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60s/regular/"/>
    </mc:Choice>
  </mc:AlternateContent>
  <xr:revisionPtr revIDLastSave="0" documentId="13_ncr:1_{791C9795-B6AA-354F-9747-BDAFAA986134}" xr6:coauthVersionLast="47" xr6:coauthVersionMax="47" xr10:uidLastSave="{00000000-0000-0000-0000-000000000000}"/>
  <bookViews>
    <workbookView xWindow="0" yWindow="760" windowWidth="34560" windowHeight="2008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H24" i="2"/>
  <c r="AT25" i="1" s="1"/>
  <c r="H26" i="2"/>
  <c r="AT27" i="1" s="1"/>
  <c r="H34" i="2"/>
  <c r="AT35" i="1" s="1"/>
  <c r="H36" i="2"/>
  <c r="B33" i="2"/>
  <c r="AI40" i="1" s="1"/>
  <c r="B31" i="2"/>
  <c r="DP38" i="1" s="1"/>
  <c r="B29" i="2"/>
  <c r="AB32" i="1" s="1"/>
  <c r="B27" i="2"/>
  <c r="B26" i="2"/>
  <c r="B25" i="2"/>
  <c r="B24" i="2"/>
  <c r="B23" i="2"/>
  <c r="B2" i="2"/>
  <c r="B1" i="2"/>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T22" i="2"/>
  <c r="S22" i="2"/>
  <c r="R22" i="2"/>
  <c r="Q22" i="2"/>
  <c r="O22" i="2"/>
  <c r="N22" i="2"/>
  <c r="M22" i="2"/>
  <c r="I22" i="2"/>
  <c r="V21" i="2"/>
  <c r="H21" i="2" s="1"/>
  <c r="U21" i="2"/>
  <c r="T21" i="2"/>
  <c r="S21" i="2"/>
  <c r="R21" i="2"/>
  <c r="Q21" i="2"/>
  <c r="P21" i="2"/>
  <c r="O21" i="2"/>
  <c r="N21" i="2"/>
  <c r="M21" i="2"/>
  <c r="I21" i="2"/>
  <c r="V20" i="2"/>
  <c r="H20" i="2" s="1"/>
  <c r="U20" i="2"/>
  <c r="T20" i="2"/>
  <c r="S20" i="2"/>
  <c r="R20" i="2"/>
  <c r="P20" i="2"/>
  <c r="O20" i="2"/>
  <c r="N20" i="2"/>
  <c r="I20" i="2"/>
  <c r="V19" i="2"/>
  <c r="H19" i="2" s="1"/>
  <c r="U19" i="2"/>
  <c r="T19" i="2"/>
  <c r="I19" i="2"/>
  <c r="V18" i="2"/>
  <c r="H18" i="2" s="1"/>
  <c r="R18" i="2"/>
  <c r="Q18" i="2"/>
  <c r="M18" i="2"/>
  <c r="P18" i="2"/>
  <c r="I18" i="2"/>
  <c r="V17" i="2"/>
  <c r="H17" i="2" s="1"/>
  <c r="T17" i="2"/>
  <c r="S17" i="2"/>
  <c r="R17" i="2"/>
  <c r="Q17" i="2"/>
  <c r="P17" i="2"/>
  <c r="N17" i="2"/>
  <c r="M17" i="2"/>
  <c r="U17" i="2"/>
  <c r="I17" i="2"/>
  <c r="V16" i="2"/>
  <c r="H16" i="2" s="1"/>
  <c r="U16" i="2"/>
  <c r="T16" i="2"/>
  <c r="S16" i="2"/>
  <c r="R16" i="2"/>
  <c r="Q16" i="2"/>
  <c r="P16" i="2"/>
  <c r="O16" i="2"/>
  <c r="N16" i="2"/>
  <c r="M16" i="2"/>
  <c r="I16" i="2"/>
  <c r="V15" i="2"/>
  <c r="H15" i="2" s="1"/>
  <c r="U15" i="2"/>
  <c r="T15" i="2"/>
  <c r="S15" i="2"/>
  <c r="R15" i="2"/>
  <c r="Q15" i="2"/>
  <c r="P15" i="2"/>
  <c r="O15" i="2"/>
  <c r="N15" i="2"/>
  <c r="M15" i="2"/>
  <c r="I15" i="2"/>
  <c r="V14" i="2"/>
  <c r="H14" i="2" s="1"/>
  <c r="U14" i="2"/>
  <c r="T14" i="2"/>
  <c r="P14" i="2"/>
  <c r="O14" i="2"/>
  <c r="N14" i="2"/>
  <c r="M14" i="2"/>
  <c r="S14" i="2"/>
  <c r="I14" i="2"/>
  <c r="V13" i="2"/>
  <c r="H13" i="2" s="1"/>
  <c r="Q13" i="2"/>
  <c r="P13" i="2"/>
  <c r="O13" i="2"/>
  <c r="I13" i="2"/>
  <c r="V12" i="2"/>
  <c r="H12" i="2" s="1"/>
  <c r="U12" i="2"/>
  <c r="I12" i="2"/>
  <c r="V11" i="2"/>
  <c r="H11" i="2" s="1"/>
  <c r="U11" i="2"/>
  <c r="T11" i="2"/>
  <c r="S11" i="2"/>
  <c r="R11" i="2"/>
  <c r="Q11" i="2"/>
  <c r="P11" i="2"/>
  <c r="O11" i="2"/>
  <c r="N11" i="2"/>
  <c r="M11" i="2"/>
  <c r="I11" i="2"/>
  <c r="V10" i="2"/>
  <c r="H10" i="2" s="1"/>
  <c r="T10" i="2"/>
  <c r="S10" i="2"/>
  <c r="R10" i="2"/>
  <c r="Q10" i="2"/>
  <c r="O10" i="2"/>
  <c r="N10" i="2"/>
  <c r="M10" i="2"/>
  <c r="I10" i="2"/>
  <c r="V9" i="2"/>
  <c r="H9" i="2" s="1"/>
  <c r="U9" i="2"/>
  <c r="T9" i="2"/>
  <c r="S9" i="2"/>
  <c r="R9" i="2"/>
  <c r="Q9" i="2"/>
  <c r="P9" i="2"/>
  <c r="O9" i="2"/>
  <c r="N9" i="2"/>
  <c r="M9" i="2"/>
  <c r="I9" i="2"/>
  <c r="V8" i="2"/>
  <c r="H8" i="2" s="1"/>
  <c r="Q8" i="2"/>
  <c r="P8" i="2"/>
  <c r="O8" i="2"/>
  <c r="I8" i="2"/>
  <c r="V7" i="2"/>
  <c r="H7" i="2" s="1"/>
  <c r="T7" i="2"/>
  <c r="S7" i="2"/>
  <c r="R7" i="2"/>
  <c r="Q7" i="2"/>
  <c r="P7" i="2"/>
  <c r="N7" i="2"/>
  <c r="M7" i="2"/>
  <c r="U7" i="2"/>
  <c r="I7" i="2"/>
  <c r="V6" i="2"/>
  <c r="H6" i="2" s="1"/>
  <c r="U6" i="2"/>
  <c r="T6" i="2"/>
  <c r="Q6" i="2"/>
  <c r="P6" i="2"/>
  <c r="O6" i="2"/>
  <c r="N6" i="2"/>
  <c r="M6" i="2"/>
  <c r="S6" i="2"/>
  <c r="I6" i="2"/>
  <c r="V5" i="2"/>
  <c r="H5" i="2" s="1"/>
  <c r="Q5" i="2"/>
  <c r="P5" i="2"/>
  <c r="M5" i="2"/>
  <c r="O5" i="2"/>
  <c r="I5" i="2"/>
  <c r="V4" i="2"/>
  <c r="H4" i="2" s="1"/>
  <c r="U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L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B24" i="1"/>
  <c r="A24" i="1"/>
  <c r="AT30" i="1" l="1"/>
  <c r="AL30" i="1"/>
  <c r="AL31" i="1"/>
  <c r="AT31" i="1"/>
  <c r="AT40" i="1"/>
  <c r="AL40" i="1"/>
  <c r="AT41" i="1"/>
  <c r="AL41" i="1"/>
  <c r="F37" i="1"/>
  <c r="FV40" i="1"/>
  <c r="FV35" i="1"/>
  <c r="FR33" i="1"/>
  <c r="FP32" i="1"/>
  <c r="FV30" i="1"/>
  <c r="FR28" i="1"/>
  <c r="FP27" i="1"/>
  <c r="FV25" i="1"/>
  <c r="K35" i="1"/>
  <c r="K25" i="1"/>
  <c r="FS44" i="1"/>
  <c r="FQ43" i="1"/>
  <c r="FO42" i="1"/>
  <c r="FU40" i="1"/>
  <c r="FS39" i="1"/>
  <c r="FQ38" i="1"/>
  <c r="FO37" i="1"/>
  <c r="FU35" i="1"/>
  <c r="FS34" i="1"/>
  <c r="FQ33" i="1"/>
  <c r="FO32" i="1"/>
  <c r="FU30" i="1"/>
  <c r="FS29" i="1"/>
  <c r="FQ28" i="1"/>
  <c r="FO27" i="1"/>
  <c r="FU25" i="1"/>
  <c r="FS24" i="1"/>
  <c r="FP43" i="1"/>
  <c r="FV41" i="1"/>
  <c r="FT40" i="1"/>
  <c r="FP38" i="1"/>
  <c r="FV36" i="1"/>
  <c r="FT35" i="1"/>
  <c r="FP33" i="1"/>
  <c r="FV31" i="1"/>
  <c r="FT30" i="1"/>
  <c r="FP28" i="1"/>
  <c r="FV26" i="1"/>
  <c r="FT25" i="1"/>
  <c r="K43" i="1"/>
  <c r="K33" i="1"/>
  <c r="FQ44" i="1"/>
  <c r="FO43" i="1"/>
  <c r="FU41" i="1"/>
  <c r="FS40" i="1"/>
  <c r="FQ39" i="1"/>
  <c r="FO38" i="1"/>
  <c r="FU36" i="1"/>
  <c r="FS35" i="1"/>
  <c r="FQ34" i="1"/>
  <c r="FO33" i="1"/>
  <c r="FU31" i="1"/>
  <c r="FS30" i="1"/>
  <c r="FQ29" i="1"/>
  <c r="FO28" i="1"/>
  <c r="FU26" i="1"/>
  <c r="FS25" i="1"/>
  <c r="FQ24" i="1"/>
  <c r="FP44" i="1"/>
  <c r="FV42" i="1"/>
  <c r="FT41" i="1"/>
  <c r="FR40" i="1"/>
  <c r="FP39" i="1"/>
  <c r="FV37" i="1"/>
  <c r="FT36" i="1"/>
  <c r="FR35" i="1"/>
  <c r="FP34" i="1"/>
  <c r="FV32" i="1"/>
  <c r="FT31" i="1"/>
  <c r="FR30" i="1"/>
  <c r="FP29" i="1"/>
  <c r="FV27" i="1"/>
  <c r="FT26" i="1"/>
  <c r="FR25" i="1"/>
  <c r="FP24" i="1"/>
  <c r="K41" i="1"/>
  <c r="K31" i="1"/>
  <c r="FO44" i="1"/>
  <c r="FU42" i="1"/>
  <c r="FS41" i="1"/>
  <c r="FQ40" i="1"/>
  <c r="FO39" i="1"/>
  <c r="FU37" i="1"/>
  <c r="FS36" i="1"/>
  <c r="FQ35" i="1"/>
  <c r="FO34" i="1"/>
  <c r="FU32" i="1"/>
  <c r="FS31" i="1"/>
  <c r="FQ30" i="1"/>
  <c r="FO29" i="1"/>
  <c r="FU27" i="1"/>
  <c r="FS26" i="1"/>
  <c r="FQ25" i="1"/>
  <c r="FO24" i="1"/>
  <c r="K40" i="1"/>
  <c r="K30" i="1"/>
  <c r="FV43" i="1"/>
  <c r="FT42" i="1"/>
  <c r="FR41" i="1"/>
  <c r="FP40" i="1"/>
  <c r="FV38" i="1"/>
  <c r="FT37" i="1"/>
  <c r="FR36" i="1"/>
  <c r="FP35" i="1"/>
  <c r="FV33" i="1"/>
  <c r="FT32" i="1"/>
  <c r="FR31" i="1"/>
  <c r="FP30" i="1"/>
  <c r="FV28" i="1"/>
  <c r="FT27" i="1"/>
  <c r="FR26" i="1"/>
  <c r="FP25" i="1"/>
  <c r="FU43" i="1"/>
  <c r="FS42" i="1"/>
  <c r="FQ41" i="1"/>
  <c r="FU38" i="1"/>
  <c r="FS37" i="1"/>
  <c r="FQ36" i="1"/>
  <c r="FU33" i="1"/>
  <c r="FS32" i="1"/>
  <c r="FQ31" i="1"/>
  <c r="FU28" i="1"/>
  <c r="FS27" i="1"/>
  <c r="FQ26" i="1"/>
  <c r="K38" i="1"/>
  <c r="K28" i="1"/>
  <c r="FV44" i="1"/>
  <c r="FT43" i="1"/>
  <c r="FR42" i="1"/>
  <c r="FP41" i="1"/>
  <c r="FV39" i="1"/>
  <c r="FT38" i="1"/>
  <c r="FR37" i="1"/>
  <c r="FP36" i="1"/>
  <c r="FV34" i="1"/>
  <c r="FT33" i="1"/>
  <c r="FR32" i="1"/>
  <c r="FP31" i="1"/>
  <c r="FV29" i="1"/>
  <c r="FT28" i="1"/>
  <c r="FR27" i="1"/>
  <c r="FP26" i="1"/>
  <c r="FV24" i="1"/>
  <c r="K37" i="1"/>
  <c r="K27" i="1"/>
  <c r="FE35" i="1"/>
  <c r="FE32" i="1"/>
  <c r="FE33" i="1"/>
  <c r="L41" i="1"/>
  <c r="FE34" i="1"/>
  <c r="AJ30" i="1"/>
  <c r="AJ33" i="1"/>
  <c r="AL43" i="1"/>
  <c r="AJ29" i="1"/>
  <c r="AL36" i="1"/>
  <c r="AL26" i="1"/>
  <c r="AJ28" i="1"/>
  <c r="AJ43" i="1"/>
  <c r="AL34" i="1"/>
  <c r="AJ41" i="1"/>
  <c r="AJ42" i="1"/>
  <c r="AJ35" i="1"/>
  <c r="F43" i="1"/>
  <c r="AI30" i="1"/>
  <c r="AI37" i="1"/>
  <c r="AL42" i="1"/>
  <c r="AL25" i="1"/>
  <c r="AJ37" i="1"/>
  <c r="AJ40" i="1"/>
  <c r="AI39" i="1"/>
  <c r="AL33" i="1"/>
  <c r="AL32" i="1"/>
  <c r="AI44" i="1"/>
  <c r="F33" i="1"/>
  <c r="EI37" i="1"/>
  <c r="AI32" i="1"/>
  <c r="AT33" i="1"/>
  <c r="AI38" i="1"/>
  <c r="AL44" i="1"/>
  <c r="EI28" i="1"/>
  <c r="F32" i="1"/>
  <c r="AJ32" i="1"/>
  <c r="AJ36" i="1"/>
  <c r="AJ38" i="1"/>
  <c r="F40" i="1"/>
  <c r="AI31" i="1"/>
  <c r="AJ34" i="1"/>
  <c r="AI26" i="1"/>
  <c r="AI28" i="1"/>
  <c r="AJ31" i="1"/>
  <c r="AT36" i="1"/>
  <c r="EI39" i="1"/>
  <c r="AL35" i="1"/>
  <c r="DP43" i="1"/>
  <c r="DP36" i="1"/>
  <c r="DP42" i="1"/>
  <c r="EI38" i="1"/>
  <c r="EI26" i="1"/>
  <c r="AL27" i="1"/>
  <c r="DP37" i="1"/>
  <c r="EI44" i="1"/>
  <c r="F39" i="1"/>
  <c r="AL29" i="1"/>
  <c r="F27" i="1"/>
  <c r="F38" i="1"/>
  <c r="AM25" i="1"/>
  <c r="DP29" i="1"/>
  <c r="DP35" i="1"/>
  <c r="DP25" i="1"/>
  <c r="AM30" i="1"/>
  <c r="AM31" i="1"/>
  <c r="AM32" i="1"/>
  <c r="EI36" i="1"/>
  <c r="AB43" i="1"/>
  <c r="AL28" i="1"/>
  <c r="EI29" i="1"/>
  <c r="DP34" i="1"/>
  <c r="AL38" i="1"/>
  <c r="F44" i="1"/>
  <c r="AB24" i="1"/>
  <c r="AB25" i="1"/>
  <c r="EI25" i="1"/>
  <c r="AM26" i="1"/>
  <c r="AM28" i="1"/>
  <c r="AI29" i="1"/>
  <c r="DP33" i="1"/>
  <c r="AI35" i="1"/>
  <c r="F36" i="1"/>
  <c r="AL37" i="1"/>
  <c r="AM38" i="1"/>
  <c r="AT39" i="1"/>
  <c r="DP40" i="1"/>
  <c r="AM34" i="1"/>
  <c r="AB37" i="1"/>
  <c r="AM40" i="1"/>
  <c r="AL39" i="1"/>
  <c r="AI42" i="1"/>
  <c r="AB29" i="1"/>
  <c r="AB35" i="1"/>
  <c r="AM39" i="1"/>
  <c r="AI43" i="1"/>
  <c r="DP24" i="1"/>
  <c r="AI25" i="1"/>
  <c r="F26" i="1"/>
  <c r="AT26" i="1"/>
  <c r="AB27" i="1"/>
  <c r="EI27" i="1"/>
  <c r="F28" i="1"/>
  <c r="DP30" i="1"/>
  <c r="DP31" i="1"/>
  <c r="DP32" i="1"/>
  <c r="AB34" i="1"/>
  <c r="EI34" i="1"/>
  <c r="AM37" i="1"/>
  <c r="AT38" i="1"/>
  <c r="AB41" i="1"/>
  <c r="EI41" i="1"/>
  <c r="AM41" i="1"/>
  <c r="EI42" i="1"/>
  <c r="F30" i="1"/>
  <c r="AM44" i="1"/>
  <c r="AI27" i="1"/>
  <c r="AB33" i="1"/>
  <c r="EI33" i="1"/>
  <c r="AI34" i="1"/>
  <c r="F35" i="1"/>
  <c r="AT37" i="1"/>
  <c r="DP39" i="1"/>
  <c r="AB40" i="1"/>
  <c r="EI40" i="1"/>
  <c r="F41" i="1"/>
  <c r="AI41" i="1"/>
  <c r="F42" i="1"/>
  <c r="AM42" i="1"/>
  <c r="DP44" i="1"/>
  <c r="F29" i="1"/>
  <c r="AT29" i="1"/>
  <c r="AM27" i="1"/>
  <c r="AM33" i="1"/>
  <c r="AB42" i="1"/>
  <c r="AB36" i="1"/>
  <c r="EI43" i="1"/>
  <c r="DP27" i="1"/>
  <c r="EI35" i="1"/>
  <c r="AI36" i="1"/>
  <c r="DP41" i="1"/>
  <c r="EI24" i="1"/>
  <c r="F25" i="1"/>
  <c r="DP26" i="1"/>
  <c r="DP28" i="1"/>
  <c r="AB30" i="1"/>
  <c r="EI30" i="1"/>
  <c r="F31" i="1"/>
  <c r="AB31" i="1"/>
  <c r="EI31" i="1"/>
  <c r="EI32" i="1"/>
  <c r="AI33" i="1"/>
  <c r="F34" i="1"/>
  <c r="AM36" i="1"/>
  <c r="AM43" i="1"/>
  <c r="L29" i="1"/>
  <c r="L39" i="1"/>
  <c r="L30" i="1"/>
  <c r="L40" i="1"/>
  <c r="FE26" i="1"/>
  <c r="FE36" i="1"/>
  <c r="FE27" i="1"/>
  <c r="FE37" i="1"/>
  <c r="FE28" i="1"/>
  <c r="FE38" i="1"/>
  <c r="AJ24" i="1"/>
  <c r="AI24" i="1"/>
  <c r="AK24" i="1"/>
  <c r="AM24" i="1"/>
  <c r="AT24" i="1"/>
  <c r="AL24" i="1"/>
  <c r="F24" i="1"/>
  <c r="M4" i="2"/>
  <c r="M12" i="2"/>
  <c r="CQ24" i="1"/>
  <c r="N4" i="2"/>
  <c r="R5" i="2"/>
  <c r="O7" i="2"/>
  <c r="R8" i="2"/>
  <c r="P10" i="2"/>
  <c r="N12" i="2"/>
  <c r="R13" i="2"/>
  <c r="O17" i="2"/>
  <c r="S18" i="2"/>
  <c r="M19" i="2"/>
  <c r="Q20" i="2"/>
  <c r="P22" i="2"/>
  <c r="S23" i="2"/>
  <c r="S24" i="1" s="1"/>
  <c r="O4" i="2"/>
  <c r="S5" i="2"/>
  <c r="S8" i="2"/>
  <c r="O12" i="2"/>
  <c r="S13" i="2"/>
  <c r="T18" i="2"/>
  <c r="N19" i="2"/>
  <c r="T23" i="2"/>
  <c r="T24" i="1" s="1"/>
  <c r="P4" i="2"/>
  <c r="T5" i="2"/>
  <c r="T8" i="2"/>
  <c r="P12" i="2"/>
  <c r="T13" i="2"/>
  <c r="U18" i="2"/>
  <c r="O19" i="2"/>
  <c r="U23" i="2"/>
  <c r="U24" i="1" s="1"/>
  <c r="Q4" i="2"/>
  <c r="U5" i="2"/>
  <c r="U8" i="2"/>
  <c r="Q12" i="2"/>
  <c r="U13" i="2"/>
  <c r="P19" i="2"/>
  <c r="FE24" i="1"/>
  <c r="R4" i="2"/>
  <c r="R12" i="2"/>
  <c r="Q19" i="2"/>
  <c r="M8" i="2"/>
  <c r="U10" i="2"/>
  <c r="S12" i="2"/>
  <c r="M13" i="2"/>
  <c r="Q14" i="2"/>
  <c r="N18" i="2"/>
  <c r="R19" i="2"/>
  <c r="U22" i="2"/>
  <c r="N23" i="2"/>
  <c r="N24" i="1" s="1"/>
  <c r="S4" i="2"/>
  <c r="T4" i="2"/>
  <c r="N5" i="2"/>
  <c r="R6" i="2"/>
  <c r="N8" i="2"/>
  <c r="T12" i="2"/>
  <c r="N13" i="2"/>
  <c r="R14" i="2"/>
  <c r="O18" i="2"/>
  <c r="S19" i="2"/>
  <c r="M20" i="2"/>
  <c r="O23" i="2"/>
  <c r="O24" i="1" s="1"/>
</calcChain>
</file>

<file path=xl/sharedStrings.xml><?xml version="1.0" encoding="utf-8"?>
<sst xmlns="http://schemas.openxmlformats.org/spreadsheetml/2006/main" count="914" uniqueCount="731">
  <si>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</si>
  <si>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</si>
  <si>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</si>
  <si>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</si>
  <si>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</si>
  <si>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</si>
  <si>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</si>
  <si>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</si>
  <si>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</si>
  <si>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</si>
  <si>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</si>
  <si>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</si>
  <si>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</si>
  <si>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</si>
  <si>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</si>
  <si>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</si>
  <si>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</si>
  <si>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</si>
  <si>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</si>
  <si>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</si>
  <si>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</si>
  <si>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</si>
  <si>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</si>
  <si>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</si>
  <si>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</si>
  <si>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</si>
  <si>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</si>
  <si>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</si>
  <si>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</si>
  <si>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</si>
  <si>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</si>
  <si>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</si>
  <si>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</si>
  <si>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</si>
  <si>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</si>
  <si>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</si>
  <si>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</si>
  <si>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</si>
  <si>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</si>
  <si>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</si>
  <si>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</si>
  <si>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</si>
  <si>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</si>
  <si>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</si>
  <si>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</si>
  <si>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</si>
  <si>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</si>
  <si>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</si>
  <si>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</si>
  <si>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</si>
  <si>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</si>
  <si>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</si>
  <si>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</si>
  <si>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</si>
  <si>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</si>
  <si>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</si>
  <si>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</si>
  <si>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</si>
  <si>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</si>
  <si>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</si>
  <si>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</si>
  <si>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</si>
  <si>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</si>
  <si>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</si>
  <si>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</si>
  <si>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</si>
  <si>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</si>
  <si>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</si>
  <si>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</si>
  <si>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</si>
  <si>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</si>
  <si>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</si>
  <si>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</si>
  <si>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</si>
  <si>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</si>
  <si>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</si>
  <si>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</si>
  <si>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</si>
  <si>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</si>
  <si>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</si>
  <si>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</si>
  <si>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</si>
  <si>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</si>
  <si>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</si>
  <si>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</si>
  <si>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</si>
  <si>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</si>
  <si>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</si>
  <si>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</si>
  <si>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</si>
  <si>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</si>
  <si>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</si>
  <si>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</si>
  <si>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</si>
  <si>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</si>
  <si>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</si>
  <si>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</si>
  <si>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</si>
  <si>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</si>
  <si>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</si>
  <si>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</si>
  <si>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</si>
  <si>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</si>
  <si>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</si>
  <si>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</si>
  <si>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</si>
  <si>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</si>
  <si>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</si>
  <si>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</si>
  <si>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</si>
  <si>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</si>
  <si>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</si>
  <si>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</si>
  <si>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</si>
  <si>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</si>
  <si>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</si>
  <si>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</si>
  <si>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</si>
  <si>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</si>
  <si>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</si>
  <si>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</si>
  <si>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</si>
  <si>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</si>
  <si>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</si>
  <si>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</si>
  <si>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</si>
  <si>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</si>
  <si>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</si>
  <si>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</si>
  <si>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</si>
  <si>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</si>
  <si>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</si>
  <si>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</si>
  <si>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</si>
  <si>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</si>
  <si>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</si>
  <si>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</si>
  <si>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</si>
  <si>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</si>
  <si>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</si>
  <si>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</si>
  <si>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</si>
  <si>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</si>
  <si>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</si>
  <si>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</si>
  <si>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</si>
  <si>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</si>
  <si>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</si>
  <si>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</si>
  <si>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</si>
  <si>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</si>
  <si>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</si>
  <si>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</si>
  <si>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</si>
  <si>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</si>
  <si>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</si>
  <si>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</si>
  <si>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</si>
  <si>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</si>
  <si>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</si>
  <si>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</si>
  <si>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</si>
  <si>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</si>
  <si>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</si>
  <si>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</si>
  <si>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</si>
  <si>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</si>
  <si>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</si>
  <si>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</si>
  <si>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</si>
  <si>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</si>
  <si>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</si>
  <si>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</si>
  <si>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</si>
  <si>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</si>
  <si>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</si>
  <si>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</si>
  <si>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</si>
  <si>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</si>
  <si>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</si>
  <si>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</si>
  <si>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</si>
  <si>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</si>
  <si>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</si>
  <si>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</si>
  <si>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</si>
  <si>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</si>
  <si>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</si>
  <si>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</si>
  <si>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</si>
  <si>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</si>
  <si>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</si>
  <si>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</si>
  <si>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</si>
  <si>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</si>
  <si>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</si>
  <si>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</si>
  <si>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</si>
  <si>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</si>
  <si>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</si>
  <si>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</si>
  <si>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</si>
  <si>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</si>
  <si>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</si>
  <si>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</si>
  <si>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</si>
  <si>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</si>
  <si>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</si>
  <si>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</si>
  <si>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</si>
  <si>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</si>
  <si>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</si>
  <si>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</si>
  <si>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</si>
  <si>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</si>
  <si>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</si>
  <si>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</si>
  <si>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</si>
  <si>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</si>
  <si>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</si>
  <si>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</si>
  <si>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</si>
  <si>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</si>
  <si>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</si>
  <si>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</si>
  <si>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</si>
  <si>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</si>
  <si>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</si>
  <si>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</si>
  <si>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</si>
  <si>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</si>
  <si>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</si>
  <si>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</si>
  <si>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</si>
  <si>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</si>
  <si>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</si>
  <si>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</si>
  <si>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</si>
  <si>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</si>
  <si>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</si>
  <si>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</si>
  <si>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</si>
  <si>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</si>
  <si>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</si>
  <si>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</si>
  <si>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</si>
  <si>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</si>
  <si>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</si>
  <si>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</si>
  <si>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</si>
  <si>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</si>
  <si>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</si>
  <si>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</si>
  <si>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</si>
  <si>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</si>
  <si>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</si>
  <si>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</si>
  <si>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</si>
  <si>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</si>
  <si>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</si>
  <si>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</si>
  <si>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</si>
  <si>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</si>
  <si>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</si>
  <si>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</si>
  <si>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</si>
  <si>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</si>
  <si>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</si>
  <si>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</si>
  <si>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</si>
  <si>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</si>
  <si>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</si>
  <si>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</si>
  <si>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</si>
  <si>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</si>
  <si>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</si>
  <si>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</si>
  <si>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</si>
  <si>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</si>
  <si>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</si>
  <si>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</si>
  <si>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</si>
  <si>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</si>
  <si>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</si>
  <si>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</si>
  <si>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</si>
  <si>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</si>
  <si>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</si>
  <si>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</si>
  <si>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</si>
  <si>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</si>
  <si>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</si>
  <si>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</si>
  <si>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</si>
  <si>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</si>
  <si>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</si>
  <si>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</si>
  <si>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</si>
  <si>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</si>
  <si>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</si>
  <si>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</si>
  <si>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</si>
  <si>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</si>
  <si>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</si>
  <si>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</si>
  <si>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</si>
  <si>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</si>
  <si>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</si>
  <si>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</si>
  <si>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</si>
  <si>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</si>
  <si>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</si>
  <si>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</si>
  <si>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</si>
  <si>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</si>
  <si>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</si>
  <si>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</si>
  <si>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</si>
  <si>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</si>
  <si>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</si>
  <si>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</si>
  <si>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</si>
  <si>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</si>
  <si>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</si>
  <si>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</si>
  <si>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</si>
  <si>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</si>
  <si>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</si>
  <si>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</si>
  <si>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</si>
  <si>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</si>
  <si>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</si>
  <si>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</si>
  <si>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</si>
  <si>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</si>
  <si>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</si>
  <si>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</si>
  <si>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</si>
  <si>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</si>
  <si>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</si>
  <si>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</si>
  <si>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</si>
  <si>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</si>
  <si>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</si>
  <si>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</si>
  <si>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</si>
  <si>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</si>
  <si>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</si>
  <si>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</si>
  <si>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</si>
  <si>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</si>
  <si>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</si>
  <si>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</si>
  <si>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</si>
  <si>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</si>
  <si>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</si>
  <si>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</si>
  <si>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</si>
  <si>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</si>
  <si>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</si>
  <si>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</si>
  <si>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</si>
  <si>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</si>
  <si>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</si>
  <si>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</si>
  <si>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</si>
  <si>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</si>
  <si>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</si>
  <si>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</si>
  <si>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</si>
  <si>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</si>
  <si>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</si>
  <si>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</si>
  <si>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</si>
  <si>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</si>
  <si>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</si>
  <si>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</si>
  <si>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</si>
  <si>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</si>
  <si>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</si>
  <si>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</si>
  <si>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</si>
  <si>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</si>
  <si>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</si>
  <si>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</si>
  <si>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</si>
  <si>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</si>
  <si>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</si>
  <si>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</si>
  <si>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</si>
  <si>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</si>
  <si>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</si>
  <si>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</si>
  <si>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</si>
  <si>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</si>
  <si>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</si>
  <si>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</si>
  <si>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</si>
  <si>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</si>
  <si>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</si>
  <si>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</si>
  <si>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</si>
  <si>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</si>
  <si>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</si>
  <si>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</si>
  <si>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</si>
  <si>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</si>
  <si>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</si>
  <si>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</si>
  <si>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</si>
  <si>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</si>
  <si>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</si>
  <si>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</si>
  <si>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</si>
  <si>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</si>
  <si>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</si>
  <si>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</si>
  <si>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</si>
  <si>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</si>
  <si>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</si>
  <si>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</si>
  <si>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</si>
  <si>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</si>
  <si>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</si>
  <si>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</si>
  <si>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</si>
  <si>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</si>
  <si>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</si>
  <si>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</si>
  <si>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</si>
  <si>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</si>
  <si>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</si>
  <si>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</si>
  <si>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</si>
  <si>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</si>
  <si>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</si>
  <si>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</si>
  <si>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</si>
  <si>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</si>
  <si>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</si>
  <si>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</si>
  <si>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</si>
  <si>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</si>
  <si>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</si>
  <si>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</si>
  <si>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</si>
  <si>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</si>
  <si>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</si>
  <si>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</si>
  <si>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</si>
  <si>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</si>
  <si>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</si>
  <si>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</si>
  <si>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</si>
  <si>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</si>
  <si>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</si>
  <si>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</si>
  <si>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</si>
  <si>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</si>
  <si>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</si>
  <si>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</si>
  <si>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</si>
  <si>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</si>
  <si>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</si>
  <si>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</si>
  <si>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</si>
  <si>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</si>
  <si>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</si>
  <si>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</si>
  <si>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</si>
  <si>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</si>
  <si>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</si>
  <si>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</si>
  <si>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</si>
  <si>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</si>
  <si>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</si>
  <si>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</si>
  <si>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</si>
  <si>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</si>
  <si>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</si>
  <si>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</si>
  <si>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</si>
  <si>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</si>
  <si>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</si>
  <si>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</si>
  <si>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</si>
  <si>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</si>
  <si>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</si>
  <si>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</si>
  <si>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</si>
  <si>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</si>
  <si>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</si>
  <si>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</si>
  <si>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</si>
  <si>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</si>
  <si>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</si>
  <si>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</si>
  <si>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</si>
  <si>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</si>
  <si>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</si>
  <si>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</si>
  <si>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</si>
  <si>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</si>
  <si>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</si>
  <si>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</si>
  <si>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</si>
  <si>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</si>
  <si>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</si>
  <si>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</si>
  <si>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</si>
  <si>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</si>
  <si>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</si>
  <si>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</si>
  <si>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</si>
  <si>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</si>
  <si>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</si>
  <si>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</si>
  <si>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</si>
  <si>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</si>
  <si>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</si>
  <si>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</si>
  <si>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</si>
  <si>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</si>
  <si>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</si>
  <si>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</si>
  <si>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</si>
  <si>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</si>
  <si>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</si>
  <si>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</si>
  <si>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</si>
  <si>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</si>
  <si>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</si>
  <si>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</si>
  <si>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</si>
  <si>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</si>
  <si>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</si>
  <si>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</si>
  <si>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</si>
  <si>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</si>
  <si>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</si>
  <si>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</si>
  <si>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</si>
  <si>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</si>
  <si>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</si>
  <si>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</si>
  <si>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</si>
  <si>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</si>
  <si>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</si>
  <si>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</si>
  <si>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</si>
  <si>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</si>
  <si>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</si>
  <si>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</si>
  <si>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</si>
  <si>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</si>
  <si>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</si>
  <si>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</si>
  <si>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</si>
  <si>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</si>
  <si>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</si>
  <si>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</si>
  <si>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</si>
  <si>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</si>
  <si>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</si>
  <si>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</si>
  <si>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</si>
  <si>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</si>
  <si>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</si>
  <si>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</si>
  <si>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</si>
  <si>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</si>
  <si>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</si>
  <si>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</si>
  <si>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</si>
  <si>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</si>
  <si>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</si>
  <si>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</si>
  <si>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</si>
  <si>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</si>
  <si>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</si>
  <si>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</si>
  <si>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</si>
  <si>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</si>
  <si>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</si>
  <si>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</si>
  <si>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</si>
  <si>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</si>
  <si>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</si>
  <si>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</si>
  <si>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</si>
  <si>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</si>
  <si>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</si>
  <si>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</si>
  <si>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</si>
  <si>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</si>
  <si>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</si>
  <si>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</si>
  <si>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</si>
  <si>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</si>
  <si>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</si>
  <si>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</si>
  <si>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</si>
  <si>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</si>
  <si>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</si>
  <si>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</si>
  <si>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</si>
  <si>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</si>
  <si>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</si>
  <si>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</si>
  <si>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</si>
  <si>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</si>
  <si>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</si>
  <si>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</si>
  <si>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</si>
  <si>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</si>
  <si>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</si>
  <si>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</si>
  <si>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</si>
  <si>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</si>
  <si>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</si>
  <si>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</si>
  <si>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</si>
  <si>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</si>
  <si>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</si>
  <si>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</si>
  <si>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</si>
  <si>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</si>
  <si>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</si>
  <si>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</si>
  <si>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</si>
  <si>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</si>
  <si>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</si>
  <si>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</si>
  <si>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</si>
  <si>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</si>
  <si>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</si>
  <si>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</si>
  <si>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</si>
  <si>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</si>
  <si>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</si>
  <si>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</si>
  <si>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</si>
  <si>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</si>
  <si>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</si>
  <si>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</si>
  <si>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</si>
  <si>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</si>
  <si>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</si>
  <si>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</si>
  <si>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</si>
  <si>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</si>
  <si>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</si>
  <si>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</si>
  <si>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</si>
  <si>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</si>
  <si>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</si>
  <si>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</si>
  <si>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</si>
  <si>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</si>
  <si>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</si>
  <si>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</si>
  <si>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</si>
  <si>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</si>
  <si>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</si>
  <si>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</si>
  <si>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</si>
  <si>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</si>
  <si>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</si>
  <si>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</si>
  <si>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</si>
  <si>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</si>
  <si>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</si>
  <si>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</si>
  <si>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</si>
  <si>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</si>
  <si>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</si>
  <si>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</si>
  <si>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</si>
  <si>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</si>
  <si>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</si>
  <si>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</si>
  <si>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</si>
  <si>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</si>
  <si>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</si>
  <si>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</si>
  <si>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</si>
  <si>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</si>
  <si>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</si>
  <si>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</si>
  <si>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</si>
  <si>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</si>
  <si>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</si>
  <si>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</si>
  <si>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</si>
  <si>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</si>
  <si>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</si>
  <si>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</si>
  <si>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</si>
  <si>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</si>
  <si>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</si>
  <si>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</si>
  <si>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</si>
  <si>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</si>
  <si>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</si>
  <si>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</si>
  <si>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</si>
  <si>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</si>
  <si>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</si>
  <si>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</si>
  <si>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</si>
  <si>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</si>
  <si>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</si>
  <si>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</si>
  <si>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</si>
  <si>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</si>
  <si>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</si>
  <si>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</si>
  <si>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</si>
  <si>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</si>
  <si>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</si>
  <si>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</si>
  <si>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</si>
  <si>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</si>
  <si>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</si>
  <si>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</si>
  <si>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</si>
  <si>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</si>
  <si>
    <t>Tellus Remarketing ApS</t>
  </si>
  <si>
    <t>TellusRem</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</si>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</sst>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5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zoomScale="130" zoomScaleNormal="130" workbookViewId="0">
      <selection activeCell="C27" sqref="C2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729</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730</v>
      </c>
    </row>
    <row r="4" spans="1:193" ht="16" x14ac:dyDescent="0.2">
      <c r="B4" s="27"/>
      <c r="C4" s="27"/>
      <c r="D4" s="28"/>
      <c r="F4" s="27"/>
      <c r="G4" s="27"/>
      <c r="J4" s="29"/>
      <c r="K4" s="30"/>
      <c r="L4" s="27"/>
      <c r="M4" s="27"/>
      <c r="W4" s="27"/>
      <c r="X4" s="27"/>
      <c r="Y4" s="31"/>
      <c r="Z4" s="27"/>
      <c r="DY4" s="32"/>
      <c r="DZ4" s="32"/>
      <c r="EA4" s="32"/>
      <c r="EB4" s="32"/>
      <c r="EC4" s="32"/>
      <c r="GK4" s="2">
        <f>K4</f>
        <v>0</v>
      </c>
    </row>
    <row r="5" spans="1:193" ht="16" x14ac:dyDescent="0.2">
      <c r="B5" s="33"/>
      <c r="C5" s="29"/>
      <c r="D5" s="28"/>
      <c r="F5" s="27"/>
      <c r="G5" s="29"/>
      <c r="J5" s="31"/>
      <c r="K5" s="27"/>
      <c r="L5" s="27"/>
      <c r="M5" s="27"/>
      <c r="N5" s="27"/>
      <c r="O5" s="27"/>
      <c r="P5" s="27"/>
      <c r="Q5" s="27"/>
      <c r="R5" s="27"/>
      <c r="S5" s="27"/>
      <c r="T5" s="27"/>
      <c r="U5" s="27"/>
      <c r="W5" s="29"/>
      <c r="X5" s="29"/>
      <c r="Y5" s="31"/>
      <c r="Z5" s="29"/>
      <c r="AI5" s="34"/>
      <c r="AJ5" s="32"/>
      <c r="AT5" s="27"/>
      <c r="AW5"/>
      <c r="DY5"/>
      <c r="FO5" s="27"/>
      <c r="GK5" s="63">
        <f>K5</f>
        <v>0</v>
      </c>
    </row>
    <row r="6" spans="1:193" ht="16" x14ac:dyDescent="0.2">
      <c r="B6" s="33"/>
      <c r="C6" s="29"/>
      <c r="D6" s="28"/>
      <c r="F6" s="27"/>
      <c r="G6" s="29"/>
      <c r="J6" s="31"/>
      <c r="K6" s="27"/>
      <c r="L6" s="27"/>
      <c r="M6" s="27"/>
      <c r="N6" s="27"/>
      <c r="O6" s="27"/>
      <c r="P6" s="27"/>
      <c r="Q6" s="27"/>
      <c r="R6" s="27"/>
      <c r="S6" s="27"/>
      <c r="T6" s="27"/>
      <c r="U6" s="27"/>
      <c r="W6" s="29"/>
      <c r="X6" s="29"/>
      <c r="Y6" s="31"/>
      <c r="Z6" s="29"/>
      <c r="AI6" s="34"/>
      <c r="AJ6" s="32"/>
      <c r="AT6" s="27"/>
      <c r="AW6"/>
      <c r="DY6"/>
      <c r="FO6" s="27"/>
      <c r="GK6" s="63">
        <f>K6</f>
        <v>0</v>
      </c>
    </row>
    <row r="7" spans="1:193" ht="16" x14ac:dyDescent="0.2">
      <c r="B7" s="33"/>
      <c r="C7" s="29"/>
      <c r="D7" s="28"/>
      <c r="F7" s="27"/>
      <c r="G7" s="29"/>
      <c r="J7" s="31"/>
      <c r="K7" s="27"/>
      <c r="L7" s="27"/>
      <c r="M7" s="27"/>
      <c r="N7" s="27"/>
      <c r="O7" s="27"/>
      <c r="P7" s="27"/>
      <c r="Q7" s="27"/>
      <c r="R7" s="27"/>
      <c r="S7" s="27"/>
      <c r="T7" s="27"/>
      <c r="U7" s="27"/>
      <c r="W7" s="29"/>
      <c r="X7" s="29"/>
      <c r="Y7" s="31"/>
      <c r="Z7" s="29"/>
      <c r="AI7" s="34"/>
      <c r="AJ7" s="32"/>
      <c r="AT7" s="27"/>
      <c r="AW7"/>
      <c r="DY7"/>
      <c r="FO7" s="27"/>
      <c r="GK7" s="63">
        <f>K7</f>
        <v>0</v>
      </c>
    </row>
    <row r="8" spans="1:193" ht="16" x14ac:dyDescent="0.2">
      <c r="B8" s="33"/>
      <c r="C8" s="29"/>
      <c r="D8" s="28"/>
      <c r="F8" s="27"/>
      <c r="G8" s="29"/>
      <c r="J8" s="31"/>
      <c r="K8" s="27"/>
      <c r="L8" s="27"/>
      <c r="M8" s="27"/>
      <c r="N8" s="27"/>
      <c r="O8" s="27"/>
      <c r="P8" s="27"/>
      <c r="Q8" s="27"/>
      <c r="R8" s="27"/>
      <c r="S8" s="27"/>
      <c r="T8" s="27"/>
      <c r="U8" s="27"/>
      <c r="W8" s="29"/>
      <c r="X8" s="29"/>
      <c r="Y8" s="31"/>
      <c r="Z8" s="29"/>
      <c r="AI8" s="34"/>
      <c r="AJ8" s="32"/>
      <c r="AT8" s="27"/>
      <c r="AW8"/>
      <c r="DY8"/>
      <c r="FO8" s="27"/>
      <c r="GK8" s="63">
        <f>K8</f>
        <v>0</v>
      </c>
    </row>
    <row r="9" spans="1:193" ht="16" x14ac:dyDescent="0.2">
      <c r="B9" s="33"/>
      <c r="C9" s="29"/>
      <c r="D9" s="28"/>
      <c r="F9" s="27"/>
      <c r="G9" s="29"/>
      <c r="J9" s="31"/>
      <c r="K9" s="27"/>
      <c r="L9" s="27"/>
      <c r="M9" s="27"/>
      <c r="N9" s="27"/>
      <c r="O9" s="27"/>
      <c r="P9" s="27"/>
      <c r="Q9" s="27"/>
      <c r="R9" s="27"/>
      <c r="S9" s="27"/>
      <c r="T9" s="27"/>
      <c r="U9" s="27"/>
      <c r="W9" s="29"/>
      <c r="X9" s="29"/>
      <c r="Y9" s="31"/>
      <c r="Z9" s="29"/>
      <c r="AI9" s="34"/>
      <c r="AJ9" s="32"/>
      <c r="AT9" s="27"/>
      <c r="AW9"/>
      <c r="DY9"/>
      <c r="FO9" s="27"/>
      <c r="GK9" s="63">
        <f>K9</f>
        <v>0</v>
      </c>
    </row>
    <row r="10" spans="1:193" ht="16" x14ac:dyDescent="0.2">
      <c r="B10" s="33"/>
      <c r="C10" s="29"/>
      <c r="D10" s="28"/>
      <c r="F10" s="27"/>
      <c r="G10" s="29"/>
      <c r="J10" s="31"/>
      <c r="K10" s="27"/>
      <c r="L10" s="27"/>
      <c r="M10" s="27"/>
      <c r="N10" s="27"/>
      <c r="O10" s="27"/>
      <c r="P10" s="27"/>
      <c r="Q10" s="27"/>
      <c r="R10" s="27"/>
      <c r="S10" s="27"/>
      <c r="T10" s="27"/>
      <c r="U10" s="27"/>
      <c r="W10" s="29"/>
      <c r="X10" s="29"/>
      <c r="Y10" s="31"/>
      <c r="Z10" s="29"/>
      <c r="AI10" s="34"/>
      <c r="AJ10" s="32"/>
      <c r="AT10" s="27"/>
      <c r="AW10"/>
      <c r="DY10"/>
      <c r="FO10" s="27"/>
      <c r="GK10" s="63">
        <f>K10</f>
        <v>0</v>
      </c>
    </row>
    <row r="11" spans="1:193" ht="16" x14ac:dyDescent="0.2">
      <c r="B11" s="33"/>
      <c r="C11" s="29"/>
      <c r="D11" s="28"/>
      <c r="F11" s="27"/>
      <c r="G11" s="29"/>
      <c r="J11" s="31"/>
      <c r="K11" s="27"/>
      <c r="L11" s="27"/>
      <c r="M11" s="27"/>
      <c r="N11" s="27"/>
      <c r="O11" s="27"/>
      <c r="P11" s="27"/>
      <c r="Q11" s="27"/>
      <c r="R11" s="27"/>
      <c r="S11" s="27"/>
      <c r="T11" s="27"/>
      <c r="U11" s="27"/>
      <c r="W11" s="29"/>
      <c r="X11" s="29"/>
      <c r="Y11" s="31"/>
      <c r="Z11" s="29"/>
      <c r="AI11" s="34"/>
      <c r="AJ11" s="32"/>
      <c r="AT11" s="27"/>
      <c r="AW11"/>
      <c r="DY11"/>
      <c r="FO11" s="27"/>
      <c r="GK11" s="63">
        <f>K11</f>
        <v>0</v>
      </c>
    </row>
    <row r="12" spans="1:193" ht="16" x14ac:dyDescent="0.2">
      <c r="B12" s="33"/>
      <c r="C12" s="29"/>
      <c r="D12" s="28"/>
      <c r="F12" s="27"/>
      <c r="G12" s="29"/>
      <c r="J12" s="31"/>
      <c r="K12" s="27"/>
      <c r="L12" s="27"/>
      <c r="M12" s="27"/>
      <c r="N12" s="27"/>
      <c r="O12" s="27"/>
      <c r="P12" s="27"/>
      <c r="Q12" s="27"/>
      <c r="R12" s="27"/>
      <c r="S12" s="27"/>
      <c r="T12" s="27"/>
      <c r="U12" s="27"/>
      <c r="W12" s="29"/>
      <c r="X12" s="29"/>
      <c r="Y12" s="31"/>
      <c r="Z12" s="29"/>
      <c r="AI12" s="34"/>
      <c r="AJ12" s="32"/>
      <c r="AT12" s="27"/>
      <c r="AW12"/>
      <c r="DY12"/>
      <c r="FO12" s="27"/>
      <c r="GK12" s="63">
        <f>K12</f>
        <v>0</v>
      </c>
    </row>
    <row r="13" spans="1:193" ht="16" x14ac:dyDescent="0.2">
      <c r="B13" s="33"/>
      <c r="C13" s="29"/>
      <c r="D13" s="28"/>
      <c r="F13" s="27"/>
      <c r="G13" s="29"/>
      <c r="J13" s="31"/>
      <c r="K13" s="27"/>
      <c r="L13" s="27"/>
      <c r="M13" s="27"/>
      <c r="N13" s="27"/>
      <c r="O13" s="27"/>
      <c r="P13" s="27"/>
      <c r="Q13" s="27"/>
      <c r="R13" s="27"/>
      <c r="S13" s="27"/>
      <c r="T13" s="27"/>
      <c r="U13" s="27"/>
      <c r="W13" s="29"/>
      <c r="X13" s="29"/>
      <c r="Y13" s="31"/>
      <c r="Z13" s="29"/>
      <c r="AI13" s="34"/>
      <c r="AJ13" s="32"/>
      <c r="AT13" s="27"/>
      <c r="AW13"/>
      <c r="DY13"/>
      <c r="FO13" s="27"/>
      <c r="GK13" s="63">
        <f>K13</f>
        <v>0</v>
      </c>
    </row>
    <row r="14" spans="1:193" ht="16" x14ac:dyDescent="0.2">
      <c r="B14" s="33"/>
      <c r="C14" s="29"/>
      <c r="D14" s="28"/>
      <c r="F14" s="27"/>
      <c r="G14" s="29"/>
      <c r="J14" s="31"/>
      <c r="K14" s="27"/>
      <c r="L14" s="27"/>
      <c r="M14" s="27"/>
      <c r="N14" s="27"/>
      <c r="O14" s="27"/>
      <c r="P14" s="27"/>
      <c r="Q14" s="27"/>
      <c r="R14" s="27"/>
      <c r="S14" s="27"/>
      <c r="T14" s="27"/>
      <c r="U14" s="27"/>
      <c r="W14" s="29"/>
      <c r="X14" s="29"/>
      <c r="Y14" s="31"/>
      <c r="Z14" s="29"/>
      <c r="AI14" s="34"/>
      <c r="AJ14" s="32"/>
      <c r="AT14" s="27"/>
      <c r="AW14"/>
      <c r="DY14"/>
      <c r="FO14" s="27"/>
      <c r="GK14" s="63">
        <f>K14</f>
        <v>0</v>
      </c>
    </row>
    <row r="15" spans="1:193" ht="16" x14ac:dyDescent="0.2">
      <c r="B15" s="33"/>
      <c r="C15" s="29"/>
      <c r="D15" s="28"/>
      <c r="F15" s="27"/>
      <c r="G15" s="29"/>
      <c r="J15" s="31"/>
      <c r="K15" s="27"/>
      <c r="L15" s="27"/>
      <c r="M15" s="27"/>
      <c r="N15" s="27"/>
      <c r="O15" s="27"/>
      <c r="P15" s="27"/>
      <c r="Q15" s="27"/>
      <c r="R15" s="27"/>
      <c r="S15" s="27"/>
      <c r="T15" s="27"/>
      <c r="U15" s="27"/>
      <c r="W15" s="29"/>
      <c r="X15" s="29"/>
      <c r="Y15" s="31"/>
      <c r="Z15" s="29"/>
      <c r="AI15" s="34"/>
      <c r="AJ15" s="32"/>
      <c r="AT15" s="27"/>
      <c r="AW15"/>
      <c r="DY15"/>
      <c r="FO15" s="27"/>
      <c r="GK15" s="63">
        <f>K15</f>
        <v>0</v>
      </c>
    </row>
    <row r="16" spans="1:193" ht="16" x14ac:dyDescent="0.2">
      <c r="B16" s="33"/>
      <c r="C16" s="29"/>
      <c r="D16" s="28"/>
      <c r="F16" s="27"/>
      <c r="G16" s="29"/>
      <c r="J16" s="31"/>
      <c r="K16" s="27"/>
      <c r="L16" s="27"/>
      <c r="M16" s="27"/>
      <c r="N16" s="27"/>
      <c r="O16" s="27"/>
      <c r="P16" s="27"/>
      <c r="Q16" s="27"/>
      <c r="R16" s="27"/>
      <c r="S16" s="27"/>
      <c r="T16" s="27"/>
      <c r="U16" s="27"/>
      <c r="W16" s="29"/>
      <c r="X16" s="29"/>
      <c r="Y16" s="31"/>
      <c r="Z16" s="29"/>
      <c r="AI16" s="34"/>
      <c r="AJ16" s="32"/>
      <c r="AT16" s="27"/>
      <c r="AW16"/>
      <c r="DY16"/>
      <c r="FO16" s="27"/>
      <c r="GK16" s="63">
        <f>K16</f>
        <v>0</v>
      </c>
    </row>
    <row r="17" spans="1:193" ht="16" x14ac:dyDescent="0.2">
      <c r="B17" s="33"/>
      <c r="C17" s="29"/>
      <c r="D17" s="28"/>
      <c r="F17" s="27"/>
      <c r="G17" s="29"/>
      <c r="J17" s="31"/>
      <c r="K17" s="27"/>
      <c r="L17" s="27"/>
      <c r="M17" s="27"/>
      <c r="N17" s="27"/>
      <c r="O17" s="27"/>
      <c r="P17" s="27"/>
      <c r="Q17" s="27"/>
      <c r="R17" s="27"/>
      <c r="S17" s="27"/>
      <c r="T17" s="27"/>
      <c r="U17" s="27"/>
      <c r="W17" s="29"/>
      <c r="X17" s="29"/>
      <c r="Y17" s="31"/>
      <c r="Z17" s="29"/>
      <c r="AI17" s="34"/>
      <c r="AJ17" s="32"/>
      <c r="AT17" s="27"/>
      <c r="AW17"/>
      <c r="DY17"/>
      <c r="FO17" s="27"/>
      <c r="GK17" s="63">
        <f>K17</f>
        <v>0</v>
      </c>
    </row>
    <row r="18" spans="1:193" ht="16" x14ac:dyDescent="0.2">
      <c r="B18" s="33"/>
      <c r="C18" s="29"/>
      <c r="D18" s="28"/>
      <c r="F18" s="27"/>
      <c r="G18" s="29"/>
      <c r="J18" s="31"/>
      <c r="K18" s="27"/>
      <c r="L18" s="27"/>
      <c r="M18" s="27"/>
      <c r="N18" s="27"/>
      <c r="O18" s="27"/>
      <c r="P18" s="27"/>
      <c r="Q18" s="27"/>
      <c r="R18" s="27"/>
      <c r="S18" s="27"/>
      <c r="T18" s="27"/>
      <c r="U18" s="27"/>
      <c r="W18" s="29"/>
      <c r="X18" s="29"/>
      <c r="Y18" s="31"/>
      <c r="Z18" s="29"/>
      <c r="AI18" s="34"/>
      <c r="AJ18" s="32"/>
      <c r="AT18" s="27"/>
      <c r="AW18"/>
      <c r="DY18"/>
      <c r="FO18" s="27"/>
      <c r="GK18" s="63">
        <f>K18</f>
        <v>0</v>
      </c>
    </row>
    <row r="19" spans="1:193" ht="16" x14ac:dyDescent="0.2">
      <c r="B19" s="33"/>
      <c r="C19" s="29"/>
      <c r="D19" s="28"/>
      <c r="F19" s="27"/>
      <c r="G19" s="29"/>
      <c r="J19" s="31"/>
      <c r="K19" s="27"/>
      <c r="L19" s="27"/>
      <c r="M19" s="27"/>
      <c r="N19" s="27"/>
      <c r="O19" s="27"/>
      <c r="P19" s="27"/>
      <c r="Q19" s="27"/>
      <c r="R19" s="27"/>
      <c r="S19" s="27"/>
      <c r="T19" s="27"/>
      <c r="U19" s="27"/>
      <c r="W19" s="29"/>
      <c r="X19" s="29"/>
      <c r="Y19" s="31"/>
      <c r="Z19" s="29"/>
      <c r="AI19" s="34"/>
      <c r="AJ19" s="32"/>
      <c r="AT19" s="27"/>
      <c r="AW19"/>
      <c r="DY19"/>
      <c r="FO19" s="27"/>
      <c r="GK19" s="63">
        <f>K19</f>
        <v>0</v>
      </c>
    </row>
    <row r="20" spans="1:193" ht="16" x14ac:dyDescent="0.2">
      <c r="B20" s="33"/>
      <c r="C20" s="29"/>
      <c r="D20" s="28"/>
      <c r="F20" s="27"/>
      <c r="G20" s="29"/>
      <c r="J20" s="31"/>
      <c r="K20" s="27"/>
      <c r="L20" s="27"/>
      <c r="M20" s="27"/>
      <c r="N20" s="27"/>
      <c r="O20" s="27"/>
      <c r="P20" s="27"/>
      <c r="Q20" s="27"/>
      <c r="R20" s="27"/>
      <c r="S20" s="27"/>
      <c r="T20" s="27"/>
      <c r="U20" s="27"/>
      <c r="W20" s="29"/>
      <c r="X20" s="29"/>
      <c r="Y20" s="31"/>
      <c r="Z20" s="29"/>
      <c r="AI20" s="34"/>
      <c r="AJ20" s="32"/>
      <c r="AT20" s="27"/>
      <c r="AW20"/>
      <c r="DY20"/>
      <c r="FO20" s="27"/>
      <c r="GK20" s="63">
        <f>K20</f>
        <v>0</v>
      </c>
    </row>
    <row r="21" spans="1:193" ht="16" x14ac:dyDescent="0.2">
      <c r="B21" s="33"/>
      <c r="C21" s="29"/>
      <c r="D21" s="28"/>
      <c r="F21" s="27"/>
      <c r="G21" s="29"/>
      <c r="J21" s="31"/>
      <c r="K21" s="27"/>
      <c r="L21" s="27"/>
      <c r="M21" s="27"/>
      <c r="N21" s="27"/>
      <c r="O21" s="27"/>
      <c r="P21" s="27"/>
      <c r="Q21" s="27"/>
      <c r="R21" s="27"/>
      <c r="S21" s="27"/>
      <c r="T21" s="27"/>
      <c r="U21" s="27"/>
      <c r="W21" s="29"/>
      <c r="X21" s="29"/>
      <c r="Y21" s="31"/>
      <c r="Z21" s="29"/>
      <c r="AI21" s="34"/>
      <c r="AJ21" s="32"/>
      <c r="AT21" s="27"/>
      <c r="AW21"/>
      <c r="DY21"/>
      <c r="FO21" s="27"/>
      <c r="GK21" s="63">
        <f>K21</f>
        <v>0</v>
      </c>
    </row>
    <row r="22" spans="1:193" ht="16" x14ac:dyDescent="0.2">
      <c r="B22" s="33"/>
      <c r="C22" s="29"/>
      <c r="D22" s="28"/>
      <c r="F22" s="27"/>
      <c r="G22" s="29"/>
      <c r="J22" s="31"/>
      <c r="K22" s="27"/>
      <c r="L22" s="27"/>
      <c r="M22" s="27"/>
      <c r="N22" s="27"/>
      <c r="O22" s="27"/>
      <c r="P22" s="27"/>
      <c r="Q22" s="27"/>
      <c r="R22" s="27"/>
      <c r="S22" s="27"/>
      <c r="T22" s="27"/>
      <c r="U22" s="27"/>
      <c r="W22" s="29"/>
      <c r="X22" s="29"/>
      <c r="Y22" s="31"/>
      <c r="Z22" s="29"/>
      <c r="AI22" s="34"/>
      <c r="AJ22" s="32"/>
      <c r="AT22" s="27"/>
      <c r="AW22"/>
      <c r="DY22"/>
      <c r="FO22" s="27"/>
      <c r="GK22" s="63">
        <f>K22</f>
        <v>0</v>
      </c>
    </row>
    <row r="23" spans="1:193" s="35" customFormat="1" ht="16" x14ac:dyDescent="0.2">
      <c r="A23" s="1"/>
      <c r="B23" s="33"/>
      <c r="C23" s="29"/>
      <c r="D23" s="28"/>
      <c r="E23" s="1"/>
      <c r="F23" s="27"/>
      <c r="G23" s="29"/>
      <c r="H23" s="1"/>
      <c r="I23" s="1"/>
      <c r="J23" s="31"/>
      <c r="K23" s="27"/>
      <c r="L23" s="27"/>
      <c r="M23" s="27"/>
      <c r="N23" s="27"/>
      <c r="O23" s="27"/>
      <c r="P23" s="27"/>
      <c r="Q23" s="27"/>
      <c r="R23" s="27"/>
      <c r="S23" s="27"/>
      <c r="T23" s="27"/>
      <c r="U23" s="27"/>
      <c r="V23" s="1"/>
      <c r="W23" s="29"/>
      <c r="X23" s="29"/>
      <c r="Y23" s="31"/>
      <c r="Z23" s="29"/>
      <c r="AA23" s="1"/>
      <c r="AB23" s="1"/>
      <c r="AC23" s="1"/>
      <c r="AD23" s="1"/>
      <c r="AE23" s="1"/>
      <c r="AF23" s="1"/>
      <c r="AG23" s="1"/>
      <c r="AH23" s="1"/>
      <c r="AI23" s="34"/>
      <c r="AJ23" s="32"/>
      <c r="AK23" s="1"/>
      <c r="AL23" s="1"/>
      <c r="AM23" s="1"/>
      <c r="AN23" s="1"/>
      <c r="AO23" s="1"/>
      <c r="AP23" s="1"/>
      <c r="AQ23" s="1"/>
      <c r="AR23" s="1"/>
      <c r="AS23" s="1"/>
      <c r="AT23" s="27"/>
      <c r="AU23" s="1"/>
      <c r="AV23" s="1"/>
      <c r="AW23"/>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27"/>
      <c r="FP23" s="1"/>
      <c r="FQ23" s="1"/>
      <c r="FR23" s="1"/>
      <c r="FS23" s="1"/>
      <c r="FT23" s="1"/>
      <c r="FU23" s="1"/>
      <c r="FV23" s="1"/>
      <c r="FW23" s="1"/>
      <c r="FX23" s="1"/>
      <c r="FY23" s="1"/>
      <c r="FZ23" s="1"/>
      <c r="GA23" s="1"/>
      <c r="GB23" s="1"/>
      <c r="GC23" s="1"/>
      <c r="GD23" s="1"/>
      <c r="GE23" s="1"/>
      <c r="GF23" s="1"/>
      <c r="GG23" s="1"/>
      <c r="GH23" s="1"/>
      <c r="GI23" s="1"/>
      <c r="GJ23" s="1"/>
      <c r="GK23" s="64">
        <f>K23</f>
        <v>0</v>
      </c>
    </row>
    <row r="24" spans="1:193" s="35" customFormat="1" ht="48" x14ac:dyDescent="0.2">
      <c r="A24" s="1" t="str">
        <f>IF(ISBLANK(Values!E23),"",IF(Values!$B$37="EU","computercomponent","computer"))</f>
        <v>computer</v>
      </c>
      <c r="B24" s="33" t="str">
        <f>IF(ISBLANK(Values!E23),"",Values!F23)</f>
        <v>Lenovo T460s Regular - US</v>
      </c>
      <c r="C24" s="61" t="s">
        <v>728</v>
      </c>
      <c r="D24" s="28">
        <f>IF(ISBLANK(Values!E23),"",Values!E23)</f>
        <v>5714401465201</v>
      </c>
      <c r="E24" s="1" t="str">
        <f>IF(ISBLANK(Values!E23),"","EAN")</f>
        <v>EAN</v>
      </c>
      <c r="F24" s="27" t="str">
        <f>IF(ISBLANK(Values!E23),"",IF(Values!J23, SUBSTITUTE(Values!$B$1, "{language}", Values!H23) &amp; " " &amp;Values!$B$3, SUBSTITUTE(Values!$B$2, "{language}", Values!$H23) &amp; " " &amp;Values!$B$3))</f>
        <v>replacement US non-backlit keyboard for Lenovo Thinkpad  T460s T470s</v>
      </c>
      <c r="G24" s="61" t="s">
        <v>727</v>
      </c>
      <c r="H24" s="1" t="str">
        <f>IF(ISBLANK(Values!E23),"",Values!$B$16)</f>
        <v>computer-keyboards</v>
      </c>
      <c r="I24" s="1" t="str">
        <f>IF(ISBLANK(Values!E23),"","4730574031")</f>
        <v>4730574031</v>
      </c>
      <c r="J24" s="31" t="str">
        <f>IF(ISBLANK(Values!E23),"",Values!F23 )</f>
        <v>Lenovo T460s Regular - US</v>
      </c>
      <c r="K24" s="27">
        <f>IF(IF(ISBLANK(Values!E23),"",IF(Values!J23, Values!$B$4, Values!$B$5))=0,"",IF(ISBLANK(Values!E23),"",IF(Values!J23, Values!$B$4, Values!$B$5)))</f>
        <v>44</v>
      </c>
      <c r="L24" s="27" t="str">
        <f>IF(ISBLANK(Values!E23),"",IF($CO24="DEFAULT", Values!$B$18, ""))</f>
        <v/>
      </c>
      <c r="M24" s="27" t="str">
        <f>IF(ISBLANK(Values!E23),"",Values!$M23)</f>
        <v>https://raw.githubusercontent.com/PatrickVibild/TellusAmazonPictures/master/pictures/Lenovo/T460S/RG/US/1.jpg</v>
      </c>
      <c r="N24" s="27" t="str">
        <f>IF(ISBLANK(Values!$F23),"",Values!N23)</f>
        <v>https://raw.githubusercontent.com/PatrickVibild/TellusAmazonPictures/master/pictures/Lenovo/T460S/RG/US/2.jpg</v>
      </c>
      <c r="O24" s="27" t="str">
        <f>IF(ISBLANK(Values!$F23),"",Values!O23)</f>
        <v>https://raw.githubusercontent.com/PatrickVibild/TellusAmazonPictures/master/pictures/Lenovo/T460S/RG/US/3.jpg</v>
      </c>
      <c r="P24" s="27" t="str">
        <f>IF(ISBLANK(Values!$F23),"",Values!P23)</f>
        <v>https://raw.githubusercontent.com/PatrickVibild/TellusAmazonPictures/master/pictures/Lenovo/T460S/RG/US/4.jpg</v>
      </c>
      <c r="Q24" s="27" t="str">
        <f>IF(ISBLANK(Values!$F23),"",Values!Q23)</f>
        <v>https://raw.githubusercontent.com/PatrickVibild/TellusAmazonPictures/master/pictures/Lenovo/T460S/RG/US/5.jpg</v>
      </c>
      <c r="R24" s="27" t="str">
        <f>IF(ISBLANK(Values!$F23),"",Values!R23)</f>
        <v>https://raw.githubusercontent.com/PatrickVibild/TellusAmazonPictures/master/pictures/Lenovo/T460S/RG/US/6.jpg</v>
      </c>
      <c r="S24" s="27" t="str">
        <f>IF(ISBLANK(Values!$F23),"",Values!S23)</f>
        <v>https://raw.githubusercontent.com/PatrickVibild/TellusAmazonPictures/master/pictures/Lenovo/T460S/RG/US/7.jpg</v>
      </c>
      <c r="T24" s="27" t="str">
        <f>IF(ISBLANK(Values!$F23),"",Values!T23)</f>
        <v>https://raw.githubusercontent.com/PatrickVibild/TellusAmazonPictures/master/pictures/Lenovo/T460S/RG/US/8.jpg</v>
      </c>
      <c r="U24" s="27" t="str">
        <f>IF(ISBLANK(Values!$F23),"",Values!U23)</f>
        <v>https://raw.githubusercontent.com/PatrickVibild/TellusAmazonPictures/master/pictures/Lenovo/T460S/RG/US/9.jpg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T460s T470s.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44</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4">
        <f>K24</f>
        <v>44</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25" priority="8">
      <formula>IF(LEN(A4)&gt;0,1,0)</formula>
    </cfRule>
    <cfRule type="expression" dxfId="524" priority="9">
      <formula>IF(VLOOKUP($A$3,#NAME?,MATCH($A4,#NAME?,0)+1,0)&gt;0,1,0)</formula>
    </cfRule>
    <cfRule type="expression" dxfId="523" priority="12">
      <formula>AND(IF(IFERROR(VLOOKUP($A$3,#NAME?,MATCH($A4,#NAME?,0)+1,0),0)&gt;0,0,1),IF(IFERROR(VLOOKUP($A$3,#NAME?,MATCH($A4,#NAME?,0)+1,0),0)&gt;0,0,1),IF(IFERROR(VLOOKUP($A$3,#NAME?,MATCH($A4,#NAME?,0)+1,0),0)&gt;0,0,1),IF(IFERROR(MATCH($A4,#NAME?,0),0)&gt;0,1,0))</formula>
    </cfRule>
  </conditionalFormatting>
  <conditionalFormatting sqref="B4">
    <cfRule type="expression" dxfId="522" priority="990">
      <formula>IF(LEN(B4)&gt;0,1,0)</formula>
    </cfRule>
    <cfRule type="expression" dxfId="521" priority="991">
      <formula>IF(VLOOKUP($B$3,#NAME?,MATCH($A4,#NAME?,0)+1,0)&gt;0,1,0)</formula>
    </cfRule>
    <cfRule type="expression" dxfId="52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9" priority="13">
      <formula>IF(LEN(B4)&gt;0,1,0)</formula>
    </cfRule>
    <cfRule type="expression" dxfId="518" priority="14">
      <formula>IF(VLOOKUP($B$3,#NAME?,MATCH($A4,#NAME?,0)+1,0)&gt;0,1,0)</formula>
    </cfRule>
    <cfRule type="expression" dxfId="517" priority="17">
      <formula>AND(IF(IFERROR(VLOOKUP($B$3,#NAME?,MATCH($A4,#NAME?,0)+1,0),0)&gt;0,0,1),IF(IFERROR(VLOOKUP($B$3,#NAME?,MATCH($A4,#NAME?,0)+1,0),0)&gt;0,0,1),IF(IFERROR(VLOOKUP($B$3,#NAME?,MATCH($A4,#NAME?,0)+1,0),0)&gt;0,0,1),IF(IFERROR(MATCH($A4,#NAME?,0),0)&gt;0,1,0))</formula>
    </cfRule>
  </conditionalFormatting>
  <conditionalFormatting sqref="C4:C23">
    <cfRule type="expression" dxfId="516" priority="996">
      <formula>IF(VLOOKUP($C$3,#NAME?,MATCH($A4,#NAME?,0)+1,0)&gt;0,1,0)</formula>
    </cfRule>
    <cfRule type="expression" dxfId="515" priority="999">
      <formula>AND(IF(IFERROR(VLOOKUP($C$3,#NAME?,MATCH($A4,#NAME?,0)+1,0),0)&gt;0,0,1),IF(IFERROR(VLOOKUP($C$3,#NAME?,MATCH($A4,#NAME?,0)+1,0),0)&gt;0,0,1),IF(IFERROR(VLOOKUP($C$3,#NAME?,MATCH($A4,#NAME?,0)+1,0),0)&gt;0,0,1),IF(IFERROR(MATCH($A4,#NAME?,0),0)&gt;0,1,0))</formula>
    </cfRule>
    <cfRule type="expression" dxfId="514" priority="995">
      <formula>IF(LEN(C4)&gt;0,1,0)</formula>
    </cfRule>
  </conditionalFormatting>
  <conditionalFormatting sqref="C5:C23 C25:C1048576">
    <cfRule type="expression" dxfId="513" priority="18">
      <formula>IF(LEN(C5)&gt;0,1,0)</formula>
    </cfRule>
    <cfRule type="expression" dxfId="512" priority="19">
      <formula>IF(VLOOKUP($C$3,#NAME?,MATCH($A5,#NAME?,0)+1,0)&gt;0,1,0)</formula>
    </cfRule>
    <cfRule type="expression" dxfId="511" priority="22">
      <formula>AND(IF(IFERROR(VLOOKUP($C$3,#NAME?,MATCH($A5,#NAME?,0)+1,0),0)&gt;0,0,1),IF(IFERROR(VLOOKUP($C$3,#NAME?,MATCH($A5,#NAME?,0)+1,0),0)&gt;0,0,1),IF(IFERROR(VLOOKUP($C$3,#NAME?,MATCH($A5,#NAME?,0)+1,0),0)&gt;0,0,1),IF(IFERROR(MATCH($A5,#NAME?,0),0)&gt;0,1,0))</formula>
    </cfRule>
  </conditionalFormatting>
  <conditionalFormatting sqref="C25:C204">
    <cfRule type="expression" dxfId="510" priority="1000">
      <formula>IF(LEN(C25)&gt;0,1,0)</formula>
    </cfRule>
    <cfRule type="expression" dxfId="509" priority="1001">
      <formula>IF(VLOOKUP($C$3,#NAME?,MATCH($A25,#NAME?,0)+1,0)&gt;0,1,0)</formula>
    </cfRule>
    <cfRule type="expression" dxfId="508" priority="1004">
      <formula>AND(IF(IFERROR(VLOOKUP($C$3,#NAME?,MATCH($A25,#NAME?,0)+1,0),0)&gt;0,0,1),IF(IFERROR(VLOOKUP($C$3,#NAME?,MATCH($A25,#NAME?,0)+1,0),0)&gt;0,0,1),IF(IFERROR(VLOOKUP($C$3,#NAME?,MATCH($A25,#NAME?,0)+1,0),0)&gt;0,0,1),IF(IFERROR(MATCH($A25,#NAME?,0),0)&gt;0,1,0))</formula>
    </cfRule>
  </conditionalFormatting>
  <conditionalFormatting sqref="D4:D1048576">
    <cfRule type="expression" dxfId="507" priority="27">
      <formula>AND(IF(IFERROR(VLOOKUP($D$3,#NAME?,MATCH($A4,#NAME?,0)+1,0),0)&gt;0,0,1),IF(IFERROR(VLOOKUP($D$3,#NAME?,MATCH($A4,#NAME?,0)+1,0),0)&gt;0,0,1),IF(IFERROR(VLOOKUP($D$3,#NAME?,MATCH($A4,#NAME?,0)+1,0),0)&gt;0,0,1),IF(IFERROR(MATCH($A4,#NAME?,0),0)&gt;0,1,0))</formula>
    </cfRule>
    <cfRule type="expression" dxfId="506" priority="24">
      <formula>IF(VLOOKUP($D$3,#NAME?,MATCH($A4,#NAME?,0)+1,0)&gt;0,1,0)</formula>
    </cfRule>
  </conditionalFormatting>
  <conditionalFormatting sqref="D4:E1048576">
    <cfRule type="expression" dxfId="505" priority="23">
      <formula>IF(LEN(D4)&gt;0,1,0)</formula>
    </cfRule>
  </conditionalFormatting>
  <conditionalFormatting sqref="E4:E1048576">
    <cfRule type="expression" dxfId="504" priority="29">
      <formula>IF(VLOOKUP($E$3,#NAME?,MATCH($A4,#NAME?,0)+1,0)&gt;0,1,0)</formula>
    </cfRule>
    <cfRule type="expression" dxfId="503" priority="32">
      <formula>AND(IF(IFERROR(VLOOKUP($E$3,#NAME?,MATCH($A4,#NAME?,0)+1,0),0)&gt;0,0,1),IF(IFERROR(VLOOKUP($E$3,#NAME?,MATCH($A4,#NAME?,0)+1,0),0)&gt;0,0,1),IF(IFERROR(VLOOKUP($E$3,#NAME?,MATCH($A4,#NAME?,0)+1,0),0)&gt;0,0,1),IF(IFERROR(MATCH($A4,#NAME?,0),0)&gt;0,1,0))</formula>
    </cfRule>
  </conditionalFormatting>
  <conditionalFormatting sqref="F4:F243">
    <cfRule type="expression" dxfId="502" priority="1014">
      <formula>AND(IF(IFERROR(VLOOKUP($F$3,#NAME?,MATCH($A4,#NAME?,0)+1,0),0)&gt;0,0,1),IF(IFERROR(VLOOKUP($F$3,#NAME?,MATCH($A4,#NAME?,0)+1,0),0)&gt;0,0,1),IF(IFERROR(VLOOKUP($F$3,#NAME?,MATCH($A4,#NAME?,0)+1,0),0)&gt;0,0,1),IF(IFERROR(MATCH($A4,#NAME?,0),0)&gt;0,1,0))</formula>
    </cfRule>
    <cfRule type="expression" dxfId="501" priority="1010">
      <formula>IF(LEN(F4)&gt;0,1,0)</formula>
    </cfRule>
    <cfRule type="expression" dxfId="500" priority="1011">
      <formula>IF(VLOOKUP($F$3,#NAME?,MATCH($A4,#NAME?,0)+1,0)&gt;0,1,0)</formula>
    </cfRule>
  </conditionalFormatting>
  <conditionalFormatting sqref="F5:F1048576">
    <cfRule type="expression" dxfId="499" priority="34">
      <formula>IF(VLOOKUP($F$3,#NAME?,MATCH($A5,#NAME?,0)+1,0)&gt;0,1,0)</formula>
    </cfRule>
    <cfRule type="expression" dxfId="498" priority="37">
      <formula>AND(IF(IFERROR(VLOOKUP($F$3,#NAME?,MATCH($A5,#NAME?,0)+1,0),0)&gt;0,0,1),IF(IFERROR(VLOOKUP($F$3,#NAME?,MATCH($A5,#NAME?,0)+1,0),0)&gt;0,0,1),IF(IFERROR(VLOOKUP($F$3,#NAME?,MATCH($A5,#NAME?,0)+1,0),0)&gt;0,0,1),IF(IFERROR(MATCH($A5,#NAME?,0),0)&gt;0,1,0))</formula>
    </cfRule>
    <cfRule type="expression" dxfId="497" priority="33">
      <formula>IF(LEN(F5)&gt;0,1,0)</formula>
    </cfRule>
  </conditionalFormatting>
  <conditionalFormatting sqref="G4:G23">
    <cfRule type="expression" dxfId="496" priority="1019">
      <formula>AND(IF(IFERROR(VLOOKUP($G$3,#NAME?,MATCH($A4,#NAME?,0)+1,0),0)&gt;0,0,1),IF(IFERROR(VLOOKUP($G$3,#NAME?,MATCH($A4,#NAME?,0)+1,0),0)&gt;0,0,1),IF(IFERROR(VLOOKUP($G$3,#NAME?,MATCH($A4,#NAME?,0)+1,0),0)&gt;0,0,1),IF(IFERROR(MATCH($A4,#NAME?,0),0)&gt;0,1,0))</formula>
    </cfRule>
    <cfRule type="expression" dxfId="495" priority="1016">
      <formula>IF(VLOOKUP($G$3,#NAME?,MATCH($A4,#NAME?,0)+1,0)&gt;0,1,0)</formula>
    </cfRule>
    <cfRule type="expression" dxfId="494" priority="1015">
      <formula>IF(LEN(G4)&gt;0,1,0)</formula>
    </cfRule>
  </conditionalFormatting>
  <conditionalFormatting sqref="G5:G23 G25:G1048576">
    <cfRule type="expression" dxfId="493" priority="39">
      <formula>IF(VLOOKUP($G$3,#NAME?,MATCH($A5,#NAME?,0)+1,0)&gt;0,1,0)</formula>
    </cfRule>
    <cfRule type="expression" dxfId="492" priority="38">
      <formula>IF(LEN(G5)&gt;0,1,0)</formula>
    </cfRule>
    <cfRule type="expression" dxfId="491" priority="42">
      <formula>AND(IF(IFERROR(VLOOKUP($G$3,#NAME?,MATCH($A5,#NAME?,0)+1,0),0)&gt;0,0,1),IF(IFERROR(VLOOKUP($G$3,#NAME?,MATCH($A5,#NAME?,0)+1,0),0)&gt;0,0,1),IF(IFERROR(VLOOKUP($G$3,#NAME?,MATCH($A5,#NAME?,0)+1,0),0)&gt;0,0,1),IF(IFERROR(MATCH($A5,#NAME?,0),0)&gt;0,1,0))</formula>
    </cfRule>
  </conditionalFormatting>
  <conditionalFormatting sqref="G25:G204">
    <cfRule type="expression" dxfId="490" priority="1024">
      <formula>AND(IF(IFERROR(VLOOKUP($G$3,#NAME?,MATCH($A25,#NAME?,0)+1,0),0)&gt;0,0,1),IF(IFERROR(VLOOKUP($G$3,#NAME?,MATCH($A25,#NAME?,0)+1,0),0)&gt;0,0,1),IF(IFERROR(VLOOKUP($G$3,#NAME?,MATCH($A25,#NAME?,0)+1,0),0)&gt;0,0,1),IF(IFERROR(MATCH($A25,#NAME?,0),0)&gt;0,1,0))</formula>
    </cfRule>
    <cfRule type="expression" dxfId="489" priority="1021">
      <formula>IF(VLOOKUP($G$3,#NAME?,MATCH($A25,#NAME?,0)+1,0)&gt;0,1,0)</formula>
    </cfRule>
    <cfRule type="expression" dxfId="488" priority="1020">
      <formula>IF(LEN(G25)&gt;0,1,0)</formula>
    </cfRule>
  </conditionalFormatting>
  <conditionalFormatting sqref="H13">
    <cfRule type="expression" dxfId="487" priority="1121">
      <formula>IF(LEN(H13)&gt;0,1,0)</formula>
    </cfRule>
    <cfRule type="expression" dxfId="486" priority="1125">
      <formula>AND(IF(IFERROR(VLOOKUP($H$3,#NAME?,MATCH($A12,#NAME?,0)+1,0),0)&gt;0,0,1),IF(IFERROR(VLOOKUP($H$3,#NAME?,MATCH($A12,#NAME?,0)+1,0),0)&gt;0,0,1),IF(IFERROR(VLOOKUP($H$3,#NAME?,MATCH($A12,#NAME?,0)+1,0),0)&gt;0,0,1),IF(IFERROR(MATCH($A12,#NAME?,0),0)&gt;0,1,0))</formula>
    </cfRule>
    <cfRule type="expression" dxfId="485" priority="1122">
      <formula>IF(VLOOKUP($H$3,#NAME?,MATCH($A12,#NAME?,0)+1,0)&gt;0,1,0)</formula>
    </cfRule>
  </conditionalFormatting>
  <conditionalFormatting sqref="H4:I11 I12:I13 H14:I1048576">
    <cfRule type="expression" dxfId="484" priority="43">
      <formula>IF(LEN(H4)&gt;0,1,0)</formula>
    </cfRule>
    <cfRule type="expression" dxfId="483" priority="44">
      <formula>IF(VLOOKUP($H$3,#NAME?,MATCH($A4,#NAME?,0)+1,0)&gt;0,1,0)</formula>
    </cfRule>
    <cfRule type="expression" dxfId="482" priority="47">
      <formula>AND(IF(IFERROR(VLOOKUP($H$3,#NAME?,MATCH($A4,#NAME?,0)+1,0),0)&gt;0,0,1),IF(IFERROR(VLOOKUP($H$3,#NAME?,MATCH($A4,#NAME?,0)+1,0),0)&gt;0,0,1),IF(IFERROR(VLOOKUP($H$3,#NAME?,MATCH($A4,#NAME?,0)+1,0),0)&gt;0,0,1),IF(IFERROR(MATCH($A4,#NAME?,0),0)&gt;0,1,0))</formula>
    </cfRule>
  </conditionalFormatting>
  <conditionalFormatting sqref="J4">
    <cfRule type="expression" dxfId="481" priority="1029">
      <formula>AND(IF(IFERROR(VLOOKUP($B$3,#NAME?,MATCH($A4,#NAME?,0)+1,0),0)&gt;0,0,1),IF(IFERROR(VLOOKUP($B$3,#NAME?,MATCH($A4,#NAME?,0)+1,0),0)&gt;0,0,1),IF(IFERROR(VLOOKUP($B$3,#NAME?,MATCH($A4,#NAME?,0)+1,0),0)&gt;0,0,1),IF(IFERROR(MATCH($A4,#NAME?,0),0)&gt;0,1,0))</formula>
    </cfRule>
    <cfRule type="expression" dxfId="480" priority="1026">
      <formula>IF(VLOOKUP($B$3,#NAME?,MATCH($A4,#NAME?,0)+1,0)&gt;0,1,0)</formula>
    </cfRule>
  </conditionalFormatting>
  <conditionalFormatting sqref="J5:J1048576">
    <cfRule type="expression" dxfId="479" priority="49">
      <formula>IF(VLOOKUP($J$3,#NAME?,MATCH($A5,#NAME?,0)+1,0)&gt;0,1,0)</formula>
    </cfRule>
    <cfRule type="expression" dxfId="478" priority="52">
      <formula>AND(IF(IFERROR(VLOOKUP($J$3,#NAME?,MATCH($A5,#NAME?,0)+1,0),0)&gt;0,0,1),IF(IFERROR(VLOOKUP($J$3,#NAME?,MATCH($A5,#NAME?,0)+1,0),0)&gt;0,0,1),IF(IFERROR(VLOOKUP($J$3,#NAME?,MATCH($A5,#NAME?,0)+1,0),0)&gt;0,0,1),IF(IFERROR(MATCH($A5,#NAME?,0),0)&gt;0,1,0))</formula>
    </cfRule>
  </conditionalFormatting>
  <conditionalFormatting sqref="J4:K1048576">
    <cfRule type="expression" dxfId="477" priority="48">
      <formula>IF(LEN(J4)&gt;0,1,0)</formula>
    </cfRule>
  </conditionalFormatting>
  <conditionalFormatting sqref="K4:K1048576 FO5:FO204">
    <cfRule type="expression" dxfId="476" priority="57">
      <formula>AND(IF(IFERROR(VLOOKUP($K$3,#NAME?,MATCH($A4,#NAME?,0)+1,0),0)&gt;0,0,1),IF(IFERROR(VLOOKUP($K$3,#NAME?,MATCH($A4,#NAME?,0)+1,0),0)&gt;0,0,1),IF(IFERROR(VLOOKUP($K$3,#NAME?,MATCH($A4,#NAME?,0)+1,0),0)&gt;0,0,1),IF(IFERROR(MATCH($A4,#NAME?,0),0)&gt;0,1,0))</formula>
    </cfRule>
    <cfRule type="expression" dxfId="475" priority="54">
      <formula>IF(VLOOKUP($K$3,#NAME?,MATCH($A4,#NAME?,0)+1,0)&gt;0,1,0)</formula>
    </cfRule>
  </conditionalFormatting>
  <conditionalFormatting sqref="L4:L204">
    <cfRule type="expression" dxfId="474" priority="1036">
      <formula>IF(VLOOKUP($L$3,#NAME?,MATCH($A4,#NAME?,0)+1,0)&gt;0,1,0)</formula>
    </cfRule>
    <cfRule type="expression" dxfId="473" priority="1035">
      <formula>IF(LEN(L4)&gt;0,1,0)</formula>
    </cfRule>
    <cfRule type="expression" dxfId="472"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1" priority="59">
      <formula>IF(VLOOKUP($L$3,#NAME?,MATCH($A5,#NAME?,0)+1,0)&gt;0,1,0)</formula>
    </cfRule>
    <cfRule type="expression" dxfId="470" priority="62">
      <formula>AND(IF(IFERROR(VLOOKUP($L$3,#NAME?,MATCH($A5,#NAME?,0)+1,0),0)&gt;0,0,1),IF(IFERROR(VLOOKUP($L$3,#NAME?,MATCH($A5,#NAME?,0)+1,0),0)&gt;0,0,1),IF(IFERROR(VLOOKUP($L$3,#NAME?,MATCH($A5,#NAME?,0)+1,0),0)&gt;0,0,1),IF(IFERROR(MATCH($A5,#NAME?,0),0)&gt;0,1,0))</formula>
    </cfRule>
    <cfRule type="expression" dxfId="469" priority="58">
      <formula>IF(LEN(L6)&gt;0,1,0)</formula>
    </cfRule>
  </conditionalFormatting>
  <conditionalFormatting sqref="M4:M1048576 M5:U5 O6:U122 N6:N204">
    <cfRule type="expression" dxfId="468" priority="64">
      <formula>IF(VLOOKUP($M$3,#NAME?,MATCH($A4,#NAME?,0)+1,0)&gt;0,1,0)</formula>
    </cfRule>
    <cfRule type="expression" dxfId="467" priority="67">
      <formula>AND(IF(IFERROR(VLOOKUP($M$3,#NAME?,MATCH($A4,#NAME?,0)+1,0),0)&gt;0,0,1),IF(IFERROR(VLOOKUP($M$3,#NAME?,MATCH($A4,#NAME?,0)+1,0),0)&gt;0,0,1),IF(IFERROR(VLOOKUP($M$3,#NAME?,MATCH($A4,#NAME?,0)+1,0),0)&gt;0,0,1),IF(IFERROR(MATCH($A4,#NAME?,0),0)&gt;0,1,0))</formula>
    </cfRule>
    <cfRule type="expression" dxfId="466" priority="63">
      <formula>IF(LEN(M4)&gt;0,1,0)</formula>
    </cfRule>
  </conditionalFormatting>
  <conditionalFormatting sqref="N4 W5:W204 N7:N1048576">
    <cfRule type="expression" dxfId="465" priority="72">
      <formula>AND(IF(IFERROR(VLOOKUP($N$3,#NAME?,MATCH($A4,#NAME?,0)+1,0),0)&gt;0,0,1),IF(IFERROR(VLOOKUP($N$3,#NAME?,MATCH($A4,#NAME?,0)+1,0),0)&gt;0,0,1),IF(IFERROR(VLOOKUP($N$3,#NAME?,MATCH($A4,#NAME?,0)+1,0),0)&gt;0,0,1),IF(IFERROR(MATCH($A4,#NAME?,0),0)&gt;0,1,0))</formula>
    </cfRule>
  </conditionalFormatting>
  <conditionalFormatting sqref="N7:N1048576 N4 W4:W204">
    <cfRule type="expression" dxfId="464" priority="69">
      <formula>IF(VLOOKUP($N$3,#NAME?,MATCH($A4,#NAME?,0)+1,0)&gt;0,1,0)</formula>
    </cfRule>
  </conditionalFormatting>
  <conditionalFormatting sqref="N7:O1048576 N4:V4 W5:W204">
    <cfRule type="expression" dxfId="463" priority="68">
      <formula>IF(LEN(N4)&gt;0,1,0)</formula>
    </cfRule>
  </conditionalFormatting>
  <conditionalFormatting sqref="N5:U5">
    <cfRule type="expression" dxfId="462" priority="1049">
      <formula>AND(IF(IFERROR(VLOOKUP($M$3,#NAME?,MATCH($A5,#NAME?,0)+1,0),0)&gt;0,0,1),IF(IFERROR(VLOOKUP($M$3,#NAME?,MATCH($A5,#NAME?,0)+1,0),0)&gt;0,0,1),IF(IFERROR(VLOOKUP($M$3,#NAME?,MATCH($A5,#NAME?,0)+1,0),0)&gt;0,0,1),IF(IFERROR(MATCH($A5,#NAME?,0),0)&gt;0,1,0))</formula>
    </cfRule>
    <cfRule type="expression" dxfId="461" priority="1045">
      <formula>IF(LEN(N5)&gt;0,1,0)</formula>
    </cfRule>
    <cfRule type="expression" dxfId="460" priority="1046">
      <formula>IF(VLOOKUP($M$3,#NAME?,MATCH($A5,#NAME?,0)+1,0)&gt;0,1,0)</formula>
    </cfRule>
  </conditionalFormatting>
  <conditionalFormatting sqref="O4 V5:V122 O7:O1048576 P123:V131">
    <cfRule type="expression" dxfId="459"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58" priority="74">
      <formula>IF(VLOOKUP($O$3,#NAME?,MATCH($A4,#NAME?,0)+1,0)&gt;0,1,0)</formula>
    </cfRule>
  </conditionalFormatting>
  <conditionalFormatting sqref="P4 P7:P1048576">
    <cfRule type="expression" dxfId="457"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56" priority="79">
      <formula>IF(VLOOKUP($P$3,#NAME?,MATCH($A4,#NAME?,0)+1,0)&gt;0,1,0)</formula>
    </cfRule>
  </conditionalFormatting>
  <conditionalFormatting sqref="P7:V1048576">
    <cfRule type="expression" dxfId="455" priority="78">
      <formula>IF(LEN(P7)&gt;0,1,0)</formula>
    </cfRule>
  </conditionalFormatting>
  <conditionalFormatting sqref="Q4 Z5:Z204 Q7:Q1048576">
    <cfRule type="expression" dxfId="454" priority="87">
      <formula>AND(IF(IFERROR(VLOOKUP($Q$3,#NAME?,MATCH($A4,#NAME?,0)+1,0),0)&gt;0,0,1),IF(IFERROR(VLOOKUP($Q$3,#NAME?,MATCH($A4,#NAME?,0)+1,0),0)&gt;0,0,1),IF(IFERROR(VLOOKUP($Q$3,#NAME?,MATCH($A4,#NAME?,0)+1,0),0)&gt;0,0,1),IF(IFERROR(MATCH($A4,#NAME?,0),0)&gt;0,1,0))</formula>
    </cfRule>
  </conditionalFormatting>
  <conditionalFormatting sqref="Q7:Q1048576 Q4 Z4:Z204">
    <cfRule type="expression" dxfId="453" priority="84">
      <formula>IF(VLOOKUP($Q$3,#NAME?,MATCH($A4,#NAME?,0)+1,0)&gt;0,1,0)</formula>
    </cfRule>
  </conditionalFormatting>
  <conditionalFormatting sqref="R4 R7:R1048576">
    <cfRule type="expression" dxfId="452"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1" priority="89">
      <formula>IF(VLOOKUP($R$3,#NAME?,MATCH($A4,#NAME?,0)+1,0)&gt;0,1,0)</formula>
    </cfRule>
  </conditionalFormatting>
  <conditionalFormatting sqref="S4 S7:S1048576">
    <cfRule type="expression" dxfId="450"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49" priority="94">
      <formula>IF(VLOOKUP($S$3,#NAME?,MATCH($A4,#NAME?,0)+1,0)&gt;0,1,0)</formula>
    </cfRule>
  </conditionalFormatting>
  <conditionalFormatting sqref="T4 T7:T1048576">
    <cfRule type="expression" dxfId="448"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47" priority="99">
      <formula>IF(VLOOKUP($T$3,#NAME?,MATCH($A4,#NAME?,0)+1,0)&gt;0,1,0)</formula>
    </cfRule>
  </conditionalFormatting>
  <conditionalFormatting sqref="U4 U7:U1048576">
    <cfRule type="expression" dxfId="446"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45" priority="104">
      <formula>IF(VLOOKUP($U$3,#NAME?,MATCH($A4,#NAME?,0)+1,0)&gt;0,1,0)</formula>
    </cfRule>
  </conditionalFormatting>
  <conditionalFormatting sqref="V4 V7:V1048576">
    <cfRule type="expression" dxfId="444"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3" priority="73">
      <formula>IF(LEN(P5)&gt;0,1,0)</formula>
    </cfRule>
  </conditionalFormatting>
  <conditionalFormatting sqref="V7:V1048576 V4">
    <cfRule type="expression" dxfId="442" priority="109">
      <formula>IF(VLOOKUP($V$3,#NAME?,MATCH($A4,#NAME?,0)+1,0)&gt;0,1,0)</formula>
    </cfRule>
  </conditionalFormatting>
  <conditionalFormatting sqref="W4">
    <cfRule type="expression" dxfId="441" priority="1054">
      <formula>AND(IF(IFERROR(VLOOKUP($N$3,#NAME?,MATCH($A4,#NAME?,0)+1,0),0)&gt;0,0,1),IF(IFERROR(VLOOKUP($N$3,#NAME?,MATCH($A4,#NAME?,0)+1,0),0)&gt;0,0,1),IF(IFERROR(VLOOKUP($N$3,#NAME?,MATCH($A4,#NAME?,0)+1,0),0)&gt;0,0,1),IF(IFERROR(MATCH($A4,#NAME?,0),0)&gt;0,1,0))</formula>
    </cfRule>
  </conditionalFormatting>
  <conditionalFormatting sqref="W4:W1048576">
    <cfRule type="expression" dxfId="440" priority="113">
      <formula>IF(LEN(W4)&gt;0,1,0)</formula>
    </cfRule>
  </conditionalFormatting>
  <conditionalFormatting sqref="W5:W1048576">
    <cfRule type="expression" dxfId="439" priority="117">
      <formula>AND(IF(IFERROR(VLOOKUP($W$3,#NAME?,MATCH($A5,#NAME?,0)+1,0),0)&gt;0,0,1),IF(IFERROR(VLOOKUP($W$3,#NAME?,MATCH($A5,#NAME?,0)+1,0),0)&gt;0,0,1),IF(IFERROR(VLOOKUP($W$3,#NAME?,MATCH($A5,#NAME?,0)+1,0),0)&gt;0,0,1),IF(IFERROR(MATCH($A5,#NAME?,0),0)&gt;0,1,0))</formula>
    </cfRule>
    <cfRule type="expression" dxfId="438" priority="114">
      <formula>IF(VLOOKUP($W$3,#NAME?,MATCH($A5,#NAME?,0)+1,0)&gt;0,1,0)</formula>
    </cfRule>
  </conditionalFormatting>
  <conditionalFormatting sqref="X4">
    <cfRule type="expression" dxfId="437" priority="1056">
      <formula>IF(VLOOKUP($O$3,#NAME?,MATCH($A4,#NAME?,0)+1,0)&gt;0,1,0)</formula>
    </cfRule>
    <cfRule type="expression" dxfId="436" priority="1059">
      <formula>AND(IF(IFERROR(VLOOKUP($O$3,#NAME?,MATCH($A4,#NAME?,0)+1,0),0)&gt;0,0,1),IF(IFERROR(VLOOKUP($O$3,#NAME?,MATCH($A4,#NAME?,0)+1,0),0)&gt;0,0,1),IF(IFERROR(VLOOKUP($O$3,#NAME?,MATCH($A4,#NAME?,0)+1,0),0)&gt;0,0,1),IF(IFERROR(MATCH($A4,#NAME?,0),0)&gt;0,1,0))</formula>
    </cfRule>
  </conditionalFormatting>
  <conditionalFormatting sqref="X4:X204">
    <cfRule type="expression" dxfId="435" priority="1055">
      <formula>IF(LEN(X4)&gt;0,1,0)</formula>
    </cfRule>
  </conditionalFormatting>
  <conditionalFormatting sqref="X5:X204">
    <cfRule type="expression" dxfId="434" priority="1076">
      <formula>IF(VLOOKUP($B$3,#NAME?,MATCH($A5,#NAME?,0)+1,0)&gt;0,1,0)</formula>
    </cfRule>
    <cfRule type="expression" dxfId="43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2" priority="119">
      <formula>IF(VLOOKUP($X$3,#NAME?,MATCH($A5,#NAME?,0)+1,0)&gt;0,1,0)</formula>
    </cfRule>
    <cfRule type="expression" dxfId="431" priority="122">
      <formula>AND(IF(IFERROR(VLOOKUP($X$3,#NAME?,MATCH($A5,#NAME?,0)+1,0),0)&gt;0,0,1),IF(IFERROR(VLOOKUP($X$3,#NAME?,MATCH($A5,#NAME?,0)+1,0),0)&gt;0,0,1),IF(IFERROR(VLOOKUP($X$3,#NAME?,MATCH($A5,#NAME?,0)+1,0),0)&gt;0,0,1),IF(IFERROR(MATCH($A5,#NAME?,0),0)&gt;0,1,0))</formula>
    </cfRule>
  </conditionalFormatting>
  <conditionalFormatting sqref="X5:Y1048576">
    <cfRule type="expression" dxfId="430" priority="118">
      <formula>IF(LEN(X5)&gt;0,1,0)</formula>
    </cfRule>
  </conditionalFormatting>
  <conditionalFormatting sqref="Y5:Y1048576">
    <cfRule type="expression" dxfId="429" priority="127">
      <formula>AND(IF(IFERROR(VLOOKUP($Y$3,#NAME?,MATCH($A5,#NAME?,0)+1,0),0)&gt;0,0,1),IF(IFERROR(VLOOKUP($Y$3,#NAME?,MATCH($A5,#NAME?,0)+1,0),0)&gt;0,0,1),IF(IFERROR(VLOOKUP($Y$3,#NAME?,MATCH($A5,#NAME?,0)+1,0),0)&gt;0,0,1),IF(IFERROR(MATCH($A5,#NAME?,0),0)&gt;0,1,0))</formula>
    </cfRule>
    <cfRule type="expression" dxfId="428" priority="124">
      <formula>IF(VLOOKUP($Y$3,#NAME?,MATCH($A5,#NAME?,0)+1,0)&gt;0,1,0)</formula>
    </cfRule>
  </conditionalFormatting>
  <conditionalFormatting sqref="Z4">
    <cfRule type="expression" dxfId="427" priority="1064">
      <formula>AND(IF(IFERROR(VLOOKUP($Q$3,#NAME?,MATCH($A4,#NAME?,0)+1,0),0)&gt;0,0,1),IF(IFERROR(VLOOKUP($Q$3,#NAME?,MATCH($A4,#NAME?,0)+1,0),0)&gt;0,0,1),IF(IFERROR(VLOOKUP($Q$3,#NAME?,MATCH($A4,#NAME?,0)+1,0),0)&gt;0,0,1),IF(IFERROR(MATCH($A4,#NAME?,0),0)&gt;0,1,0))</formula>
    </cfRule>
  </conditionalFormatting>
  <conditionalFormatting sqref="Z5:Z204">
    <cfRule type="expression" dxfId="426" priority="83">
      <formula>IF(LEN(Z5)&gt;0,1,0)</formula>
    </cfRule>
  </conditionalFormatting>
  <conditionalFormatting sqref="Z5:Z1048576">
    <cfRule type="expression" dxfId="425" priority="129">
      <formula>IF(VLOOKUP($Z$3,#NAME?,MATCH($A5,#NAME?,0)+1,0)&gt;0,1,0)</formula>
    </cfRule>
    <cfRule type="expression" dxfId="424" priority="132">
      <formula>AND(IF(IFERROR(VLOOKUP($Z$3,#NAME?,MATCH($A5,#NAME?,0)+1,0),0)&gt;0,0,1),IF(IFERROR(VLOOKUP($Z$3,#NAME?,MATCH($A5,#NAME?,0)+1,0),0)&gt;0,0,1),IF(IFERROR(VLOOKUP($Z$3,#NAME?,MATCH($A5,#NAME?,0)+1,0),0)&gt;0,0,1),IF(IFERROR(MATCH($A5,#NAME?,0),0)&gt;0,1,0))</formula>
    </cfRule>
  </conditionalFormatting>
  <conditionalFormatting sqref="Z4:AA1048576">
    <cfRule type="expression" dxfId="423" priority="128">
      <formula>IF(LEN(Z4)&gt;0,1,0)</formula>
    </cfRule>
  </conditionalFormatting>
  <conditionalFormatting sqref="AA4:AA1048576">
    <cfRule type="expression" dxfId="422" priority="134">
      <formula>IF(VLOOKUP($AA$3,#NAME?,MATCH($A4,#NAME?,0)+1,0)&gt;0,1,0)</formula>
    </cfRule>
    <cfRule type="expression" dxfId="42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0" priority="138">
      <formula>IF(LEN(AB4)&gt;0,1,0)</formula>
    </cfRule>
    <cfRule type="expression" dxfId="419" priority="139">
      <formula>IF(VLOOKUP($AB$3,#NAME?,MATCH($A4,#NAME?,0)+1,0)&gt;0,1,0)</formula>
    </cfRule>
    <cfRule type="expression" dxfId="41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17" priority="145">
      <formula>IF(VLOOKUP($AC$3,#NAME?,MATCH(#REF!,#NAME?,0)+1,0)&gt;0,1,0)</formula>
    </cfRule>
    <cfRule type="expression" dxfId="416" priority="143">
      <formula>IF(LEN(#REF!)&gt;0,1,0)</formula>
    </cfRule>
    <cfRule type="expression" dxfId="415" priority="144">
      <formula>IF(VLOOKUP($AC$3,#NAME?,MATCH(#REF!,#NAME?,0)+1,0)&gt;0,1,0)</formula>
    </cfRule>
    <cfRule type="expression" dxfId="414" priority="146">
      <formula>IF(VLOOKUP($AC$3,#NAME?,MATCH(#REF!,#NAME?,0)+1,0)&gt;0,1,0)</formula>
    </cfRule>
  </conditionalFormatting>
  <conditionalFormatting sqref="AC4 AB5:AB204 AC7:AC1048576">
    <cfRule type="expression" dxfId="413"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2" priority="149">
      <formula>IF(VLOOKUP($AD$3,#NAME?,MATCH($A4,#NAME?,0)+1,0)&gt;0,1,0)</formula>
    </cfRule>
    <cfRule type="expression" dxfId="411"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0" priority="148">
      <formula>IF(LEN(AD4)&gt;0,1,0)</formula>
    </cfRule>
  </conditionalFormatting>
  <conditionalFormatting sqref="AE4:AE1048576">
    <cfRule type="expression" dxfId="409" priority="154">
      <formula>IF(VLOOKUP($AE$3,#NAME?,MATCH($A4,#NAME?,0)+1,0)&gt;0,1,0)</formula>
    </cfRule>
    <cfRule type="expression" dxfId="408"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07" priority="162">
      <formula>AND(IF(IFERROR(VLOOKUP($AF$3,#NAME?,MATCH($A4,#NAME?,0)+1,0),0)&gt;0,0,1),IF(IFERROR(VLOOKUP($AF$3,#NAME?,MATCH($A4,#NAME?,0)+1,0),0)&gt;0,0,1),IF(IFERROR(VLOOKUP($AF$3,#NAME?,MATCH($A4,#NAME?,0)+1,0),0)&gt;0,0,1),IF(IFERROR(MATCH($A4,#NAME?,0),0)&gt;0,1,0))</formula>
    </cfRule>
    <cfRule type="expression" dxfId="406" priority="159">
      <formula>IF(VLOOKUP($AF$3,#NAME?,MATCH($A4,#NAME?,0)+1,0)&gt;0,1,0)</formula>
    </cfRule>
  </conditionalFormatting>
  <conditionalFormatting sqref="AG4:AG1048576">
    <cfRule type="expression" dxfId="405" priority="167">
      <formula>AND(IF(IFERROR(VLOOKUP($AG$3,#NAME?,MATCH($A4,#NAME?,0)+1,0),0)&gt;0,0,1),IF(IFERROR(VLOOKUP($AG$3,#NAME?,MATCH($A4,#NAME?,0)+1,0),0)&gt;0,0,1),IF(IFERROR(VLOOKUP($AG$3,#NAME?,MATCH($A4,#NAME?,0)+1,0),0)&gt;0,0,1),IF(IFERROR(MATCH($A4,#NAME?,0),0)&gt;0,1,0))</formula>
    </cfRule>
    <cfRule type="expression" dxfId="404" priority="164">
      <formula>IF(VLOOKUP($AG$3,#NAME?,MATCH($A4,#NAME?,0)+1,0)&gt;0,1,0)</formula>
    </cfRule>
  </conditionalFormatting>
  <conditionalFormatting sqref="AH4:AH1048576">
    <cfRule type="expression" dxfId="403" priority="172">
      <formula>AND(IF(IFERROR(VLOOKUP($AH$3,#NAME?,MATCH($A4,#NAME?,0)+1,0),0)&gt;0,0,1),IF(IFERROR(VLOOKUP($AH$3,#NAME?,MATCH($A4,#NAME?,0)+1,0),0)&gt;0,0,1),IF(IFERROR(VLOOKUP($AH$3,#NAME?,MATCH($A4,#NAME?,0)+1,0),0)&gt;0,0,1),IF(IFERROR(MATCH($A4,#NAME?,0),0)&gt;0,1,0))</formula>
    </cfRule>
    <cfRule type="expression" dxfId="402" priority="169">
      <formula>IF(VLOOKUP($AH$3,#NAME?,MATCH($A4,#NAME?,0)+1,0)&gt;0,1,0)</formula>
    </cfRule>
  </conditionalFormatting>
  <conditionalFormatting sqref="AI4:AI1048576">
    <cfRule type="expression" dxfId="401" priority="174">
      <formula>IF(VLOOKUP($AI$3,#NAME?,MATCH($A4,#NAME?,0)+1,0)&gt;0,1,0)</formula>
    </cfRule>
    <cfRule type="expression" dxfId="400"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399" priority="178">
      <formula>IF(LEN(AJ4)&gt;0,1,0)</formula>
    </cfRule>
    <cfRule type="expression" dxfId="398" priority="179">
      <formula>IF(VLOOKUP($AJ$3,#NAME?,MATCH($A4,#NAME?,0)+1,0)&gt;0,1,0)</formula>
    </cfRule>
    <cfRule type="expression" dxfId="39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396" priority="187">
      <formula>AND(IF(IFERROR(VLOOKUP($AK$3,#NAME?,MATCH($A4,#NAME?,0)+1,0),0)&gt;0,0,1),IF(IFERROR(VLOOKUP($AK$3,#NAME?,MATCH($A4,#NAME?,0)+1,0),0)&gt;0,0,1),IF(IFERROR(VLOOKUP($AK$3,#NAME?,MATCH($A4,#NAME?,0)+1,0),0)&gt;0,0,1),IF(IFERROR(MATCH($A4,#NAME?,0),0)&gt;0,1,0))</formula>
    </cfRule>
    <cfRule type="expression" dxfId="395" priority="184">
      <formula>IF(VLOOKUP($AK$3,#NAME?,MATCH($A4,#NAME?,0)+1,0)&gt;0,1,0)</formula>
    </cfRule>
  </conditionalFormatting>
  <conditionalFormatting sqref="AK4:AS1048576">
    <cfRule type="expression" dxfId="394" priority="183">
      <formula>IF(LEN(AK4)&gt;0,1,0)</formula>
    </cfRule>
  </conditionalFormatting>
  <conditionalFormatting sqref="AL4:AL1048576">
    <cfRule type="expression" dxfId="393" priority="192">
      <formula>AND(IF(IFERROR(VLOOKUP($AL$3,#NAME?,MATCH($A4,#NAME?,0)+1,0),0)&gt;0,0,1),IF(IFERROR(VLOOKUP($AL$3,#NAME?,MATCH($A4,#NAME?,0)+1,0),0)&gt;0,0,1),IF(IFERROR(VLOOKUP($AL$3,#NAME?,MATCH($A4,#NAME?,0)+1,0),0)&gt;0,0,1),IF(IFERROR(MATCH($A4,#NAME?,0),0)&gt;0,1,0))</formula>
    </cfRule>
    <cfRule type="expression" dxfId="392" priority="189">
      <formula>IF(VLOOKUP($AL$3,#NAME?,MATCH($A4,#NAME?,0)+1,0)&gt;0,1,0)</formula>
    </cfRule>
  </conditionalFormatting>
  <conditionalFormatting sqref="AM4:AM1048576">
    <cfRule type="expression" dxfId="391" priority="194">
      <formula>IF(VLOOKUP($AM$3,#NAME?,MATCH($A4,#NAME?,0)+1,0)&gt;0,1,0)</formula>
    </cfRule>
    <cfRule type="expression" dxfId="390"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89" priority="199">
      <formula>IF(VLOOKUP($AN$3,#NAME?,MATCH($A4,#NAME?,0)+1,0)&gt;0,1,0)</formula>
    </cfRule>
    <cfRule type="expression" dxfId="388"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387" priority="204">
      <formula>IF(VLOOKUP($AO$3,#NAME?,MATCH($A4,#NAME?,0)+1,0)&gt;0,1,0)</formula>
    </cfRule>
    <cfRule type="expression" dxfId="386"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5" priority="209">
      <formula>IF(VLOOKUP($AP$3,#NAME?,MATCH($A4,#NAME?,0)+1,0)&gt;0,1,0)</formula>
    </cfRule>
    <cfRule type="expression" dxfId="384"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3" priority="214">
      <formula>IF(VLOOKUP($AQ$3,#NAME?,MATCH($A4,#NAME?,0)+1,0)&gt;0,1,0)</formula>
    </cfRule>
    <cfRule type="expression" dxfId="38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1" priority="219">
      <formula>IF(VLOOKUP($AR$3,#NAME?,MATCH($A4,#NAME?,0)+1,0)&gt;0,1,0)</formula>
    </cfRule>
    <cfRule type="expression" dxfId="380"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79" priority="227">
      <formula>AND(IF(IFERROR(VLOOKUP($AS$3,#NAME?,MATCH($A4,#NAME?,0)+1,0),0)&gt;0,0,1),IF(IFERROR(VLOOKUP($AS$3,#NAME?,MATCH($A4,#NAME?,0)+1,0),0)&gt;0,0,1),IF(IFERROR(VLOOKUP($AS$3,#NAME?,MATCH($A4,#NAME?,0)+1,0),0)&gt;0,0,1),IF(IFERROR(MATCH($A4,#NAME?,0),0)&gt;0,1,0))</formula>
    </cfRule>
    <cfRule type="expression" dxfId="378" priority="224">
      <formula>IF(VLOOKUP($AS$3,#NAME?,MATCH($A4,#NAME?,0)+1,0)&gt;0,1,0)</formula>
    </cfRule>
  </conditionalFormatting>
  <conditionalFormatting sqref="AT4 AV5:AV166 AT7:AT1048576">
    <cfRule type="expression" dxfId="377" priority="229">
      <formula>IF(VLOOKUP($AT$3,#NAME?,MATCH($A4,#NAME?,0)+1,0)&gt;0,1,0)</formula>
    </cfRule>
    <cfRule type="expression" dxfId="376" priority="232">
      <formula>AND(IF(IFERROR(VLOOKUP($AT$3,#NAME?,MATCH($A4,#NAME?,0)+1,0),0)&gt;0,0,1),IF(IFERROR(VLOOKUP($AT$3,#NAME?,MATCH($A4,#NAME?,0)+1,0),0)&gt;0,0,1),IF(IFERROR(VLOOKUP($AT$3,#NAME?,MATCH($A4,#NAME?,0)+1,0),0)&gt;0,0,1),IF(IFERROR(MATCH($A4,#NAME?,0),0)&gt;0,1,0))</formula>
    </cfRule>
    <cfRule type="expression" dxfId="375" priority="228">
      <formula>IF(LEN(AT4)&gt;0,1,0)</formula>
    </cfRule>
  </conditionalFormatting>
  <conditionalFormatting sqref="AU4:AU1048576">
    <cfRule type="expression" dxfId="374" priority="237">
      <formula>AND(IF(IFERROR(VLOOKUP($AU$3,#NAME?,MATCH($A4,#NAME?,0)+1,0),0)&gt;0,0,1),IF(IFERROR(VLOOKUP($AU$3,#NAME?,MATCH($A4,#NAME?,0)+1,0),0)&gt;0,0,1),IF(IFERROR(VLOOKUP($AU$3,#NAME?,MATCH($A4,#NAME?,0)+1,0),0)&gt;0,0,1),IF(IFERROR(MATCH($A4,#NAME?,0),0)&gt;0,1,0))</formula>
    </cfRule>
    <cfRule type="expression" dxfId="373" priority="233">
      <formula>IF(LEN(AU4)&gt;0,1,0)</formula>
    </cfRule>
    <cfRule type="expression" dxfId="372" priority="234">
      <formula>IF(VLOOKUP($AU$3,#NAME?,MATCH($A4,#NAME?,0)+1,0)&gt;0,1,0)</formula>
    </cfRule>
  </conditionalFormatting>
  <conditionalFormatting sqref="AV4 AV7:AV1048576">
    <cfRule type="expression" dxfId="371"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0" priority="239">
      <formula>IF(VLOOKUP($AV$3,#NAME?,MATCH($A4,#NAME?,0)+1,0)&gt;0,1,0)</formula>
    </cfRule>
  </conditionalFormatting>
  <conditionalFormatting sqref="AV7:AW1048576 AV4:AW4">
    <cfRule type="expression" dxfId="369" priority="238">
      <formula>IF(LEN(AV4)&gt;0,1,0)</formula>
    </cfRule>
  </conditionalFormatting>
  <conditionalFormatting sqref="AW4 AW7:AW1048576">
    <cfRule type="expression" dxfId="368" priority="247">
      <formula>AND(IF(IFERROR(VLOOKUP($AW$3,#NAME?,MATCH($A4,#NAME?,0)+1,0),0)&gt;0,0,1),IF(IFERROR(VLOOKUP($AW$3,#NAME?,MATCH($A4,#NAME?,0)+1,0),0)&gt;0,0,1),IF(IFERROR(VLOOKUP($AW$3,#NAME?,MATCH($A4,#NAME?,0)+1,0),0)&gt;0,0,1),IF(IFERROR(MATCH($A4,#NAME?,0),0)&gt;0,1,0))</formula>
    </cfRule>
    <cfRule type="expression" dxfId="367" priority="244">
      <formula>IF(VLOOKUP($AW$3,#NAME?,MATCH($A4,#NAME?,0)+1,0)&gt;0,1,0)</formula>
    </cfRule>
  </conditionalFormatting>
  <conditionalFormatting sqref="AX4:AX1048576">
    <cfRule type="expression" dxfId="366" priority="252">
      <formula>AND(IF(IFERROR(VLOOKUP($AX$3,#NAME?,MATCH($A4,#NAME?,0)+1,0),0)&gt;0,0,1),IF(IFERROR(VLOOKUP($AX$3,#NAME?,MATCH($A4,#NAME?,0)+1,0),0)&gt;0,0,1),IF(IFERROR(VLOOKUP($AX$3,#NAME?,MATCH($A4,#NAME?,0)+1,0),0)&gt;0,0,1),IF(IFERROR(MATCH($A4,#NAME?,0),0)&gt;0,1,0))</formula>
    </cfRule>
    <cfRule type="expression" dxfId="365" priority="249">
      <formula>IF(VLOOKUP($AX$3,#NAME?,MATCH($A4,#NAME?,0)+1,0)&gt;0,1,0)</formula>
    </cfRule>
  </conditionalFormatting>
  <conditionalFormatting sqref="AX4:BD1048576">
    <cfRule type="expression" dxfId="364" priority="248">
      <formula>IF(LEN(AX4)&gt;0,1,0)</formula>
    </cfRule>
  </conditionalFormatting>
  <conditionalFormatting sqref="AY4:AY1048576">
    <cfRule type="expression" dxfId="363" priority="254">
      <formula>IF(VLOOKUP($AY$3,#NAME?,MATCH($A4,#NAME?,0)+1,0)&gt;0,1,0)</formula>
    </cfRule>
    <cfRule type="expression" dxfId="36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61" priority="259">
      <formula>IF(VLOOKUP($AZ$3,#NAME?,MATCH($A4,#NAME?,0)+1,0)&gt;0,1,0)</formula>
    </cfRule>
    <cfRule type="expression" dxfId="360"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59" priority="264">
      <formula>IF(VLOOKUP($BA$3,#NAME?,MATCH($A4,#NAME?,0)+1,0)&gt;0,1,0)</formula>
    </cfRule>
    <cfRule type="expression" dxfId="358"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57" priority="272">
      <formula>AND(IF(IFERROR(VLOOKUP($BB$3,#NAME?,MATCH($A4,#NAME?,0)+1,0),0)&gt;0,0,1),IF(IFERROR(VLOOKUP($BB$3,#NAME?,MATCH($A4,#NAME?,0)+1,0),0)&gt;0,0,1),IF(IFERROR(VLOOKUP($BB$3,#NAME?,MATCH($A4,#NAME?,0)+1,0),0)&gt;0,0,1),IF(IFERROR(MATCH($A4,#NAME?,0),0)&gt;0,1,0))</formula>
    </cfRule>
    <cfRule type="expression" dxfId="356" priority="269">
      <formula>IF(VLOOKUP($BB$3,#NAME?,MATCH($A4,#NAME?,0)+1,0)&gt;0,1,0)</formula>
    </cfRule>
  </conditionalFormatting>
  <conditionalFormatting sqref="BC4:BC1048576">
    <cfRule type="expression" dxfId="355" priority="277">
      <formula>AND(IF(IFERROR(VLOOKUP($BC$3,#NAME?,MATCH($A4,#NAME?,0)+1,0),0)&gt;0,0,1),IF(IFERROR(VLOOKUP($BC$3,#NAME?,MATCH($A4,#NAME?,0)+1,0),0)&gt;0,0,1),IF(IFERROR(VLOOKUP($BC$3,#NAME?,MATCH($A4,#NAME?,0)+1,0),0)&gt;0,0,1),IF(IFERROR(MATCH($A4,#NAME?,0),0)&gt;0,1,0))</formula>
    </cfRule>
    <cfRule type="expression" dxfId="354" priority="274">
      <formula>IF(VLOOKUP($BC$3,#NAME?,MATCH($A4,#NAME?,0)+1,0)&gt;0,1,0)</formula>
    </cfRule>
  </conditionalFormatting>
  <conditionalFormatting sqref="BD4:BD1048576">
    <cfRule type="expression" dxfId="353" priority="279">
      <formula>IF(VLOOKUP($BD$3,#NAME?,MATCH($A4,#NAME?,0)+1,0)&gt;0,1,0)</formula>
    </cfRule>
    <cfRule type="expression" dxfId="35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1" priority="287">
      <formula>AND(IF(IFERROR(VLOOKUP($BE$3,#NAME?,MATCH($A5,#NAME?,0)+1,0),0)&gt;0,0,1),IF(IFERROR(VLOOKUP($BE$3,#NAME?,MATCH($A5,#NAME?,0)+1,0),0)&gt;0,0,1),IF(IFERROR(VLOOKUP($BE$3,#NAME?,MATCH($A5,#NAME?,0)+1,0),0)&gt;0,0,1),IF(IFERROR(MATCH($A5,#NAME?,0),0)&gt;0,1,0))</formula>
    </cfRule>
    <cfRule type="expression" dxfId="350" priority="284">
      <formula>IF(VLOOKUP($BE$3,#NAME?,MATCH($A5,#NAME?,0)+1,0)&gt;0,1,0)</formula>
    </cfRule>
  </conditionalFormatting>
  <conditionalFormatting sqref="BE5:BH1048576">
    <cfRule type="expression" dxfId="349" priority="283">
      <formula>IF(LEN(BE5)&gt;0,1,0)</formula>
    </cfRule>
  </conditionalFormatting>
  <conditionalFormatting sqref="BF5:BF1048576">
    <cfRule type="expression" dxfId="348" priority="292">
      <formula>AND(IF(IFERROR(VLOOKUP($BF$3,#NAME?,MATCH($A5,#NAME?,0)+1,0),0)&gt;0,0,1),IF(IFERROR(VLOOKUP($BF$3,#NAME?,MATCH($A5,#NAME?,0)+1,0),0)&gt;0,0,1),IF(IFERROR(VLOOKUP($BF$3,#NAME?,MATCH($A5,#NAME?,0)+1,0),0)&gt;0,0,1),IF(IFERROR(MATCH($A5,#NAME?,0),0)&gt;0,1,0))</formula>
    </cfRule>
    <cfRule type="expression" dxfId="347" priority="289">
      <formula>IF(VLOOKUP($BF$3,#NAME?,MATCH($A5,#NAME?,0)+1,0)&gt;0,1,0)</formula>
    </cfRule>
  </conditionalFormatting>
  <conditionalFormatting sqref="BG5:BG1048576">
    <cfRule type="expression" dxfId="346" priority="294">
      <formula>IF(VLOOKUP($BG$3,#NAME?,MATCH($A5,#NAME?,0)+1,0)&gt;0,1,0)</formula>
    </cfRule>
    <cfRule type="expression" dxfId="345"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4" priority="299">
      <formula>IF(VLOOKUP($BH$3,#NAME?,MATCH($A5,#NAME?,0)+1,0)&gt;0,1,0)</formula>
    </cfRule>
    <cfRule type="expression" dxfId="343"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2" priority="304">
      <formula>IF(VLOOKUP($BI$3,#NAME?,MATCH($A4,#NAME?,0)+1,0)&gt;0,1,0)</formula>
    </cfRule>
    <cfRule type="expression" dxfId="341"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0" priority="3">
      <formula>IF(LEN(BI4)&gt;0,1,0)</formula>
    </cfRule>
  </conditionalFormatting>
  <conditionalFormatting sqref="BJ4:BJ1048576">
    <cfRule type="expression" dxfId="339" priority="309">
      <formula>IF(VLOOKUP($BJ$3,#NAME?,MATCH($A4,#NAME?,0)+1,0)&gt;0,1,0)</formula>
    </cfRule>
    <cfRule type="expression" dxfId="338"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37" priority="314">
      <formula>IF(VLOOKUP($BK$3,#NAME?,MATCH($A4,#NAME?,0)+1,0)&gt;0,1,0)</formula>
    </cfRule>
    <cfRule type="expression" dxfId="336"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35" priority="319">
      <formula>IF(VLOOKUP($BL$3,#NAME?,MATCH($A4,#NAME?,0)+1,0)&gt;0,1,0)</formula>
    </cfRule>
    <cfRule type="expression" dxfId="334"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3" priority="324">
      <formula>IF(VLOOKUP($BM$3,#NAME?,MATCH($A4,#NAME?,0)+1,0)&gt;0,1,0)</formula>
    </cfRule>
    <cfRule type="expression" dxfId="33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31" priority="332">
      <formula>AND(IF(IFERROR(VLOOKUP($BN$3,#NAME?,MATCH($A4,#NAME?,0)+1,0),0)&gt;0,0,1),IF(IFERROR(VLOOKUP($BN$3,#NAME?,MATCH($A4,#NAME?,0)+1,0),0)&gt;0,0,1),IF(IFERROR(VLOOKUP($BN$3,#NAME?,MATCH($A4,#NAME?,0)+1,0),0)&gt;0,0,1),IF(IFERROR(MATCH($A4,#NAME?,0),0)&gt;0,1,0))</formula>
    </cfRule>
    <cfRule type="expression" dxfId="330" priority="329">
      <formula>IF(VLOOKUP($BN$3,#NAME?,MATCH($A4,#NAME?,0)+1,0)&gt;0,1,0)</formula>
    </cfRule>
  </conditionalFormatting>
  <conditionalFormatting sqref="BO4:BO1048576">
    <cfRule type="expression" dxfId="329" priority="334">
      <formula>IF(VLOOKUP($BO$3,#NAME?,MATCH($A4,#NAME?,0)+1,0)&gt;0,1,0)</formula>
    </cfRule>
    <cfRule type="expression" dxfId="328"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27" priority="339">
      <formula>IF(VLOOKUP($BP$3,#NAME?,MATCH($A4,#NAME?,0)+1,0)&gt;0,1,0)</formula>
    </cfRule>
    <cfRule type="expression" dxfId="326"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5" priority="344">
      <formula>IF(VLOOKUP($BQ$3,#NAME?,MATCH($A4,#NAME?,0)+1,0)&gt;0,1,0)</formula>
    </cfRule>
    <cfRule type="expression" dxfId="324"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3" priority="349">
      <formula>IF(VLOOKUP($BR$3,#NAME?,MATCH($A4,#NAME?,0)+1,0)&gt;0,1,0)</formula>
    </cfRule>
    <cfRule type="expression" dxfId="32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1" priority="354">
      <formula>IF(VLOOKUP($BS$3,#NAME?,MATCH($A4,#NAME?,0)+1,0)&gt;0,1,0)</formula>
    </cfRule>
    <cfRule type="expression" dxfId="320"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19" priority="359">
      <formula>IF(VLOOKUP($BT$3,#NAME?,MATCH($A4,#NAME?,0)+1,0)&gt;0,1,0)</formula>
    </cfRule>
    <cfRule type="expression" dxfId="318"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17" priority="367">
      <formula>AND(IF(IFERROR(VLOOKUP($BU$3,#NAME?,MATCH($A4,#NAME?,0)+1,0),0)&gt;0,0,1),IF(IFERROR(VLOOKUP($BU$3,#NAME?,MATCH($A4,#NAME?,0)+1,0),0)&gt;0,0,1),IF(IFERROR(VLOOKUP($BU$3,#NAME?,MATCH($A4,#NAME?,0)+1,0),0)&gt;0,0,1),IF(IFERROR(MATCH($A4,#NAME?,0),0)&gt;0,1,0))</formula>
    </cfRule>
    <cfRule type="expression" dxfId="316" priority="364">
      <formula>IF(VLOOKUP($BU$3,#NAME?,MATCH($A4,#NAME?,0)+1,0)&gt;0,1,0)</formula>
    </cfRule>
  </conditionalFormatting>
  <conditionalFormatting sqref="BV4:BV1048576">
    <cfRule type="expression" dxfId="315" priority="372">
      <formula>AND(IF(IFERROR(VLOOKUP($BV$3,#NAME?,MATCH($A4,#NAME?,0)+1,0),0)&gt;0,0,1),IF(IFERROR(VLOOKUP($BV$3,#NAME?,MATCH($A4,#NAME?,0)+1,0),0)&gt;0,0,1),IF(IFERROR(VLOOKUP($BV$3,#NAME?,MATCH($A4,#NAME?,0)+1,0),0)&gt;0,0,1),IF(IFERROR(MATCH($A4,#NAME?,0),0)&gt;0,1,0))</formula>
    </cfRule>
    <cfRule type="expression" dxfId="314" priority="369">
      <formula>IF(VLOOKUP($BV$3,#NAME?,MATCH($A4,#NAME?,0)+1,0)&gt;0,1,0)</formula>
    </cfRule>
  </conditionalFormatting>
  <conditionalFormatting sqref="BW4:BW1048576">
    <cfRule type="expression" dxfId="313" priority="377">
      <formula>AND(IF(IFERROR(VLOOKUP($BW$3,#NAME?,MATCH($A4,#NAME?,0)+1,0),0)&gt;0,0,1),IF(IFERROR(VLOOKUP($BW$3,#NAME?,MATCH($A4,#NAME?,0)+1,0),0)&gt;0,0,1),IF(IFERROR(VLOOKUP($BW$3,#NAME?,MATCH($A4,#NAME?,0)+1,0),0)&gt;0,0,1),IF(IFERROR(MATCH($A4,#NAME?,0),0)&gt;0,1,0))</formula>
    </cfRule>
    <cfRule type="expression" dxfId="312" priority="374">
      <formula>IF(VLOOKUP($BW$3,#NAME?,MATCH($A4,#NAME?,0)+1,0)&gt;0,1,0)</formula>
    </cfRule>
  </conditionalFormatting>
  <conditionalFormatting sqref="BX4:BX1048576">
    <cfRule type="expression" dxfId="311" priority="382">
      <formula>AND(IF(IFERROR(VLOOKUP($BX$3,#NAME?,MATCH($A4,#NAME?,0)+1,0),0)&gt;0,0,1),IF(IFERROR(VLOOKUP($BX$3,#NAME?,MATCH($A4,#NAME?,0)+1,0),0)&gt;0,0,1),IF(IFERROR(VLOOKUP($BX$3,#NAME?,MATCH($A4,#NAME?,0)+1,0),0)&gt;0,0,1),IF(IFERROR(MATCH($A4,#NAME?,0),0)&gt;0,1,0))</formula>
    </cfRule>
    <cfRule type="expression" dxfId="310" priority="379">
      <formula>IF(VLOOKUP($BX$3,#NAME?,MATCH($A4,#NAME?,0)+1,0)&gt;0,1,0)</formula>
    </cfRule>
  </conditionalFormatting>
  <conditionalFormatting sqref="BY4:BY1048576">
    <cfRule type="expression" dxfId="309" priority="387">
      <formula>AND(IF(IFERROR(VLOOKUP($BY$3,#NAME?,MATCH($A4,#NAME?,0)+1,0),0)&gt;0,0,1),IF(IFERROR(VLOOKUP($BY$3,#NAME?,MATCH($A4,#NAME?,0)+1,0),0)&gt;0,0,1),IF(IFERROR(VLOOKUP($BY$3,#NAME?,MATCH($A4,#NAME?,0)+1,0),0)&gt;0,0,1),IF(IFERROR(MATCH($A4,#NAME?,0),0)&gt;0,1,0))</formula>
    </cfRule>
    <cfRule type="expression" dxfId="308" priority="384">
      <formula>IF(VLOOKUP($BY$3,#NAME?,MATCH($A4,#NAME?,0)+1,0)&gt;0,1,0)</formula>
    </cfRule>
  </conditionalFormatting>
  <conditionalFormatting sqref="BZ4:BZ1048576">
    <cfRule type="expression" dxfId="307" priority="392">
      <formula>AND(IF(IFERROR(VLOOKUP($BZ$3,#NAME?,MATCH($A4,#NAME?,0)+1,0),0)&gt;0,0,1),IF(IFERROR(VLOOKUP($BZ$3,#NAME?,MATCH($A4,#NAME?,0)+1,0),0)&gt;0,0,1),IF(IFERROR(VLOOKUP($BZ$3,#NAME?,MATCH($A4,#NAME?,0)+1,0),0)&gt;0,0,1),IF(IFERROR(MATCH($A4,#NAME?,0),0)&gt;0,1,0))</formula>
    </cfRule>
    <cfRule type="expression" dxfId="306" priority="389">
      <formula>IF(VLOOKUP($BZ$3,#NAME?,MATCH($A4,#NAME?,0)+1,0)&gt;0,1,0)</formula>
    </cfRule>
  </conditionalFormatting>
  <conditionalFormatting sqref="CA4:CA1048576">
    <cfRule type="expression" dxfId="305" priority="397">
      <formula>AND(IF(IFERROR(VLOOKUP($CA$3,#NAME?,MATCH($A4,#NAME?,0)+1,0),0)&gt;0,0,1),IF(IFERROR(VLOOKUP($CA$3,#NAME?,MATCH($A4,#NAME?,0)+1,0),0)&gt;0,0,1),IF(IFERROR(VLOOKUP($CA$3,#NAME?,MATCH($A4,#NAME?,0)+1,0),0)&gt;0,0,1),IF(IFERROR(MATCH($A4,#NAME?,0),0)&gt;0,1,0))</formula>
    </cfRule>
    <cfRule type="expression" dxfId="304" priority="394">
      <formula>IF(VLOOKUP($CA$3,#NAME?,MATCH($A4,#NAME?,0)+1,0)&gt;0,1,0)</formula>
    </cfRule>
  </conditionalFormatting>
  <conditionalFormatting sqref="CB4:CB1048576">
    <cfRule type="expression" dxfId="303" priority="402">
      <formula>AND(IF(IFERROR(VLOOKUP($CB$3,#NAME?,MATCH($A4,#NAME?,0)+1,0),0)&gt;0,0,1),IF(IFERROR(VLOOKUP($CB$3,#NAME?,MATCH($A4,#NAME?,0)+1,0),0)&gt;0,0,1),IF(IFERROR(VLOOKUP($CB$3,#NAME?,MATCH($A4,#NAME?,0)+1,0),0)&gt;0,0,1),IF(IFERROR(MATCH($A4,#NAME?,0),0)&gt;0,1,0))</formula>
    </cfRule>
    <cfRule type="expression" dxfId="302" priority="399">
      <formula>IF(VLOOKUP($CB$3,#NAME?,MATCH($A4,#NAME?,0)+1,0)&gt;0,1,0)</formula>
    </cfRule>
  </conditionalFormatting>
  <conditionalFormatting sqref="CC4:CC1048576">
    <cfRule type="expression" dxfId="301" priority="407">
      <formula>AND(IF(IFERROR(VLOOKUP($CC$3,#NAME?,MATCH($A4,#NAME?,0)+1,0),0)&gt;0,0,1),IF(IFERROR(VLOOKUP($CC$3,#NAME?,MATCH($A4,#NAME?,0)+1,0),0)&gt;0,0,1),IF(IFERROR(VLOOKUP($CC$3,#NAME?,MATCH($A4,#NAME?,0)+1,0),0)&gt;0,0,1),IF(IFERROR(MATCH($A4,#NAME?,0),0)&gt;0,1,0))</formula>
    </cfRule>
    <cfRule type="expression" dxfId="300" priority="404">
      <formula>IF(VLOOKUP($CC$3,#NAME?,MATCH($A4,#NAME?,0)+1,0)&gt;0,1,0)</formula>
    </cfRule>
  </conditionalFormatting>
  <conditionalFormatting sqref="CD4:CD1048576">
    <cfRule type="expression" dxfId="299" priority="409">
      <formula>IF(VLOOKUP($CD$3,#NAME?,MATCH($A4,#NAME?,0)+1,0)&gt;0,1,0)</formula>
    </cfRule>
    <cfRule type="expression" dxfId="298"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297" priority="417">
      <formula>AND(IF(IFERROR(VLOOKUP($CE$3,#NAME?,MATCH($A4,#NAME?,0)+1,0),0)&gt;0,0,1),IF(IFERROR(VLOOKUP($CE$3,#NAME?,MATCH($A4,#NAME?,0)+1,0),0)&gt;0,0,1),IF(IFERROR(VLOOKUP($CE$3,#NAME?,MATCH($A4,#NAME?,0)+1,0),0)&gt;0,0,1),IF(IFERROR(MATCH($A4,#NAME?,0),0)&gt;0,1,0))</formula>
    </cfRule>
    <cfRule type="expression" dxfId="296" priority="414">
      <formula>IF(VLOOKUP($CE$3,#NAME?,MATCH($A4,#NAME?,0)+1,0)&gt;0,1,0)</formula>
    </cfRule>
  </conditionalFormatting>
  <conditionalFormatting sqref="CF4:CF1048576">
    <cfRule type="expression" dxfId="295" priority="422">
      <formula>AND(IF(IFERROR(VLOOKUP($CF$3,#NAME?,MATCH($A4,#NAME?,0)+1,0),0)&gt;0,0,1),IF(IFERROR(VLOOKUP($CF$3,#NAME?,MATCH($A4,#NAME?,0)+1,0),0)&gt;0,0,1),IF(IFERROR(VLOOKUP($CF$3,#NAME?,MATCH($A4,#NAME?,0)+1,0),0)&gt;0,0,1),IF(IFERROR(MATCH($A4,#NAME?,0),0)&gt;0,1,0))</formula>
    </cfRule>
    <cfRule type="expression" dxfId="294" priority="419">
      <formula>IF(VLOOKUP($CF$3,#NAME?,MATCH($A4,#NAME?,0)+1,0)&gt;0,1,0)</formula>
    </cfRule>
  </conditionalFormatting>
  <conditionalFormatting sqref="CG4:CG1048576">
    <cfRule type="expression" dxfId="293" priority="424">
      <formula>IF(VLOOKUP($CG$3,#NAME?,MATCH($A4,#NAME?,0)+1,0)&gt;0,1,0)</formula>
    </cfRule>
    <cfRule type="expression" dxfId="29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1" priority="429">
      <formula>IF(VLOOKUP($CH$3,#NAME?,MATCH($A4,#NAME?,0)+1,0)&gt;0,1,0)</formula>
    </cfRule>
    <cfRule type="expression" dxfId="290"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89" priority="437">
      <formula>AND(IF(IFERROR(VLOOKUP($CI$3,#NAME?,MATCH($A4,#NAME?,0)+1,0),0)&gt;0,0,1),IF(IFERROR(VLOOKUP($CI$3,#NAME?,MATCH($A4,#NAME?,0)+1,0),0)&gt;0,0,1),IF(IFERROR(VLOOKUP($CI$3,#NAME?,MATCH($A4,#NAME?,0)+1,0),0)&gt;0,0,1),IF(IFERROR(MATCH($A4,#NAME?,0),0)&gt;0,1,0))</formula>
    </cfRule>
    <cfRule type="expression" dxfId="288" priority="434">
      <formula>IF(VLOOKUP($CI$3,#NAME?,MATCH($A4,#NAME?,0)+1,0)&gt;0,1,0)</formula>
    </cfRule>
  </conditionalFormatting>
  <conditionalFormatting sqref="CJ4:CJ1048576 CQ5:CQ204">
    <cfRule type="expression" dxfId="287" priority="442">
      <formula>AND(IF(IFERROR(VLOOKUP($CJ$3,#NAME?,MATCH($A4,#NAME?,0)+1,0),0)&gt;0,0,1),IF(IFERROR(VLOOKUP($CJ$3,#NAME?,MATCH($A4,#NAME?,0)+1,0),0)&gt;0,0,1),IF(IFERROR(VLOOKUP($CJ$3,#NAME?,MATCH($A4,#NAME?,0)+1,0),0)&gt;0,0,1),IF(IFERROR(MATCH($A4,#NAME?,0),0)&gt;0,1,0))</formula>
    </cfRule>
    <cfRule type="expression" dxfId="286" priority="439">
      <formula>IF(VLOOKUP($CJ$3,#NAME?,MATCH($A4,#NAME?,0)+1,0)&gt;0,1,0)</formula>
    </cfRule>
  </conditionalFormatting>
  <conditionalFormatting sqref="CK4:CK1048576 CR5:CR204">
    <cfRule type="expression" dxfId="285" priority="444">
      <formula>IF(VLOOKUP($CK$3,#NAME?,MATCH($A4,#NAME?,0)+1,0)&gt;0,1,0)</formula>
    </cfRule>
    <cfRule type="expression" dxfId="284"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3" priority="452">
      <formula>AND(IF(IFERROR(VLOOKUP($CL$3,#NAME?,MATCH($A4,#NAME?,0)+1,0),0)&gt;0,0,1),IF(IFERROR(VLOOKUP($CL$3,#NAME?,MATCH($A4,#NAME?,0)+1,0),0)&gt;0,0,1),IF(IFERROR(VLOOKUP($CL$3,#NAME?,MATCH($A4,#NAME?,0)+1,0),0)&gt;0,0,1),IF(IFERROR(MATCH($A4,#NAME?,0),0)&gt;0,1,0))</formula>
    </cfRule>
    <cfRule type="expression" dxfId="282" priority="449">
      <formula>IF(VLOOKUP($CL$3,#NAME?,MATCH($A4,#NAME?,0)+1,0)&gt;0,1,0)</formula>
    </cfRule>
  </conditionalFormatting>
  <conditionalFormatting sqref="CM4:CM1048576">
    <cfRule type="expression" dxfId="281" priority="457">
      <formula>AND(IF(IFERROR(VLOOKUP($CM$3,#NAME?,MATCH($A4,#NAME?,0)+1,0),0)&gt;0,0,1),IF(IFERROR(VLOOKUP($CM$3,#NAME?,MATCH($A4,#NAME?,0)+1,0),0)&gt;0,0,1),IF(IFERROR(VLOOKUP($CM$3,#NAME?,MATCH($A4,#NAME?,0)+1,0),0)&gt;0,0,1),IF(IFERROR(MATCH($A4,#NAME?,0),0)&gt;0,1,0))</formula>
    </cfRule>
    <cfRule type="expression" dxfId="280" priority="454">
      <formula>IF(VLOOKUP($CM$3,#NAME?,MATCH($A4,#NAME?,0)+1,0)&gt;0,1,0)</formula>
    </cfRule>
  </conditionalFormatting>
  <conditionalFormatting sqref="CN4:CN1048576">
    <cfRule type="expression" dxfId="279" priority="462">
      <formula>AND(IF(IFERROR(VLOOKUP($CN$3,#NAME?,MATCH($A4,#NAME?,0)+1,0),0)&gt;0,0,1),IF(IFERROR(VLOOKUP($CN$3,#NAME?,MATCH($A4,#NAME?,0)+1,0),0)&gt;0,0,1),IF(IFERROR(VLOOKUP($CN$3,#NAME?,MATCH($A4,#NAME?,0)+1,0),0)&gt;0,0,1),IF(IFERROR(MATCH($A4,#NAME?,0),0)&gt;0,1,0))</formula>
    </cfRule>
    <cfRule type="expression" dxfId="278" priority="459">
      <formula>IF(VLOOKUP($CN$3,#NAME?,MATCH($A4,#NAME?,0)+1,0)&gt;0,1,0)</formula>
    </cfRule>
  </conditionalFormatting>
  <conditionalFormatting sqref="CO4:CO1048576">
    <cfRule type="expression" dxfId="277" priority="2">
      <formula>IF($W4&lt;&gt;"Parent",0,1)</formula>
    </cfRule>
    <cfRule type="expression" dxfId="276" priority="7">
      <formula>AND(IF(IFERROR(VLOOKUP($CO$3,#NAME?,MATCH($A4,#NAME?,0)+1,0),0)&gt;0,0,1),IF(IFERROR(VLOOKUP($CO$3,#NAME?,MATCH($A4,#NAME?,0)+1,0),0)&gt;0,0,1),IF(IFERROR(VLOOKUP($CO$3,#NAME?,MATCH($A4,#NAME?,0)+1,0),0)&gt;0,0,1),IF(IFERROR(MATCH($A4,#NAME?,0),0)&gt;0,1,0))</formula>
    </cfRule>
    <cfRule type="expression" dxfId="275" priority="4">
      <formula>IF(VLOOKUP($CO$3,#NAME?,MATCH($A4,#NAME?,0)+1,0)&gt;0,1,0)</formula>
    </cfRule>
  </conditionalFormatting>
  <conditionalFormatting sqref="CP4 CP7:CP1048576">
    <cfRule type="expression" dxfId="274"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3" priority="464">
      <formula>IF(VLOOKUP($CP$3,#NAME?,MATCH($A4,#NAME?,0)+1,0)&gt;0,1,0)</formula>
    </cfRule>
  </conditionalFormatting>
  <conditionalFormatting sqref="CP4:CR204">
    <cfRule type="expression" dxfId="272" priority="433">
      <formula>IF(LEN(CP4)&gt;0,1,0)</formula>
    </cfRule>
  </conditionalFormatting>
  <conditionalFormatting sqref="CP7:CR1048576">
    <cfRule type="expression" dxfId="271" priority="463">
      <formula>IF(LEN(CP7)&gt;0,1,0)</formula>
    </cfRule>
  </conditionalFormatting>
  <conditionalFormatting sqref="CQ4 CQ7:CQ1048576">
    <cfRule type="expression" dxfId="270"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69" priority="469">
      <formula>IF(VLOOKUP($CQ$3,#NAME?,MATCH($A4,#NAME?,0)+1,0)&gt;0,1,0)</formula>
    </cfRule>
  </conditionalFormatting>
  <conditionalFormatting sqref="CR4 CR7:CR1048576">
    <cfRule type="expression" dxfId="268"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67" priority="474">
      <formula>IF(VLOOKUP($CR$3,#NAME?,MATCH($A4,#NAME?,0)+1,0)&gt;0,1,0)</formula>
    </cfRule>
  </conditionalFormatting>
  <conditionalFormatting sqref="CS4:CS1048576">
    <cfRule type="expression" dxfId="266" priority="479">
      <formula>IF(VLOOKUP($CS$3,#NAME?,MATCH($A4,#NAME?,0)+1,0)&gt;0,1,0)</formula>
    </cfRule>
    <cfRule type="expression" dxfId="265"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64" priority="478">
      <formula>IF(LEN(CS4)&gt;0,1,0)</formula>
    </cfRule>
  </conditionalFormatting>
  <conditionalFormatting sqref="CT4:CT1048576">
    <cfRule type="expression" dxfId="263" priority="487">
      <formula>AND(IF(IFERROR(VLOOKUP($CT$3,#NAME?,MATCH($A4,#NAME?,0)+1,0),0)&gt;0,0,1),IF(IFERROR(VLOOKUP($CT$3,#NAME?,MATCH($A4,#NAME?,0)+1,0),0)&gt;0,0,1),IF(IFERROR(VLOOKUP($CT$3,#NAME?,MATCH($A4,#NAME?,0)+1,0),0)&gt;0,0,1),IF(IFERROR(MATCH($A4,#NAME?,0),0)&gt;0,1,0))</formula>
    </cfRule>
    <cfRule type="expression" dxfId="262" priority="484">
      <formula>IF(VLOOKUP($CT$3,#NAME?,MATCH($A4,#NAME?,0)+1,0)&gt;0,1,0)</formula>
    </cfRule>
  </conditionalFormatting>
  <conditionalFormatting sqref="CU4:CU1048576">
    <cfRule type="expression" dxfId="261" priority="489">
      <formula>IF(VLOOKUP($CU$3,#NAME?,MATCH($A4,#NAME?,0)+1,0)&gt;0,1,0)</formula>
    </cfRule>
    <cfRule type="expression" dxfId="260"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59" priority="494">
      <formula>IF(VLOOKUP($CV$3,#NAME?,MATCH($A4,#NAME?,0)+1,0)&gt;0,1,0)</formula>
    </cfRule>
    <cfRule type="expression" dxfId="258"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57" priority="499">
      <formula>IF(VLOOKUP($CW$3,#NAME?,MATCH($A4,#NAME?,0)+1,0)&gt;0,1,0)</formula>
    </cfRule>
    <cfRule type="expression" dxfId="256"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5" priority="507">
      <formula>AND(IF(IFERROR(VLOOKUP($CX$3,#NAME?,MATCH($A4,#NAME?,0)+1,0),0)&gt;0,0,1),IF(IFERROR(VLOOKUP($CX$3,#NAME?,MATCH($A4,#NAME?,0)+1,0),0)&gt;0,0,1),IF(IFERROR(VLOOKUP($CX$3,#NAME?,MATCH($A4,#NAME?,0)+1,0),0)&gt;0,0,1),IF(IFERROR(MATCH($A4,#NAME?,0),0)&gt;0,1,0))</formula>
    </cfRule>
    <cfRule type="expression" dxfId="254" priority="504">
      <formula>IF(VLOOKUP($CX$3,#NAME?,MATCH($A4,#NAME?,0)+1,0)&gt;0,1,0)</formula>
    </cfRule>
  </conditionalFormatting>
  <conditionalFormatting sqref="CY4:CY1048576">
    <cfRule type="expression" dxfId="253" priority="513">
      <formula>AND(IF(IFERROR(VLOOKUP($CY$3,#NAME?,MATCH($A4,#NAME?,0)+1,0),0)&gt;0,0,1),IF(IFERROR(VLOOKUP($CY$3,#NAME?,MATCH($A4,#NAME?,0)+1,0),0)&gt;0,0,1),IF(IFERROR(VLOOKUP($CY$3,#NAME?,MATCH($A4,#NAME?,0)+1,0),0)&gt;0,0,1),IF(IFERROR(MATCH($A4,#NAME?,0),0)&gt;0,1,0))</formula>
    </cfRule>
    <cfRule type="expression" dxfId="252" priority="510">
      <formula>IF(VLOOKUP($CY$3,#NAME?,MATCH($A4,#NAME?,0)+1,0)&gt;0,1,0)</formula>
    </cfRule>
    <cfRule type="expression" dxfId="251" priority="509">
      <formula>IF(LEN(CY4)&gt;0,1,0)</formula>
    </cfRule>
    <cfRule type="expression" dxfId="250" priority="508">
      <formula>AND(AND(OR(AND(AND(OR(NOT(CZ4="Yes"),CZ4="")))),A4&lt;&gt;""))</formula>
    </cfRule>
  </conditionalFormatting>
  <conditionalFormatting sqref="CZ4:CZ1048576">
    <cfRule type="expression" dxfId="249" priority="519">
      <formula>AND(IF(IFERROR(VLOOKUP($CZ$3,#NAME?,MATCH($A4,#NAME?,0)+1,0),0)&gt;0,0,1),IF(IFERROR(VLOOKUP($CZ$3,#NAME?,MATCH($A4,#NAME?,0)+1,0),0)&gt;0,0,1),IF(IFERROR(VLOOKUP($CZ$3,#NAME?,MATCH($A4,#NAME?,0)+1,0),0)&gt;0,0,1),IF(IFERROR(MATCH($A4,#NAME?,0),0)&gt;0,1,0))</formula>
    </cfRule>
    <cfRule type="expression" dxfId="248" priority="515">
      <formula>IF(LEN(CZ4)&gt;0,1,0)</formula>
    </cfRule>
    <cfRule type="expression" dxfId="247" priority="514">
      <formula>AND(AND(OR(AND(AND(OR(NOT(DA4="Yes"),DA4="")))),A4&lt;&gt;""))</formula>
    </cfRule>
    <cfRule type="expression" dxfId="246" priority="516">
      <formula>IF(VLOOKUP($CZ$3,#NAME?,MATCH($A4,#NAME?,0)+1,0)&gt;0,1,0)</formula>
    </cfRule>
  </conditionalFormatting>
  <conditionalFormatting sqref="DA4:DA1048576">
    <cfRule type="expression" dxfId="245" priority="520">
      <formula>AND(AND(OR(AND(OR(OR(NOT(CO4&lt;&gt;"DEFAULT"),CO4="")))),A4&lt;&gt;""))</formula>
    </cfRule>
    <cfRule type="expression" dxfId="244" priority="525">
      <formula>AND(IF(IFERROR(VLOOKUP($DA$3,#NAME?,MATCH($A4,#NAME?,0)+1,0),0)&gt;0,0,1),IF(IFERROR(VLOOKUP($DA$3,#NAME?,MATCH($A4,#NAME?,0)+1,0),0)&gt;0,0,1),IF(IFERROR(VLOOKUP($DA$3,#NAME?,MATCH($A4,#NAME?,0)+1,0),0)&gt;0,0,1),IF(IFERROR(MATCH($A4,#NAME?,0),0)&gt;0,1,0))</formula>
    </cfRule>
    <cfRule type="expression" dxfId="243" priority="522">
      <formula>IF(VLOOKUP($DA$3,#NAME?,MATCH($A4,#NAME?,0)+1,0)&gt;0,1,0)</formula>
    </cfRule>
    <cfRule type="expression" dxfId="242" priority="521">
      <formula>IF(LEN(DA4)&gt;0,1,0)</formula>
    </cfRule>
  </conditionalFormatting>
  <conditionalFormatting sqref="DB4:DB1048576">
    <cfRule type="expression" dxfId="241" priority="531">
      <formula>AND(IF(IFERROR(VLOOKUP($DB$3,#NAME?,MATCH($A4,#NAME?,0)+1,0),0)&gt;0,0,1),IF(IFERROR(VLOOKUP($DB$3,#NAME?,MATCH($A4,#NAME?,0)+1,0),0)&gt;0,0,1),IF(IFERROR(VLOOKUP($DB$3,#NAME?,MATCH($A4,#NAME?,0)+1,0),0)&gt;0,0,1),IF(IFERROR(MATCH($A4,#NAME?,0),0)&gt;0,1,0))</formula>
    </cfRule>
    <cfRule type="expression" dxfId="240" priority="528">
      <formula>IF(VLOOKUP($DB$3,#NAME?,MATCH($A4,#NAME?,0)+1,0)&gt;0,1,0)</formula>
    </cfRule>
    <cfRule type="expression" dxfId="23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27">
      <formula>IF(LEN(DB4)&gt;0,1,0)</formula>
    </cfRule>
  </conditionalFormatting>
  <conditionalFormatting sqref="DC4:DC1048576">
    <cfRule type="expression" dxfId="23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37">
      <formula>AND(IF(IFERROR(VLOOKUP($DC$3,#NAME?,MATCH($A4,#NAME?,0)+1,0),0)&gt;0,0,1),IF(IFERROR(VLOOKUP($DC$3,#NAME?,MATCH($A4,#NAME?,0)+1,0),0)&gt;0,0,1),IF(IFERROR(VLOOKUP($DC$3,#NAME?,MATCH($A4,#NAME?,0)+1,0),0)&gt;0,0,1),IF(IFERROR(MATCH($A4,#NAME?,0),0)&gt;0,1,0))</formula>
    </cfRule>
    <cfRule type="expression" dxfId="235" priority="533">
      <formula>IF(LEN(DC4)&gt;0,1,0)</formula>
    </cfRule>
    <cfRule type="expression" dxfId="234" priority="534">
      <formula>IF(VLOOKUP($DC$3,#NAME?,MATCH($A4,#NAME?,0)+1,0)&gt;0,1,0)</formula>
    </cfRule>
  </conditionalFormatting>
  <conditionalFormatting sqref="DD4:DD1048576">
    <cfRule type="expression" dxfId="233" priority="539">
      <formula>IF(LEN(DD4)&gt;0,1,0)</formula>
    </cfRule>
    <cfRule type="expression" dxfId="232" priority="543">
      <formula>AND(IF(IFERROR(VLOOKUP($DD$3,#NAME?,MATCH($A4,#NAME?,0)+1,0),0)&gt;0,0,1),IF(IFERROR(VLOOKUP($DD$3,#NAME?,MATCH($A4,#NAME?,0)+1,0),0)&gt;0,0,1),IF(IFERROR(VLOOKUP($DD$3,#NAME?,MATCH($A4,#NAME?,0)+1,0),0)&gt;0,0,1),IF(IFERROR(MATCH($A4,#NAME?,0),0)&gt;0,1,0))</formula>
    </cfRule>
    <cfRule type="expression" dxfId="231" priority="540">
      <formula>IF(VLOOKUP($DD$3,#NAME?,MATCH($A4,#NAME?,0)+1,0)&gt;0,1,0)</formula>
    </cfRule>
    <cfRule type="expression" dxfId="230"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2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45">
      <formula>IF(LEN(DE4)&gt;0,1,0)</formula>
    </cfRule>
    <cfRule type="expression" dxfId="227" priority="546">
      <formula>IF(VLOOKUP($DE$3,#NAME?,MATCH($A4,#NAME?,0)+1,0)&gt;0,1,0)</formula>
    </cfRule>
    <cfRule type="expression" dxfId="226"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2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1">
      <formula>IF(LEN(DF4)&gt;0,1,0)</formula>
    </cfRule>
    <cfRule type="expression" dxfId="223" priority="552">
      <formula>IF(VLOOKUP($DF$3,#NAME?,MATCH($A4,#NAME?,0)+1,0)&gt;0,1,0)</formula>
    </cfRule>
    <cfRule type="expression" dxfId="222"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1"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57">
      <formula>IF(LEN(DG4)&gt;0,1,0)</formula>
    </cfRule>
    <cfRule type="expression" dxfId="219" priority="558">
      <formula>IF(VLOOKUP($DG$3,#NAME?,MATCH($A4,#NAME?,0)+1,0)&gt;0,1,0)</formula>
    </cfRule>
    <cfRule type="expression" dxfId="21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1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3">
      <formula>IF(LEN(DH4)&gt;0,1,0)</formula>
    </cfRule>
    <cfRule type="expression" dxfId="215" priority="564">
      <formula>IF(VLOOKUP($DH$3,#NAME?,MATCH($A4,#NAME?,0)+1,0)&gt;0,1,0)</formula>
    </cfRule>
    <cfRule type="expression" dxfId="214"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69">
      <formula>IF(LEN(DI4)&gt;0,1,0)</formula>
    </cfRule>
    <cfRule type="expression" dxfId="211" priority="570">
      <formula>IF(VLOOKUP($DI$3,#NAME?,MATCH($A4,#NAME?,0)+1,0)&gt;0,1,0)</formula>
    </cfRule>
    <cfRule type="expression" dxfId="210"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09"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75">
      <formula>IF(LEN(DJ4)&gt;0,1,0)</formula>
    </cfRule>
    <cfRule type="expression" dxfId="207" priority="576">
      <formula>IF(VLOOKUP($DJ$3,#NAME?,MATCH($A4,#NAME?,0)+1,0)&gt;0,1,0)</formula>
    </cfRule>
    <cfRule type="expression" dxfId="206"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5"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1">
      <formula>IF(LEN(DK4)&gt;0,1,0)</formula>
    </cfRule>
    <cfRule type="expression" dxfId="203" priority="582">
      <formula>IF(VLOOKUP($DK$3,#NAME?,MATCH($A4,#NAME?,0)+1,0)&gt;0,1,0)</formula>
    </cfRule>
    <cfRule type="expression" dxfId="202"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0" priority="588">
      <formula>IF(VLOOKUP($DL$3,#NAME?,MATCH($A4,#NAME?,0)+1,0)&gt;0,1,0)</formula>
    </cfRule>
    <cfRule type="expression" dxfId="199"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198" priority="587">
      <formula>IF(LEN(DL4)&gt;0,1,0)</formula>
    </cfRule>
  </conditionalFormatting>
  <conditionalFormatting sqref="DM4:DM1048576">
    <cfRule type="expression" dxfId="197" priority="593">
      <formula>IF(VLOOKUP($DM$3,#NAME?,MATCH($A4,#NAME?,0)+1,0)&gt;0,1,0)</formula>
    </cfRule>
    <cfRule type="expression" dxfId="196"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5" priority="598">
      <formula>IF(VLOOKUP($DN$3,#NAME?,MATCH($A4,#NAME?,0)+1,0)&gt;0,1,0)</formula>
    </cfRule>
    <cfRule type="expression" dxfId="194"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3" priority="603">
      <formula>IF(VLOOKUP($DO$3,#NAME?,MATCH($A5,#NAME?,0)+1,0)&gt;0,1,0)</formula>
    </cfRule>
    <cfRule type="expression" dxfId="192"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1" priority="602">
      <formula>IF(LEN(DO5)&gt;0,1,0)</formula>
    </cfRule>
  </conditionalFormatting>
  <conditionalFormatting sqref="DP5:DP1048576">
    <cfRule type="expression" dxfId="190" priority="611">
      <formula>AND(IF(IFERROR(VLOOKUP($DP$3,#NAME?,MATCH($A5,#NAME?,0)+1,0),0)&gt;0,0,1),IF(IFERROR(VLOOKUP($DP$3,#NAME?,MATCH($A5,#NAME?,0)+1,0),0)&gt;0,0,1),IF(IFERROR(VLOOKUP($DP$3,#NAME?,MATCH($A5,#NAME?,0)+1,0),0)&gt;0,0,1),IF(IFERROR(MATCH($A5,#NAME?,0),0)&gt;0,1,0))</formula>
    </cfRule>
    <cfRule type="expression" dxfId="189" priority="608">
      <formula>IF(VLOOKUP($DP$3,#NAME?,MATCH($A5,#NAME?,0)+1,0)&gt;0,1,0)</formula>
    </cfRule>
  </conditionalFormatting>
  <conditionalFormatting sqref="DQ4:DQ1048576">
    <cfRule type="expression" dxfId="188" priority="612">
      <formula>AND(AND(OR(AND(OR(OR(NOT(DY4&lt;&gt;"Not Applicable"),DY4=""))),AND(OR(OR(NOT(DZ4&lt;&gt;"Not Applicable"),DZ4=""))),AND(OR(OR(NOT(EA4&lt;&gt;"Not Applicable"),EA4=""))),AND(OR(OR(NOT(EB4&lt;&gt;"Not Applicable"),EB4=""))),AND(OR(OR(NOT(EC4&lt;&gt;"Not Applicable"),EC4="")))),A4&lt;&gt;""))</formula>
    </cfRule>
    <cfRule type="expression" dxfId="187" priority="614">
      <formula>IF(VLOOKUP($DQ$3,#NAME?,MATCH($A4,#NAME?,0)+1,0)&gt;0,1,0)</formula>
    </cfRule>
    <cfRule type="expression" dxfId="186" priority="613">
      <formula>IF(LEN(DQ4)&gt;0,1,0)</formula>
    </cfRule>
    <cfRule type="expression" dxfId="185"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84" priority="618">
      <formula>AND(AND(OR(AND(OR(OR(NOT(DY4&lt;&gt;"Not Applicable"),DY4=""))),AND(OR(OR(NOT(DZ4&lt;&gt;"Not Applicable"),DZ4=""))),AND(OR(OR(NOT(EA4&lt;&gt;"Not Applicable"),EA4=""))),AND(OR(OR(NOT(EB4&lt;&gt;"Not Applicable"),EB4=""))),AND(OR(OR(NOT(EC4&lt;&gt;"Not Applicable"),EC4="")))),A4&lt;&gt;""))</formula>
    </cfRule>
    <cfRule type="expression" dxfId="183" priority="619">
      <formula>IF(LEN(DR4)&gt;0,1,0)</formula>
    </cfRule>
    <cfRule type="expression" dxfId="182" priority="620">
      <formula>IF(VLOOKUP($DR$3,#NAME?,MATCH($A4,#NAME?,0)+1,0)&gt;0,1,0)</formula>
    </cfRule>
    <cfRule type="expression" dxfId="1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0" priority="624">
      <formula>IF(LEN(DS5)&gt;0,1,0)</formula>
    </cfRule>
    <cfRule type="expression" dxfId="179" priority="625">
      <formula>IF(VLOOKUP($DS$3,#NAME?,MATCH($A5,#NAME?,0)+1,0)&gt;0,1,0)</formula>
    </cfRule>
    <cfRule type="expression" dxfId="178"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77" priority="629">
      <formula>IF(LEN(DT4)&gt;0,1,0)</formula>
    </cfRule>
    <cfRule type="expression" dxfId="176" priority="630">
      <formula>IF(VLOOKUP($DT$3,#NAME?,MATCH($A4,#NAME?,0)+1,0)&gt;0,1,0)</formula>
    </cfRule>
    <cfRule type="expression" dxfId="175"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35">
      <formula>IF(LEN(DU4)&gt;0,1,0)</formula>
    </cfRule>
    <cfRule type="expression" dxfId="172" priority="636">
      <formula>IF(VLOOKUP($DU$3,#NAME?,MATCH($A4,#NAME?,0)+1,0)&gt;0,1,0)</formula>
    </cfRule>
    <cfRule type="expression" dxfId="171"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1">
      <formula>IF(LEN(DV4)&gt;0,1,0)</formula>
    </cfRule>
    <cfRule type="expression" dxfId="168" priority="642">
      <formula>IF(VLOOKUP($DV$3,#NAME?,MATCH($A4,#NAME?,0)+1,0)&gt;0,1,0)</formula>
    </cfRule>
    <cfRule type="expression" dxfId="167"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66" priority="647">
      <formula>IF(LEN(DW4)&gt;0,1,0)</formula>
    </cfRule>
    <cfRule type="expression" dxfId="165" priority="651">
      <formula>AND(IF(IFERROR(VLOOKUP($DW$3,#NAME?,MATCH($A4,#NAME?,0)+1,0),0)&gt;0,0,1),IF(IFERROR(VLOOKUP($DW$3,#NAME?,MATCH($A4,#NAME?,0)+1,0),0)&gt;0,0,1),IF(IFERROR(VLOOKUP($DW$3,#NAME?,MATCH($A4,#NAME?,0)+1,0),0)&gt;0,0,1),IF(IFERROR(MATCH($A4,#NAME?,0),0)&gt;0,1,0))</formula>
    </cfRule>
    <cfRule type="expression" dxfId="164" priority="648">
      <formula>IF(VLOOKUP($DW$3,#NAME?,MATCH($A4,#NAME?,0)+1,0)&gt;0,1,0)</formula>
    </cfRule>
    <cfRule type="expression" dxfId="16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1" priority="653">
      <formula>IF(LEN(DX4)&gt;0,1,0)</formula>
    </cfRule>
    <cfRule type="expression" dxfId="160" priority="654">
      <formula>IF(VLOOKUP($DX$3,#NAME?,MATCH($A4,#NAME?,0)+1,0)&gt;0,1,0)</formula>
    </cfRule>
    <cfRule type="expression" dxfId="159"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58" priority="658">
      <formula>AND(AND(OR(AND(OR(OR(NOT(CO4&lt;&gt;"DEFAULT"),CO4="")))),A4&lt;&gt;""))</formula>
    </cfRule>
    <cfRule type="expression" dxfId="157" priority="659">
      <formula>IF(LEN(DY4)&gt;0,1,0)</formula>
    </cfRule>
    <cfRule type="expression" dxfId="156" priority="660">
      <formula>IF(VLOOKUP($DY$3,#NAME?,MATCH($A4,#NAME?,0)+1,0)&gt;0,1,0)</formula>
    </cfRule>
    <cfRule type="expression" dxfId="155"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4" priority="664">
      <formula>AND(AND(OR(AND(OR(OR(NOT(CO4&lt;&gt;"DEFAULT"),CO4="")))),A4&lt;&gt;""))</formula>
    </cfRule>
    <cfRule type="expression" dxfId="153" priority="665">
      <formula>IF(LEN(DZ4)&gt;0,1,0)</formula>
    </cfRule>
    <cfRule type="expression" dxfId="152" priority="666">
      <formula>IF(VLOOKUP($DZ$3,#NAME?,MATCH($A4,#NAME?,0)+1,0)&gt;0,1,0)</formula>
    </cfRule>
    <cfRule type="expression" dxfId="151"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0" priority="670">
      <formula>AND(AND(OR(AND(OR(OR(NOT(CO4&lt;&gt;"DEFAULT"),CO4="")))),A4&lt;&gt;""))</formula>
    </cfRule>
    <cfRule type="expression" dxfId="149" priority="671">
      <formula>IF(LEN(EA4)&gt;0,1,0)</formula>
    </cfRule>
    <cfRule type="expression" dxfId="148" priority="672">
      <formula>IF(VLOOKUP($EA$3,#NAME?,MATCH($A4,#NAME?,0)+1,0)&gt;0,1,0)</formula>
    </cfRule>
    <cfRule type="expression" dxfId="147"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46" priority="677">
      <formula>IF(LEN(EB4)&gt;0,1,0)</formula>
    </cfRule>
    <cfRule type="expression" dxfId="145" priority="676">
      <formula>AND(AND(OR(AND(OR(OR(NOT(CO4&lt;&gt;"DEFAULT"),CO4="")))),A4&lt;&gt;""))</formula>
    </cfRule>
    <cfRule type="expression" dxfId="144" priority="681">
      <formula>AND(IF(IFERROR(VLOOKUP($EB$3,#NAME?,MATCH($A4,#NAME?,0)+1,0),0)&gt;0,0,1),IF(IFERROR(VLOOKUP($EB$3,#NAME?,MATCH($A4,#NAME?,0)+1,0),0)&gt;0,0,1),IF(IFERROR(VLOOKUP($EB$3,#NAME?,MATCH($A4,#NAME?,0)+1,0),0)&gt;0,0,1),IF(IFERROR(MATCH($A4,#NAME?,0),0)&gt;0,1,0))</formula>
    </cfRule>
    <cfRule type="expression" dxfId="143" priority="678">
      <formula>IF(VLOOKUP($EB$3,#NAME?,MATCH($A4,#NAME?,0)+1,0)&gt;0,1,0)</formula>
    </cfRule>
  </conditionalFormatting>
  <conditionalFormatting sqref="EC5:EC1048576">
    <cfRule type="expression" dxfId="142" priority="682">
      <formula>AND(AND(OR(AND(OR(OR(NOT(CO4&lt;&gt;"DEFAULT"),CO4="")))),A4&lt;&gt;""))</formula>
    </cfRule>
    <cfRule type="expression" dxfId="141" priority="683">
      <formula>IF(LEN(EC4)&gt;0,1,0)</formula>
    </cfRule>
    <cfRule type="expression" dxfId="140" priority="684">
      <formula>IF(VLOOKUP($EC$3,#NAME?,MATCH($A4,#NAME?,0)+1,0)&gt;0,1,0)</formula>
    </cfRule>
    <cfRule type="expression" dxfId="139"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38" priority="688">
      <formula>AND(AND(OR(AND(AND(OR(NOT(DY4="Transportation"),DY4=""))),AND(AND(OR(NOT(DZ4="Transportation"),DZ4=""))),AND(AND(OR(NOT(EA4="Transportation"),EA4=""))),AND(AND(OR(NOT(EB4="Transportation"),EB4=""))),AND(AND(OR(NOT(EC4="Transportation"),EC4="")))),A4&lt;&gt;""))</formula>
    </cfRule>
    <cfRule type="expression" dxfId="137" priority="689">
      <formula>IF(LEN(ED4)&gt;0,1,0)</formula>
    </cfRule>
    <cfRule type="expression" dxfId="136" priority="690">
      <formula>IF(VLOOKUP($ED$3,#NAME?,MATCH($A4,#NAME?,0)+1,0)&gt;0,1,0)</formula>
    </cfRule>
    <cfRule type="expression" dxfId="135"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4" priority="694">
      <formula>AND(AND(OR(AND(OR(OR(NOT(DY4&lt;&gt;"GHS"),DY4=""))),AND(OR(OR(NOT(DZ4&lt;&gt;"GHS"),DZ4=""))),AND(OR(OR(NOT(EA4&lt;&gt;"GHS"),EA4=""))),AND(OR(OR(NOT(EB4&lt;&gt;"GHS"),EB4=""))),AND(OR(OR(NOT(EC4&lt;&gt;"GHS"),EC4="")))),A4&lt;&gt;""))</formula>
    </cfRule>
    <cfRule type="expression" dxfId="133" priority="695">
      <formula>IF(LEN(EE4)&gt;0,1,0)</formula>
    </cfRule>
    <cfRule type="expression" dxfId="132" priority="696">
      <formula>IF(VLOOKUP($EE$3,#NAME?,MATCH($A4,#NAME?,0)+1,0)&gt;0,1,0)</formula>
    </cfRule>
    <cfRule type="expression" dxfId="131"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0" priority="700">
      <formula>AND(AND(OR(AND(OR(OR(NOT(DY4&lt;&gt;"Not Applicable"),DY4=""))),AND(OR(OR(NOT(DZ4&lt;&gt;"Not Applicable"),DZ4=""))),AND(OR(OR(NOT(EA4&lt;&gt;"Not Applicable"),EA4=""))),AND(OR(OR(NOT(EB4&lt;&gt;"Not Applicable"),EB4=""))),AND(OR(OR(NOT(EC4&lt;&gt;"Not Applicable"),EC4="")))),A4&lt;&gt;""))</formula>
    </cfRule>
    <cfRule type="expression" dxfId="129" priority="701">
      <formula>IF(LEN(EF4)&gt;0,1,0)</formula>
    </cfRule>
    <cfRule type="expression" dxfId="128" priority="702">
      <formula>IF(VLOOKUP($EF$3,#NAME?,MATCH($A4,#NAME?,0)+1,0)&gt;0,1,0)</formula>
    </cfRule>
    <cfRule type="expression" dxfId="127"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26" priority="706">
      <formula>AND(AND(OR(AND(OR(OR(NOT(DY4&lt;&gt;"Not Applicable"),DY4=""))),AND(OR(OR(NOT(DZ4&lt;&gt;"Not Applicable"),DZ4=""))),AND(OR(OR(NOT(EA4&lt;&gt;"Not Applicable"),EA4=""))),AND(OR(OR(NOT(EB4&lt;&gt;"Not Applicable"),EB4=""))),AND(OR(OR(NOT(EC4&lt;&gt;"Not Applicable"),EC4="")))),A4&lt;&gt;""))</formula>
    </cfRule>
    <cfRule type="expression" dxfId="125" priority="708">
      <formula>IF(VLOOKUP($EG$3,#NAME?,MATCH($A4,#NAME?,0)+1,0)&gt;0,1,0)</formula>
    </cfRule>
    <cfRule type="expression" dxfId="124"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3" priority="707">
      <formula>IF(LEN(EG4)&gt;0,1,0)</formula>
    </cfRule>
  </conditionalFormatting>
  <conditionalFormatting sqref="EH4:EH1048576">
    <cfRule type="expression" dxfId="122" priority="716">
      <formula>AND(IF(IFERROR(VLOOKUP($EH$3,#NAME?,MATCH($A4,#NAME?,0)+1,0),0)&gt;0,0,1),IF(IFERROR(VLOOKUP($EH$3,#NAME?,MATCH($A4,#NAME?,0)+1,0),0)&gt;0,0,1),IF(IFERROR(VLOOKUP($EH$3,#NAME?,MATCH($A4,#NAME?,0)+1,0),0)&gt;0,0,1),IF(IFERROR(MATCH($A4,#NAME?,0),0)&gt;0,1,0))</formula>
    </cfRule>
    <cfRule type="expression" dxfId="121" priority="713">
      <formula>IF(VLOOKUP($EH$3,#NAME?,MATCH($A4,#NAME?,0)+1,0)&gt;0,1,0)</formula>
    </cfRule>
  </conditionalFormatting>
  <conditionalFormatting sqref="EI4:EI1048576">
    <cfRule type="expression" dxfId="120" priority="721">
      <formula>AND(IF(IFERROR(VLOOKUP($EI$3,#NAME?,MATCH($A4,#NAME?,0)+1,0),0)&gt;0,0,1),IF(IFERROR(VLOOKUP($EI$3,#NAME?,MATCH($A4,#NAME?,0)+1,0),0)&gt;0,0,1),IF(IFERROR(VLOOKUP($EI$3,#NAME?,MATCH($A4,#NAME?,0)+1,0),0)&gt;0,0,1),IF(IFERROR(MATCH($A4,#NAME?,0),0)&gt;0,1,0))</formula>
    </cfRule>
    <cfRule type="expression" dxfId="119" priority="718">
      <formula>IF(VLOOKUP($EI$3,#NAME?,MATCH($A4,#NAME?,0)+1,0)&gt;0,1,0)</formula>
    </cfRule>
  </conditionalFormatting>
  <conditionalFormatting sqref="EJ4:EJ1048576">
    <cfRule type="expression" dxfId="118" priority="727">
      <formula>AND(IF(IFERROR(VLOOKUP($EJ$3,#NAME?,MATCH($A4,#NAME?,0)+1,0),0)&gt;0,0,1),IF(IFERROR(VLOOKUP($EJ$3,#NAME?,MATCH($A4,#NAME?,0)+1,0),0)&gt;0,0,1),IF(IFERROR(VLOOKUP($EJ$3,#NAME?,MATCH($A4,#NAME?,0)+1,0),0)&gt;0,0,1),IF(IFERROR(MATCH($A4,#NAME?,0),0)&gt;0,1,0))</formula>
    </cfRule>
    <cfRule type="expression" dxfId="117" priority="722">
      <formula>AND(AND(OR(AND(AND(OR(NOT(DY4="GHS"),DY4=""))),AND(AND(OR(NOT(DZ4="GHS"),DZ4=""))),AND(AND(OR(NOT(EA4="GHS"),EA4=""))),AND(AND(OR(NOT(EB4="GHS"),EB4=""))),AND(AND(OR(NOT(EC4="GHS"),EC4="")))),A4&lt;&gt;""))</formula>
    </cfRule>
    <cfRule type="expression" dxfId="116" priority="723">
      <formula>IF(LEN(EJ4)&gt;0,1,0)</formula>
    </cfRule>
    <cfRule type="expression" dxfId="115" priority="724">
      <formula>IF(VLOOKUP($EJ$3,#NAME?,MATCH($A4,#NAME?,0)+1,0)&gt;0,1,0)</formula>
    </cfRule>
  </conditionalFormatting>
  <conditionalFormatting sqref="EK4:EK1048576">
    <cfRule type="expression" dxfId="114" priority="728">
      <formula>AND(AND(OR(AND(AND(OR(NOT(DY4="GHS"),DY4=""))),AND(AND(OR(NOT(DZ4="GHS"),DZ4=""))),AND(AND(OR(NOT(EA4="GHS"),EA4=""))),AND(AND(OR(NOT(EB4="GHS"),EB4=""))),AND(AND(OR(NOT(EC4="GHS"),EC4="")))),A4&lt;&gt;""))</formula>
    </cfRule>
    <cfRule type="expression" dxfId="113" priority="729">
      <formula>IF(LEN(EK4)&gt;0,1,0)</formula>
    </cfRule>
    <cfRule type="expression" dxfId="112" priority="730">
      <formula>IF(VLOOKUP($EK$3,#NAME?,MATCH($A4,#NAME?,0)+1,0)&gt;0,1,0)</formula>
    </cfRule>
    <cfRule type="expression" dxfId="11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0" priority="739">
      <formula>AND(IF(IFERROR(VLOOKUP($EL$3,#NAME?,MATCH($A4,#NAME?,0)+1,0),0)&gt;0,0,1),IF(IFERROR(VLOOKUP($EL$3,#NAME?,MATCH($A4,#NAME?,0)+1,0),0)&gt;0,0,1),IF(IFERROR(VLOOKUP($EL$3,#NAME?,MATCH($A4,#NAME?,0)+1,0),0)&gt;0,0,1),IF(IFERROR(MATCH($A4,#NAME?,0),0)&gt;0,1,0))</formula>
    </cfRule>
    <cfRule type="expression" dxfId="109" priority="734">
      <formula>AND(AND(OR(AND(AND(OR(NOT(DY4="GHS"),DY4=""))),AND(AND(OR(NOT(DZ4="GHS"),DZ4=""))),AND(AND(OR(NOT(EA4="GHS"),EA4=""))),AND(AND(OR(NOT(EB4="GHS"),EB4=""))),AND(AND(OR(NOT(EC4="GHS"),EC4="")))),A4&lt;&gt;""))</formula>
    </cfRule>
    <cfRule type="expression" dxfId="108" priority="736">
      <formula>IF(VLOOKUP($EL$3,#NAME?,MATCH($A4,#NAME?,0)+1,0)&gt;0,1,0)</formula>
    </cfRule>
  </conditionalFormatting>
  <conditionalFormatting sqref="EL4:FH1048576">
    <cfRule type="expression" dxfId="107" priority="735">
      <formula>IF(LEN(EL4)&gt;0,1,0)</formula>
    </cfRule>
  </conditionalFormatting>
  <conditionalFormatting sqref="EM4:EM1048576">
    <cfRule type="expression" dxfId="106" priority="744">
      <formula>AND(IF(IFERROR(VLOOKUP($EM$3,#NAME?,MATCH($A4,#NAME?,0)+1,0),0)&gt;0,0,1),IF(IFERROR(VLOOKUP($EM$3,#NAME?,MATCH($A4,#NAME?,0)+1,0),0)&gt;0,0,1),IF(IFERROR(VLOOKUP($EM$3,#NAME?,MATCH($A4,#NAME?,0)+1,0),0)&gt;0,0,1),IF(IFERROR(MATCH($A4,#NAME?,0),0)&gt;0,1,0))</formula>
    </cfRule>
    <cfRule type="expression" dxfId="105" priority="741">
      <formula>IF(VLOOKUP($EM$3,#NAME?,MATCH($A4,#NAME?,0)+1,0)&gt;0,1,0)</formula>
    </cfRule>
  </conditionalFormatting>
  <conditionalFormatting sqref="EN4:EN1048576">
    <cfRule type="expression" dxfId="104" priority="746">
      <formula>IF(VLOOKUP($EN$3,#NAME?,MATCH($A4,#NAME?,0)+1,0)&gt;0,1,0)</formula>
    </cfRule>
    <cfRule type="expression" dxfId="103"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2" priority="751">
      <formula>IF(VLOOKUP($EO$3,#NAME?,MATCH($A4,#NAME?,0)+1,0)&gt;0,1,0)</formula>
    </cfRule>
    <cfRule type="expression" dxfId="101"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0" priority="756">
      <formula>IF(VLOOKUP($EP$3,#NAME?,MATCH($A4,#NAME?,0)+1,0)&gt;0,1,0)</formula>
    </cfRule>
    <cfRule type="expression" dxfId="99"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98" priority="761">
      <formula>IF(VLOOKUP($EQ$3,#NAME?,MATCH($A4,#NAME?,0)+1,0)&gt;0,1,0)</formula>
    </cfRule>
    <cfRule type="expression" dxfId="97"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96" priority="766">
      <formula>IF(VLOOKUP($ER$3,#NAME?,MATCH($A4,#NAME?,0)+1,0)&gt;0,1,0)</formula>
    </cfRule>
    <cfRule type="expression" dxfId="9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4" priority="771">
      <formula>IF(VLOOKUP($ES$3,#NAME?,MATCH($A4,#NAME?,0)+1,0)&gt;0,1,0)</formula>
    </cfRule>
    <cfRule type="expression" dxfId="93"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2" priority="779">
      <formula>AND(IF(IFERROR(VLOOKUP($ET$3,#NAME?,MATCH($A4,#NAME?,0)+1,0),0)&gt;0,0,1),IF(IFERROR(VLOOKUP($ET$3,#NAME?,MATCH($A4,#NAME?,0)+1,0),0)&gt;0,0,1),IF(IFERROR(VLOOKUP($ET$3,#NAME?,MATCH($A4,#NAME?,0)+1,0),0)&gt;0,0,1),IF(IFERROR(MATCH($A4,#NAME?,0),0)&gt;0,1,0))</formula>
    </cfRule>
    <cfRule type="expression" dxfId="91" priority="776">
      <formula>IF(VLOOKUP($ET$3,#NAME?,MATCH($A4,#NAME?,0)+1,0)&gt;0,1,0)</formula>
    </cfRule>
  </conditionalFormatting>
  <conditionalFormatting sqref="EU4:EU1048576">
    <cfRule type="expression" dxfId="90" priority="784">
      <formula>AND(IF(IFERROR(VLOOKUP($EU$3,#NAME?,MATCH($A4,#NAME?,0)+1,0),0)&gt;0,0,1),IF(IFERROR(VLOOKUP($EU$3,#NAME?,MATCH($A4,#NAME?,0)+1,0),0)&gt;0,0,1),IF(IFERROR(VLOOKUP($EU$3,#NAME?,MATCH($A4,#NAME?,0)+1,0),0)&gt;0,0,1),IF(IFERROR(MATCH($A4,#NAME?,0),0)&gt;0,1,0))</formula>
    </cfRule>
    <cfRule type="expression" dxfId="89" priority="781">
      <formula>IF(VLOOKUP($EU$3,#NAME?,MATCH($A4,#NAME?,0)+1,0)&gt;0,1,0)</formula>
    </cfRule>
  </conditionalFormatting>
  <conditionalFormatting sqref="EV4:EV1048576">
    <cfRule type="expression" dxfId="88" priority="789">
      <formula>AND(IF(IFERROR(VLOOKUP($EV$3,#NAME?,MATCH($A4,#NAME?,0)+1,0),0)&gt;0,0,1),IF(IFERROR(VLOOKUP($EV$3,#NAME?,MATCH($A4,#NAME?,0)+1,0),0)&gt;0,0,1),IF(IFERROR(VLOOKUP($EV$3,#NAME?,MATCH($A4,#NAME?,0)+1,0),0)&gt;0,0,1),IF(IFERROR(MATCH($A4,#NAME?,0),0)&gt;0,1,0))</formula>
    </cfRule>
    <cfRule type="expression" dxfId="87" priority="786">
      <formula>IF(VLOOKUP($EV$3,#NAME?,MATCH($A4,#NAME?,0)+1,0)&gt;0,1,0)</formula>
    </cfRule>
  </conditionalFormatting>
  <conditionalFormatting sqref="EW4:EW1048576">
    <cfRule type="expression" dxfId="86" priority="791">
      <formula>IF(VLOOKUP($EW$3,#NAME?,MATCH($A4,#NAME?,0)+1,0)&gt;0,1,0)</formula>
    </cfRule>
    <cfRule type="expression" dxfId="8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4" priority="796">
      <formula>IF(VLOOKUP($EX$3,#NAME?,MATCH($A4,#NAME?,0)+1,0)&gt;0,1,0)</formula>
    </cfRule>
    <cfRule type="expression" dxfId="83"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2" priority="801">
      <formula>IF(VLOOKUP($EY$3,#NAME?,MATCH($A4,#NAME?,0)+1,0)&gt;0,1,0)</formula>
    </cfRule>
    <cfRule type="expression" dxfId="81"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0" priority="806">
      <formula>IF(VLOOKUP($EZ$3,#NAME?,MATCH($A4,#NAME?,0)+1,0)&gt;0,1,0)</formula>
    </cfRule>
    <cfRule type="expression" dxfId="79"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78" priority="811">
      <formula>IF(VLOOKUP($FA$3,#NAME?,MATCH($A4,#NAME?,0)+1,0)&gt;0,1,0)</formula>
    </cfRule>
    <cfRule type="expression" dxfId="77"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76" priority="816">
      <formula>IF(VLOOKUP($FB$3,#NAME?,MATCH($A4,#NAME?,0)+1,0)&gt;0,1,0)</formula>
    </cfRule>
    <cfRule type="expression" dxfId="7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4" priority="821">
      <formula>IF(VLOOKUP($FC$3,#NAME?,MATCH($A4,#NAME?,0)+1,0)&gt;0,1,0)</formula>
    </cfRule>
    <cfRule type="expression" dxfId="73"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2" priority="826">
      <formula>IF(VLOOKUP($FD$3,#NAME?,MATCH($A4,#NAME?,0)+1,0)&gt;0,1,0)</formula>
    </cfRule>
    <cfRule type="expression" dxfId="71"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0" priority="831">
      <formula>IF(VLOOKUP($FE$3,#NAME?,MATCH($A4,#NAME?,0)+1,0)&gt;0,1,0)</formula>
    </cfRule>
    <cfRule type="expression" dxfId="69"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68" priority="836">
      <formula>IF(VLOOKUP($FF$3,#NAME?,MATCH($A4,#NAME?,0)+1,0)&gt;0,1,0)</formula>
    </cfRule>
    <cfRule type="expression" dxfId="67"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66" priority="841">
      <formula>IF(VLOOKUP($FG$3,#NAME?,MATCH($A4,#NAME?,0)+1,0)&gt;0,1,0)</formula>
    </cfRule>
    <cfRule type="expression" dxfId="65"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4" priority="846">
      <formula>IF(VLOOKUP($FH$3,#NAME?,MATCH($A4,#NAME?,0)+1,0)&gt;0,1,0)</formula>
    </cfRule>
    <cfRule type="expression" dxfId="63"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62"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1" priority="850">
      <formula>IF(LEN(FI4)&gt;0,1,0)</formula>
    </cfRule>
    <cfRule type="expression" dxfId="60" priority="851">
      <formula>IF(VLOOKUP($FI$3,#NAME?,MATCH($A4,#NAME?,0)+1,0)&gt;0,1,0)</formula>
    </cfRule>
  </conditionalFormatting>
  <conditionalFormatting sqref="FI5:FJ204">
    <cfRule type="expression" dxfId="59" priority="845">
      <formula>IF(LEN(FI5)&gt;0,1,0)</formula>
    </cfRule>
  </conditionalFormatting>
  <conditionalFormatting sqref="FJ7:FJ1048576">
    <cfRule type="expression" dxfId="58" priority="855">
      <formula>IF(LEN(FJ8)&gt;0,1,0)</formula>
    </cfRule>
    <cfRule type="expression" dxfId="57" priority="856">
      <formula>IF(VLOOKUP($FJ$3,#NAME?,MATCH($A8,#NAME?,0)+1,0)&gt;0,1,0)</formula>
    </cfRule>
    <cfRule type="expression" dxfId="56"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5" priority="861">
      <formula>IF(VLOOKUP($FK$3,#NAME?,MATCH($A4,#NAME?,0)+1,0)&gt;0,1,0)</formula>
    </cfRule>
    <cfRule type="expression" dxfId="54"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3" priority="860">
      <formula>IF(LEN(FK4)&gt;0,1,0)</formula>
    </cfRule>
  </conditionalFormatting>
  <conditionalFormatting sqref="FL4:FL1048576">
    <cfRule type="expression" dxfId="52" priority="866">
      <formula>IF(VLOOKUP($FL$3,#NAME?,MATCH($A4,#NAME?,0)+1,0)&gt;0,1,0)</formula>
    </cfRule>
    <cfRule type="expression" dxfId="51"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0" priority="871">
      <formula>IF(VLOOKUP($FM$3,#NAME?,MATCH($A4,#NAME?,0)+1,0)&gt;0,1,0)</formula>
    </cfRule>
    <cfRule type="expression" dxfId="49"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48" priority="876">
      <formula>IF(VLOOKUP($FN$3,#NAME?,MATCH($A4,#NAME?,0)+1,0)&gt;0,1,0)</formula>
    </cfRule>
    <cfRule type="expression" dxfId="47"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46" priority="884">
      <formula>AND(IF(IFERROR(VLOOKUP($FO$3,#NAME?,MATCH($A4,#NAME?,0)+1,0),0)&gt;0,0,1),IF(IFERROR(VLOOKUP($FO$3,#NAME?,MATCH($A4,#NAME?,0)+1,0),0)&gt;0,0,1),IF(IFERROR(VLOOKUP($FO$3,#NAME?,MATCH($A4,#NAME?,0)+1,0),0)&gt;0,0,1),IF(IFERROR(MATCH($A4,#NAME?,0),0)&gt;0,1,0))</formula>
    </cfRule>
  </conditionalFormatting>
  <conditionalFormatting sqref="FO4:FO204">
    <cfRule type="expression" dxfId="45" priority="53">
      <formula>IF(LEN(FO4)&gt;0,1,0)</formula>
    </cfRule>
  </conditionalFormatting>
  <conditionalFormatting sqref="FO122:FO1048576 FO4">
    <cfRule type="expression" dxfId="44" priority="881">
      <formula>IF(VLOOKUP($FO$3,#NAME?,MATCH($A4,#NAME?,0)+1,0)&gt;0,1,0)</formula>
    </cfRule>
  </conditionalFormatting>
  <conditionalFormatting sqref="FO122:FO1048576">
    <cfRule type="expression" dxfId="43" priority="880">
      <formula>IF(LEN(FO122)&gt;0,1,0)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4">
      <formula>AND(IF(IFERROR(VLOOKUP($GC$3,#NAME?,MATCH($A4,#NAME?,0)+1,0),0)&gt;0,0,1),IF(IFERROR(VLOOKUP($GC$3,#NAME?,MATCH($A4,#NAME?,0)+1,0),0)&gt;0,0,1),IF(IFERROR(VLOOKUP($GC$3,#NAME?,MATCH($A4,#NAME?,0)+1,0),0)&gt;0,0,1),IF(IFERROR(MATCH($A4,#NAME?,0),0)&gt;0,1,0))</formula>
    </cfRule>
    <cfRule type="expression" dxfId="14" priority="951">
      <formula>IF(VLOOKUP($GC$3,#NAME?,MATCH($A4,#NAME?,0)+1,0)&gt;0,1,0)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6">
      <formula>IF(VLOOKUP($GH$3,#NAME?,MATCH($A4,#NAME?,0)+1,0)&gt;0,1,0)</formula>
    </cfRule>
    <cfRule type="expression" dxfId="4"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90">
    <dataValidation allowBlank="1" showInputMessage="1" prompt="Input an approprate product type." sqref="A3" xr:uid="{5DBC7CD8-D55F-F742-BA1B-82764357B99E}">
      <formula1>0</formula1>
      <formula2>0</formula2>
    </dataValidation>
    <dataValidation type="list" allowBlank="1" showInputMessage="1" sqref="A4:A1041 ES4:ES1041" xr:uid="{783F92E8-A9EB-AB42-9FE0-5129F240517E}">
      <formula1>#NAME?</formula1>
      <formula2>0</formula2>
    </dataValidation>
    <dataValidation allowBlank="1" showInputMessage="1" prompt="Unique Identifier." sqref="B3" xr:uid="{BF73B456-183C-CA4E-8C45-317C789F2C21}">
      <formula1>0</formula1>
      <formula2>0</formula2>
    </dataValidation>
    <dataValidation allowBlank="1" showInputMessage="1" sqref="BZ3 CN3 EI3:EI1041 B4:C4 C25:C1041 J4:V4 X4:X1041 AB4:AC4 AI4:AT4 AV4:AV166 AX4:AZ1041 BC4:BD1041 CF4:CG1041 CI4:CK1041 CP4:CS1041 CW4:CW1041 DE4:DH1041 DJ4:DN1041 DQ4:DQ1041 DT4:DU1041 ED4:EF1041 EH4:EH1041 ET4:EU1041 EW4:FA1041 FC4:FI1041 FK4:FO4 GB4:GE1041 GG4:GJ1041 FQ4:FZ1041 AB5:AB1041 AI5:AI1041 AK5:AS221 DP5:DP1041 K5:V1041 AT167:AT1041 B205:B1041 D205:D1041 AC205:AC1041 AV205:AV1041 FK205:FO1041 AJ222:AS1041 FE1042:FE1043 J205:J1041 FJ5:FO204 C5:C23 F4:F1041 G4:G23 G25:G1041" xr:uid="{A0AA7F71-D2BE-B64A-AFB9-4EB87E71C11E}">
      <formula1>0</formula1>
      <formula2>0</formula2>
    </dataValidation>
    <dataValidation allowBlank="1" showInputMessage="1" prompt="An alphanumeric string; 1 character minimum in length and 50 characters maximum in length." sqref="C3 G3 AO3:AS3" xr:uid="{E1E9BAE2-9255-C242-A2C3-88FF9496F425}">
      <formula1>0</formula1>
      <formula2>0</formula2>
    </dataValidation>
    <dataValidation allowBlank="1" showInputMessage="1" prompt="Any valid GCID, UPC, or EAN." sqref="D3" xr:uid="{82301A4C-FA67-924E-A48D-1ED7CC4AA5F9}">
      <formula1>0</formula1>
      <formula2>0</formula2>
    </dataValidation>
    <dataValidation allowBlank="1" showInputMessage="1" prompt="The type of standard, unique identifier entered in the Product ID field. This is a required field if Product ID is provided." sqref="E3" xr:uid="{4AF23819-3FBC-EB46-A694-3005B5192C59}">
      <formula1>0</formula1>
      <formula2>0</formula2>
    </dataValidation>
    <dataValidation type="list" allowBlank="1" showInputMessage="1" sqref="E4:E1041" xr:uid="{88565953-E86E-9D4C-9CA6-BA8954CC622D}">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EBADA035-DFEE-8847-852E-DFAB5D38C596}">
      <formula1>0</formula1>
      <formula2>0</formula2>
    </dataValidation>
    <dataValidation allowBlank="1" showInputMessage="1" prompt="Select an item type value from the Browse Tree Guide." sqref="H3" xr:uid="{83DDDB7C-824E-E841-B452-6C90006D5582}">
      <formula1>0</formula1>
      <formula2>0</formula2>
    </dataValidation>
    <dataValidation allowBlank="1" showInputMessage="1" prompt="An alphanumeric string; 1 character minimum in length and 40 characters maximum in length." sqref="J3 X3" xr:uid="{EA1A5A89-5F8B-5C43-96BC-854AE387EBD4}">
      <formula1>0</formula1>
      <formula2>0</formula2>
    </dataValidation>
    <dataValidation allowBlank="1" showInputMessage="1" prompt="The price at which the product is sold at in the local currency. Please do not use commas or currency symbols." sqref="K3" xr:uid="{B5E87F1A-56C7-E04B-9FD3-CFAD2DBFE494}">
      <formula1>0</formula1>
      <formula2>0</formula2>
    </dataValidation>
    <dataValidation allowBlank="1" showInputMessage="1" prompt="A whole number." sqref="L3" xr:uid="{63E66ECD-CF41-124E-B5B9-9CBA8A1769E6}">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1928D5E-619E-8942-979A-856BA2719AAB}">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190ED7DB-E14E-8249-94BC-ABD1EAE9D644}">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AA41CBEB-D672-6745-9097-1F860E72BA99}">
      <formula1>0</formula1>
      <formula2>0</formula2>
    </dataValidation>
    <dataValidation allowBlank="1" showInputMessage="1" prompt="Please select one of the following values: parent, child" sqref="W3" xr:uid="{6750489D-70ED-B74A-81A6-DFBC837FFA16}">
      <formula1>0</formula1>
      <formula2>0</formula2>
    </dataValidation>
    <dataValidation type="list" allowBlank="1" showInputMessage="1" sqref="W4:W204" xr:uid="{EDFDB371-0704-014A-ACF6-F93B95D8241B}">
      <formula1>INDIRECT(SUBSTITUTE(A4,"-","_")&amp;"parent_child")</formula1>
      <formula2>0</formula2>
    </dataValidation>
    <dataValidation type="list" allowBlank="1" showInputMessage="1" sqref="W205:W1041" xr:uid="{CDE0A5EE-943B-8340-BC7D-804AC53BB1FF}">
      <formula1>INDIRECT(SUBSTITUTE(A4,"-","_")&amp;"parent_child")</formula1>
      <formula2>0</formula2>
    </dataValidation>
    <dataValidation allowBlank="1" showInputMessage="1" prompt="Select and applicable variation theme." sqref="Y3" xr:uid="{AB0ACDE2-57E9-4E40-8FDB-2E5CEADB5FA8}">
      <formula1>0</formula1>
      <formula2>0</formula2>
    </dataValidation>
    <dataValidation type="list" allowBlank="1" showInputMessage="1" sqref="Y205:Y1041" xr:uid="{DA5E3EBA-D58F-C34B-8BFE-AE1F905F89B8}">
      <formula1>INDIRECT(SUBSTITUTE(A4,"-","_")&amp;"variation_theme")</formula1>
      <formula2>0</formula2>
    </dataValidation>
    <dataValidation allowBlank="1" showInputMessage="1" prompt="Select one of the following options: _x000a_Accessory                                                                      Variation" sqref="Z3" xr:uid="{4035AF3F-265A-7240-84B0-0D00C4DEF6B5}">
      <formula1>0</formula1>
      <formula2>0</formula2>
    </dataValidation>
    <dataValidation type="list" allowBlank="1" showInputMessage="1" sqref="Z4:Z204" xr:uid="{59F8B229-4E03-B147-AA6B-FD04858019EC}">
      <formula1>INDIRECT(SUBSTITUTE(A4,"-","_")&amp;"relationship_type")</formula1>
      <formula2>0</formula2>
    </dataValidation>
    <dataValidation type="list" allowBlank="1" showInputMessage="1" sqref="Z205:Z1041" xr:uid="{FE87DD36-57D8-3648-A26D-008ADA773A59}">
      <formula1>INDIRECT(SUBSTITUTE(A4,"-","_")&amp;"relationship_type")</formula1>
      <formula2>0</formula2>
    </dataValidation>
    <dataValidation allowBlank="1" showInputMessage="1" prompt="Select one of the following options: Update, PartialUpdate, or Delete." sqref="AA3" xr:uid="{275EC7B9-237B-AA41-8D7D-F1E9452C28BF}">
      <formula1>0</formula1>
      <formula2>0</formula2>
    </dataValidation>
    <dataValidation type="list" allowBlank="1" showInputMessage="1" sqref="AA4:AA1041" xr:uid="{F40AF1E0-F261-594E-9260-F423C4BAEF2C}">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70B82DD8-CB5E-5F4D-A49A-7AEF2B3C4D4C}">
      <formula1>0</formula1>
      <formula2>0</formula2>
    </dataValidation>
    <dataValidation allowBlank="1" showInputMessage="1" prompt="String of text with max of 50 characters" sqref="AC3" xr:uid="{FF0E0EBB-E1BF-6641-993F-CDC342946AC3}">
      <formula1>0</formula1>
      <formula2>0</formula2>
    </dataValidation>
    <dataValidation allowBlank="1" showInputMessage="1" prompt="Indicates the language used for encoding" sqref="AD3:AH3" xr:uid="{50FABB0A-6784-5A47-99D2-4CDF7EB7A649}">
      <formula1>0</formula1>
      <formula2>0</formula2>
    </dataValidation>
    <dataValidation type="list" allowBlank="1" showInputMessage="1" sqref="AD4:AD1041" xr:uid="{4F3E75E0-B0E4-E247-B112-81225345AF68}">
      <formula1>INDIRECT(SUBSTITUTE(A4,"-","_")&amp;"language_value1")</formula1>
      <formula2>0</formula2>
    </dataValidation>
    <dataValidation type="list" allowBlank="1" showInputMessage="1" sqref="AE4:AE1041" xr:uid="{BD5FF8B8-CE7D-4740-9EFF-01F76653769B}">
      <formula1>INDIRECT(SUBSTITUTE(A4,"-","_")&amp;"language_value2")</formula1>
      <formula2>0</formula2>
    </dataValidation>
    <dataValidation type="list" allowBlank="1" showInputMessage="1" sqref="AF4:AF1041" xr:uid="{2AE159FF-8A78-FB43-A7F9-9FAA8805FC56}">
      <formula1>INDIRECT(SUBSTITUTE(A4,"-","_")&amp;"language_value3")</formula1>
      <formula2>0</formula2>
    </dataValidation>
    <dataValidation type="list" allowBlank="1" showInputMessage="1" sqref="AG4:AG1041" xr:uid="{7E9D9B64-44D1-2848-8638-5BF5E85FA31A}">
      <formula1>INDIRECT(SUBSTITUTE(A4,"-","_")&amp;"language_value4")</formula1>
      <formula2>0</formula2>
    </dataValidation>
    <dataValidation type="list" allowBlank="1" showInputMessage="1" sqref="AH4:AH1041" xr:uid="{67CF5F18-BC9C-F64C-960E-71C569B7E9DF}">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C3088FE5-3C95-0147-B174-BD8EFC08E2DE}">
      <formula1>0</formula1>
      <formula2>0</formula2>
    </dataValidation>
    <dataValidation allowBlank="1" showInputMessage="1" prompt="Search terms that describe your product: no repetition, no competitor brand names or ASINs." sqref="AN3" xr:uid="{4CDF789D-0141-3D40-932C-F1A6C4163BBA}">
      <formula1>0</formula1>
      <formula2>0</formula2>
    </dataValidation>
    <dataValidation allowBlank="1" showInputMessage="1" prompt="This is a string of text with a maximum of 50 characters." sqref="AT3" xr:uid="{803B4E2C-C6A3-324A-B07E-590517497C6E}">
      <formula1>0</formula1>
      <formula2>0</formula2>
    </dataValidation>
    <dataValidation allowBlank="1" showInputMessage="1" prompt="Please refer to the Valid Values worksheet." sqref="AU3 BB3" xr:uid="{3F258874-7514-E541-A0FF-A8BC60374B51}">
      <formula1>0</formula1>
      <formula2>0</formula2>
    </dataValidation>
    <dataValidation type="list" allowBlank="1" showInputMessage="1" sqref="AU4:AU1041" xr:uid="{6059B991-620E-7E4D-AC70-E5C12152966F}">
      <formula1>INDIRECT(SUBSTITUTE(A4,"-","_")&amp;"color_map")</formula1>
      <formula2>0</formula2>
    </dataValidation>
    <dataValidation allowBlank="1" showInputMessage="1" prompt="An alphanumeric string. If multiple sizes are available, a unique child record should be submitted for each product." sqref="AV3" xr:uid="{8B130CFC-03C3-EB42-8911-02CF461E0FB9}">
      <formula1>0</formula1>
      <formula2>0</formula2>
    </dataValidation>
    <dataValidation allowBlank="1" showInputMessage="1" prompt="Hr" sqref="AW3" xr:uid="{B410E570-E9A5-CD4E-9149-43D46101C112}">
      <formula1>0</formula1>
      <formula2>0</formula2>
    </dataValidation>
    <dataValidation type="list" allowBlank="1" showInputMessage="1" sqref="AW4 AW108:AW1041" xr:uid="{8BAD68C6-F356-234E-BD2B-8F9117E92B2D}">
      <formula1>INDIRECT(SUBSTITUTE(A4,"-","_")&amp;"battery_average_life_unit_of_measure")</formula1>
      <formula2>0</formula2>
    </dataValidation>
    <dataValidation allowBlank="1" showInputMessage="1" prompt="A positive integer." sqref="AX3 FG3 FM3" xr:uid="{F30B0C39-FEDB-BD42-BCAD-AC3FDE8672BC}">
      <formula1>0</formula1>
      <formula2>0</formula2>
    </dataValidation>
    <dataValidation allowBlank="1" showInputMessage="1" prompt="A positive integer. Accepted unit of measure is volts." sqref="AY3" xr:uid="{20E6C98C-99FC-9846-88D6-3471BD7045D7}">
      <formula1>0</formula1>
      <formula2>0</formula2>
    </dataValidation>
    <dataValidation allowBlank="1" showInputMessage="1" prompt="Power Consumption" sqref="AZ3" xr:uid="{CED0BD60-E7C9-0D40-9744-0AECA48122FC}">
      <formula1>0</formula1>
      <formula2>0</formula2>
    </dataValidation>
    <dataValidation allowBlank="1" showInputMessage="1" prompt="Methods for connecting to or from this device" sqref="BA3" xr:uid="{99603439-1B77-6145-A2ED-0CADE2266B77}">
      <formula1>0</formula1>
      <formula2>0</formula2>
    </dataValidation>
    <dataValidation type="list" allowBlank="1" showInputMessage="1" sqref="BA4:BA1041" xr:uid="{0F051123-2E44-554A-9CCB-FE2936D1C99C}">
      <formula1>INDIRECT(SUBSTITUTE(A4,"-","_")&amp;"hardware_interface")</formula1>
      <formula2>0</formula2>
    </dataValidation>
    <dataValidation type="list" allowBlank="1" showInputMessage="1" sqref="BB4:BB1041" xr:uid="{B1E5EB46-2FA5-0C49-9104-671E4668617B}">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C65EC259-A440-2344-B409-796AA5C4A8AD}">
      <formula1>0</formula1>
      <formula2>0</formula2>
    </dataValidation>
    <dataValidation allowBlank="1" showInputMessage="1" prompt="A positive number." sqref="BD3" xr:uid="{63E079AB-12F5-6C4F-82C2-6973897950D5}">
      <formula1>0</formula1>
      <formula2>0</formula2>
    </dataValidation>
    <dataValidation allowBlank="1" showInputMessage="1" prompt="Please refer to the BTG" sqref="BE3:BI3" xr:uid="{D4D898A2-DCB5-DD4E-B5DC-FB6C180BC328}">
      <formula1>0</formula1>
      <formula2>0</formula2>
    </dataValidation>
    <dataValidation type="list" allowBlank="1" showInputMessage="1" sqref="BE5:BE1041" xr:uid="{DF9F7617-2AAF-A04F-A847-D2D73C0CD0CA}">
      <formula1>INDIRECT(SUBSTITUTE(A4,"-","_")&amp;"target_audience_keywords1")</formula1>
      <formula2>0</formula2>
    </dataValidation>
    <dataValidation type="list" allowBlank="1" showInputMessage="1" sqref="BF5:BF1041" xr:uid="{C465E967-685C-8444-9B69-157680F2911E}">
      <formula1>INDIRECT(SUBSTITUTE(A4,"-","_")&amp;"target_audience_keywords2")</formula1>
      <formula2>0</formula2>
    </dataValidation>
    <dataValidation type="list" allowBlank="1" showInputMessage="1" sqref="BG5:BG1041" xr:uid="{15A92789-33C1-CB4E-B513-69918B803F64}">
      <formula1>INDIRECT(SUBSTITUTE(A4,"-","_")&amp;"target_audience_keywords3")</formula1>
      <formula2>0</formula2>
    </dataValidation>
    <dataValidation type="list" allowBlank="1" showInputMessage="1" sqref="BH5:BH1041" xr:uid="{5EBD8D55-BDD1-7C4A-84AD-AC7EF00C569A}">
      <formula1>INDIRECT(SUBSTITUTE(A4,"-","_")&amp;"target_audience_keywords4")</formula1>
      <formula2>0</formula2>
    </dataValidation>
    <dataValidation type="list" allowBlank="1" showInputMessage="1" sqref="BI4:BI1041" xr:uid="{B821FB87-765F-664E-B1D9-033C22EC4485}">
      <formula1>INDIRECT(SUBSTITUTE(A4,"-","_")&amp;"target_audience_keywords5")</formula1>
      <formula2>0</formula2>
    </dataValidation>
    <dataValidation allowBlank="1" showInputMessage="1" prompt="What are additional attributes of the product?" sqref="BJ3:BY3" xr:uid="{DE465473-2611-BC48-9E1A-57FBEA835B5D}">
      <formula1>0</formula1>
      <formula2>0</formula2>
    </dataValidation>
    <dataValidation type="list" allowBlank="1" showInputMessage="1" sqref="BJ4:BJ1041" xr:uid="{2994A168-3F24-FE47-8482-5210A4F06D7F}">
      <formula1>INDIRECT(SUBSTITUTE(A4,"-","_")&amp;"thesaurus_attribute_keywords1")</formula1>
      <formula2>0</formula2>
    </dataValidation>
    <dataValidation type="list" allowBlank="1" showInputMessage="1" sqref="BK4:BK1041" xr:uid="{68BA3D60-B32F-D643-A7C8-CBD5B874A390}">
      <formula1>INDIRECT(SUBSTITUTE(A4,"-","_")&amp;"thesaurus_attribute_keywords2")</formula1>
      <formula2>0</formula2>
    </dataValidation>
    <dataValidation type="list" allowBlank="1" showInputMessage="1" sqref="BL4:BL1041" xr:uid="{045E1B90-3A5D-9741-AE36-D7DA11AD805F}">
      <formula1>INDIRECT(SUBSTITUTE(A4,"-","_")&amp;"thesaurus_attribute_keywords3")</formula1>
      <formula2>0</formula2>
    </dataValidation>
    <dataValidation type="list" allowBlank="1" showInputMessage="1" sqref="BM4:BM1041" xr:uid="{68C34088-C60B-8E47-B024-CBA51B9F5864}">
      <formula1>INDIRECT(SUBSTITUTE(A4,"-","_")&amp;"thesaurus_attribute_keywords4")</formula1>
      <formula2>0</formula2>
    </dataValidation>
    <dataValidation type="list" allowBlank="1" showInputMessage="1" sqref="BN4:BN1041" xr:uid="{C8DF8050-72D6-0B4A-9D99-DD373BFCED79}">
      <formula1>INDIRECT(SUBSTITUTE(A4,"-","_")&amp;"thesaurus_attribute_keywords5")</formula1>
      <formula2>0</formula2>
    </dataValidation>
    <dataValidation type="list" allowBlank="1" showInputMessage="1" sqref="BO4:BO1041" xr:uid="{1958FB1A-F756-9443-9841-F659840050B0}">
      <formula1>INDIRECT(SUBSTITUTE(A4,"-","_")&amp;"thesaurus_attribute_keywords6")</formula1>
      <formula2>0</formula2>
    </dataValidation>
    <dataValidation type="list" allowBlank="1" showInputMessage="1" sqref="BP4:BP1041" xr:uid="{02D80BBE-6FF9-264E-8B30-8DA9FCBF9435}">
      <formula1>INDIRECT(SUBSTITUTE(A4,"-","_")&amp;"thesaurus_attribute_keywords7")</formula1>
      <formula2>0</formula2>
    </dataValidation>
    <dataValidation type="list" allowBlank="1" showInputMessage="1" sqref="BQ4:BQ1041" xr:uid="{5F07CC87-698C-AB4E-82FC-F271DAAB8926}">
      <formula1>INDIRECT(SUBSTITUTE(A4,"-","_")&amp;"thesaurus_attribute_keywords8")</formula1>
      <formula2>0</formula2>
    </dataValidation>
    <dataValidation type="list" allowBlank="1" showInputMessage="1" sqref="BR4:BR1041" xr:uid="{EE68DE21-C624-B344-B73C-0C20E3B8413F}">
      <formula1>INDIRECT(SUBSTITUTE(A4,"-","_")&amp;"thesaurus_attribute_keywords9")</formula1>
      <formula2>0</formula2>
    </dataValidation>
    <dataValidation type="list" allowBlank="1" showInputMessage="1" sqref="BS4:BS1041" xr:uid="{43A73230-0E7B-3342-832E-88719DA907A2}">
      <formula1>INDIRECT(SUBSTITUTE(A4,"-","_")&amp;"thesaurus_attribute_keywords10")</formula1>
      <formula2>0</formula2>
    </dataValidation>
    <dataValidation type="list" allowBlank="1" showInputMessage="1" sqref="BT4:BT1041" xr:uid="{5BB95A6D-3D6E-0F4C-91BB-0D15EC114AE3}">
      <formula1>INDIRECT(SUBSTITUTE(A4,"-","_")&amp;"thesaurus_attribute_keywords11")</formula1>
      <formula2>0</formula2>
    </dataValidation>
    <dataValidation type="list" allowBlank="1" showInputMessage="1" sqref="BU4:BU1041" xr:uid="{C82168F0-9C71-C14D-A749-FB6207ABF0DF}">
      <formula1>INDIRECT(SUBSTITUTE(A4,"-","_")&amp;"thesaurus_attribute_keywords12")</formula1>
      <formula2>0</formula2>
    </dataValidation>
    <dataValidation type="list" allowBlank="1" showInputMessage="1" sqref="BV4:BV1041" xr:uid="{465CEE23-3148-7544-9D22-CBA1C81ADCF1}">
      <formula1>INDIRECT(SUBSTITUTE(A4,"-","_")&amp;"thesaurus_attribute_keywords13")</formula1>
      <formula2>0</formula2>
    </dataValidation>
    <dataValidation type="list" allowBlank="1" showInputMessage="1" sqref="BW4:BW1041" xr:uid="{EA6EE475-148D-C542-99BC-AA8125283985}">
      <formula1>INDIRECT(SUBSTITUTE(A4,"-","_")&amp;"thesaurus_attribute_keywords14")</formula1>
      <formula2>0</formula2>
    </dataValidation>
    <dataValidation type="list" allowBlank="1" showInputMessage="1" sqref="BX4:BX1041" xr:uid="{0C345157-D316-4D4C-8D48-C05E0C70CF69}">
      <formula1>INDIRECT(SUBSTITUTE(A4,"-","_")&amp;"thesaurus_attribute_keywords15")</formula1>
      <formula2>0</formula2>
    </dataValidation>
    <dataValidation type="list" allowBlank="1" showInputMessage="1" sqref="BY4:BY1041" xr:uid="{D8AB8656-35AD-FD4A-9F62-52911B025447}">
      <formula1>INDIRECT(SUBSTITUTE(A4,"-","_")&amp;"thesaurus_attribute_keywords16")</formula1>
      <formula2>0</formula2>
    </dataValidation>
    <dataValidation type="list" allowBlank="1" showInputMessage="1" sqref="BZ4:BZ1041" xr:uid="{99A0C2F3-94C1-8F42-81D0-B733B1CD1EEB}">
      <formula1>INDIRECT(SUBSTITUTE(A4,"-","_")&amp;"wattage_unit_of_measure")</formula1>
      <formula2>0</formula2>
    </dataValidation>
    <dataValidation allowBlank="1" showInputMessage="1" prompt="What is the product's subject? What is the product about?" sqref="CA3:CE3" xr:uid="{902DB184-5DCF-AD49-B67D-2F71D9FD104A}">
      <formula1>0</formula1>
      <formula2>0</formula2>
    </dataValidation>
    <dataValidation type="list" allowBlank="1" showInputMessage="1" sqref="CA4:CA1041" xr:uid="{E259CF35-7BCF-3E48-9E07-9D651176E55B}">
      <formula1>INDIRECT(SUBSTITUTE(A4,"-","_")&amp;"thesaurus_subject_keywords1")</formula1>
      <formula2>0</formula2>
    </dataValidation>
    <dataValidation type="list" allowBlank="1" showInputMessage="1" sqref="CB4:CB1041" xr:uid="{4241423F-1D95-4046-B6D5-E3ECC41C9450}">
      <formula1>INDIRECT(SUBSTITUTE(A4,"-","_")&amp;"thesaurus_subject_keywords2")</formula1>
      <formula2>0</formula2>
    </dataValidation>
    <dataValidation type="list" allowBlank="1" showInputMessage="1" sqref="CC4:CC1041" xr:uid="{5169835A-00EB-EA46-B35F-01CE9B872F36}">
      <formula1>INDIRECT(SUBSTITUTE(A4,"-","_")&amp;"thesaurus_subject_keywords3")</formula1>
      <formula2>0</formula2>
    </dataValidation>
    <dataValidation type="list" allowBlank="1" showInputMessage="1" sqref="CD4:CD1041" xr:uid="{4C466432-1E18-BC43-B764-920D149C9CB3}">
      <formula1>INDIRECT(SUBSTITUTE(A4,"-","_")&amp;"thesaurus_subject_keywords4")</formula1>
      <formula2>0</formula2>
    </dataValidation>
    <dataValidation type="list" allowBlank="1" showInputMessage="1" sqref="CE4:CE1041" xr:uid="{E0B1C53A-3EDF-EF4F-A6E8-A7FBB144D980}">
      <formula1>INDIRECT(SUBSTITUTE(A4,"-","_")&amp;"thesaurus_subject_keywords5")</formula1>
      <formula2>0</formula2>
    </dataValidation>
    <dataValidation allowBlank="1" showInputMessage="1" prompt="Please refer to the Valid values tab for the appropriate value for this field." sqref="CF3" xr:uid="{F6B7E146-6615-D945-BDB4-D9AB2A59FA78}">
      <formula1>0</formula1>
      <formula2>0</formula2>
    </dataValidation>
    <dataValidation allowBlank="1" showInputMessage="1" prompt="A number with up to 10 digits to the left of the decimal point and 2 digits to the right of the decimal point. Please do not use commas." sqref="CG3 CI3:CK3 DQ3 EF3" xr:uid="{3ED315B2-871A-054F-B6B6-8972AE022A14}">
      <formula1>0</formula1>
      <formula2>0</formula2>
    </dataValidation>
    <dataValidation allowBlank="1" showInputMessage="1" prompt="Select one of the following options: GR, KG, OZ, or LB. Do not include the actual weight, which will be collected in the shipping-weight field." sqref="CH3" xr:uid="{DAA61D5B-8D84-4546-A61B-7EC2656AA56C}">
      <formula1>0</formula1>
      <formula2>0</formula2>
    </dataValidation>
    <dataValidation type="list" allowBlank="1" showInputMessage="1" sqref="CH4:CH1041" xr:uid="{9C6AE44D-9D76-E24C-8C1C-C0B4CF38F473}">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948E87A0-9A46-7C42-A872-2F5B47BF5377}">
      <formula1>0</formula1>
      <formula2>0</formula2>
    </dataValidation>
    <dataValidation type="list" allowBlank="1" showInputMessage="1" sqref="CL4:CL1041" xr:uid="{3735F469-F76D-5749-86E2-D58C7747237A}">
      <formula1>INDIRECT(SUBSTITUTE(A4,"-","_")&amp;"item_dimensions_unit_of_measure")</formula1>
      <formula2>0</formula2>
    </dataValidation>
    <dataValidation allowBlank="1" showInputMessage="1" prompt="Select one of the following options: GR, KG, OZ, or LB." sqref="CM3" xr:uid="{64D69C6B-B891-7943-86F9-4BA78087B653}">
      <formula1>0</formula1>
      <formula2>0</formula2>
    </dataValidation>
    <dataValidation type="list" allowBlank="1" showInputMessage="1" sqref="CM4:CM1041" xr:uid="{CA574EF3-65CF-504F-8FEF-C5403CAD0687}">
      <formula1>INDIRECT(SUBSTITUTE(A4,"-","_")&amp;"maximum_weight_recommendation_unit_of_measure")</formula1>
      <formula2>0</formula2>
    </dataValidation>
    <dataValidation type="list" allowBlank="1" showInputMessage="1" sqref="CN4:CN1041" xr:uid="{0AC64301-0A29-264C-9DE4-D23EA76333FD}">
      <formula1>INDIRECT(SUBSTITUTE(A4,"-","_")&amp;"size_map")</formula1>
      <formula2>0</formula2>
    </dataValidation>
    <dataValidation allowBlank="1" showInputMessage="1" prompt="AMAZON_NA, DEFAULT" sqref="CO3" xr:uid="{699BBA5D-F63E-F649-BE0E-77B749F2B690}">
      <formula1>0</formula1>
      <formula2>0</formula2>
    </dataValidation>
    <dataValidation type="list" allowBlank="1" showInputMessage="1" sqref="CO4:CO1041" xr:uid="{4416CBA9-11C7-1B4E-B8C2-B87C0810ACC0}">
      <formula1>INDIRECT(SUBSTITUTE(A4,"-","_")&amp;"fulfillment_center_id")</formula1>
      <formula2>0</formula2>
    </dataValidation>
    <dataValidation allowBlank="1" showInputMessage="1" prompt="A number with up to 10 digits to the left of the decimal point and 2 digits to the right of the decimal point." sqref="CP3:CS3" xr:uid="{9D420517-D5C0-4145-A0EB-19E9542EAC1F}">
      <formula1>0</formula1>
      <formula2>0</formula2>
    </dataValidation>
    <dataValidation allowBlank="1" showInputMessage="1" prompt="Select from the following valid values: _x000a_OZ_x000a_LB_x000a_GR_x000a_KG" sqref="CT3" xr:uid="{7B37EC60-6628-1842-9730-93C886947F59}">
      <formula1>0</formula1>
      <formula2>0</formula2>
    </dataValidation>
    <dataValidation type="list" allowBlank="1" showInputMessage="1" sqref="CT4:CT1041" xr:uid="{4C10EE68-F8AC-4641-BB6F-DAA5FB960AFF}">
      <formula1>INDIRECT(SUBSTITUTE(A4,"-","_")&amp;"package_weight_unit_of_measure")</formula1>
      <formula2>0</formula2>
    </dataValidation>
    <dataValidation allowBlank="1" showInputMessage="1" prompt="Select from the following valid values: _x000a_IN_x000a_FT_x000a_MM_x000a_CM_x000a_M" sqref="CU3" xr:uid="{6462F840-93C1-0C44-AEAA-3B73FFDC1328}">
      <formula1>0</formula1>
      <formula2>0</formula2>
    </dataValidation>
    <dataValidation type="list" allowBlank="1" showInputMessage="1" sqref="CU4:CU1041" xr:uid="{BA68BFCD-99A8-0D4C-A596-CBFCF5500743}">
      <formula1>INDIRECT(SUBSTITUTE(A4,"-","_")&amp;"package_dimensions_unit_of_measure")</formula1>
      <formula2>0</formula2>
    </dataValidation>
    <dataValidation allowBlank="1" showInputMessage="1" prompt="A two letter code that indicates the country where the product originates from." sqref="CV3" xr:uid="{4D54C500-4D7A-3144-94C4-30DBE0AE2757}">
      <formula1>0</formula1>
      <formula2>0</formula2>
    </dataValidation>
    <dataValidation type="list" allowBlank="1" showInputMessage="1" sqref="CV4:CV1041" xr:uid="{2C764C58-C51F-174E-A265-8FAA71BCA64C}">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C0FB4E5F-A646-8940-8F02-D039C93B6C76}">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DB1F37E3-C9DA-FB4E-B8C5-E306050DD011}">
      <formula1>0</formula1>
      <formula2>0</formula2>
    </dataValidation>
    <dataValidation type="list" allowBlank="1" showInputMessage="1" sqref="CX4:CX1041" xr:uid="{904C0631-41A8-6749-938D-3ABFED617652}">
      <formula1>INDIRECT(SUBSTITUTE(A4,"-","_")&amp;"import_designation")</formula1>
      <formula2>0</formula2>
    </dataValidation>
    <dataValidation allowBlank="1" showInputMessage="1" prompt="What type or composition is the battery?" sqref="CY3" xr:uid="{00AB3739-B8ED-2F49-AB12-CF40693DF279}">
      <formula1>0</formula1>
      <formula2>0</formula2>
    </dataValidation>
    <dataValidation type="list" allowBlank="1" showInputMessage="1" sqref="CY4:CY1041" xr:uid="{21C6FAC8-4B61-0E4B-B354-308B5E0AC0F6}">
      <formula1>INDIRECT(SUBSTITUTE(A4,"-","_")&amp;"battery_cell_composition")</formula1>
      <formula2>0</formula2>
    </dataValidation>
    <dataValidation allowBlank="1" showInputMessage="1" prompt="Select: true or false" sqref="CZ3:DA3 FH3" xr:uid="{DA4FB3CF-3B1D-7A4F-BDDC-45314F117588}">
      <formula1>0</formula1>
      <formula2>0</formula2>
    </dataValidation>
    <dataValidation type="list" allowBlank="1" showInputMessage="1" sqref="CZ4:CZ1041" xr:uid="{CA3065CA-6BEB-6B48-A1F6-66BAB8D4CF3D}">
      <formula1>INDIRECT(SUBSTITUTE(A4,"-","_")&amp;"are_batteries_included")</formula1>
      <formula2>0</formula2>
    </dataValidation>
    <dataValidation type="list" allowBlank="1" showInputMessage="1" sqref="DA4:DA1041" xr:uid="{9511ABC7-5C8B-194C-AAAA-62B0F84811CE}">
      <formula1>INDIRECT(SUBSTITUTE(A4,"-","_")&amp;"batteries_required")</formula1>
      <formula2>0</formula2>
    </dataValidation>
    <dataValidation allowBlank="1" showInputMessage="1" prompt="Please refer to the Valid Values worksheet.  Only use this when PowerSource is 'battery'" sqref="DB3:DD3" xr:uid="{E96D4862-1314-464B-8041-2707317F9037}">
      <formula1>0</formula1>
      <formula2>0</formula2>
    </dataValidation>
    <dataValidation type="list" allowBlank="1" showInputMessage="1" sqref="DB4:DB1041" xr:uid="{EC48E9CE-32A8-E94F-B0C2-F0B4C06A41B0}">
      <formula1>INDIRECT(SUBSTITUTE(A4,"-","_")&amp;"battery_type1")</formula1>
      <formula2>0</formula2>
    </dataValidation>
    <dataValidation type="list" allowBlank="1" showInputMessage="1" sqref="DC4:DC1041" xr:uid="{44551EDC-DE0C-D044-8A38-CFF8452B8ED9}">
      <formula1>INDIRECT(SUBSTITUTE(A4,"-","_")&amp;"battery_type2")</formula1>
      <formula2>0</formula2>
    </dataValidation>
    <dataValidation type="list" allowBlank="1" showInputMessage="1" sqref="DD4:DD1041" xr:uid="{C9C981C1-60B1-1744-9A3E-F143CE52D4FE}">
      <formula1>INDIRECT(SUBSTITUTE(A4,"-","_")&amp;"battery_type3")</formula1>
      <formula2>0</formula2>
    </dataValidation>
    <dataValidation allowBlank="1" showInputMessage="1" prompt="Any integer greater than or equal to one" sqref="DE3:DG3" xr:uid="{3D05856F-AE93-5946-809E-8592AC7D49B7}">
      <formula1>0</formula1>
      <formula2>0</formula2>
    </dataValidation>
    <dataValidation allowBlank="1" showInputMessage="1" prompt="A positive whole number." sqref="DH3 DJ3:DL3" xr:uid="{036AB141-60DB-564F-961F-0EBE21CD424F}">
      <formula1>0</formula1>
      <formula2>0</formula2>
    </dataValidation>
    <dataValidation allowBlank="1" showInputMessage="1" prompt="Select from one of the following:               nbatteries_onlynbatteries_contained_in_equipmentnbatteries_packed_with_equipment" sqref="DI3" xr:uid="{28ED5896-AAAA-D348-A5A4-42B53AA49078}">
      <formula1>0</formula1>
      <formula2>0</formula2>
    </dataValidation>
    <dataValidation type="list" allowBlank="1" showInputMessage="1" sqref="DI4:DI1041" xr:uid="{7614FB6C-F762-E447-A5F8-49470A954C22}">
      <formula1>INDIRECT(SUBSTITUTE(A4,"-","_")&amp;"lithium_battery_packaging")</formula1>
      <formula2>0</formula2>
    </dataValidation>
    <dataValidation allowBlank="1" showInputMessage="1" prompt="An alphanumeric string; 1 character minimum in length and 1,00 characters maximum in length." sqref="DM3" xr:uid="{B7D11532-5136-5E4F-A14D-36DAB75DC785}">
      <formula1>0</formula1>
      <formula2>0</formula2>
    </dataValidation>
    <dataValidation allowBlank="1" showInputMessage="1" prompt="An alphanumeric string; 1 character minimum in length and 500 characters maximum in length." sqref="DN3" xr:uid="{409880EE-194B-DC49-AD7E-3FC1654FD556}">
      <formula1>0</formula1>
      <formula2>0</formula2>
    </dataValidation>
    <dataValidation allowBlank="1" showInputMessage="1" prompt="Select from_x000a_Labor_x000a_Parts_x000a_Labor+Parts" sqref="DO3" xr:uid="{B39DF8B5-3FDD-5940-BADF-66D6EDC62538}">
      <formula1>0</formula1>
      <formula2>0</formula2>
    </dataValidation>
    <dataValidation type="list" allowBlank="1" showInputMessage="1" sqref="DO5:DO1041" xr:uid="{12022C8C-E871-6241-9AD2-7FE6A5AC5C54}">
      <formula1>INDIRECT(SUBSTITUTE(A4,"-","_")&amp;"mfg_warranty_description_type")</formula1>
      <formula2>0</formula2>
    </dataValidation>
    <dataValidation allowBlank="1" showInputMessage="1" prompt="A text string, 1,000 characters maximum in length." sqref="DP3" xr:uid="{45B1AC49-D86A-7146-BEFE-0604EDC40975}">
      <formula1>0</formula1>
      <formula2>0</formula2>
    </dataValidation>
    <dataValidation allowBlank="1" showInputMessage="1" prompt="The unit of measure used to describe the weight of the product without shipping material." sqref="DR3" xr:uid="{72B82BB7-695C-4449-B173-E73C64E77135}">
      <formula1>0</formula1>
      <formula2>0</formula2>
    </dataValidation>
    <dataValidation type="list" allowBlank="1" showInputMessage="1" sqref="DR4:DR1041" xr:uid="{5822AC41-1E72-FA4F-AF92-644025412636}">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70C7E77A-2F0D-254E-96EC-2C01936A379C}">
      <formula1>0</formula1>
      <formula2>0</formula2>
    </dataValidation>
    <dataValidation type="list" allowBlank="1" showInputMessage="1" sqref="DS5:DS1041" xr:uid="{38A9A9F0-22A3-E04D-90E9-83B1B036AD6E}">
      <formula1>INDIRECT(SUBSTITUTE(A4,"-","_")&amp;"cpsia_cautionary_statement")</formula1>
      <formula2>0</formula2>
    </dataValidation>
    <dataValidation allowBlank="1" showInputMessage="1" prompt="An alphanumeric string; 1 character minimum in length and 250 characters maximum in length." sqref="DT3" xr:uid="{7DD1FB48-C112-734A-867A-FE618C8B90C4}">
      <formula1>0</formula1>
      <formula2>0</formula2>
    </dataValidation>
    <dataValidation allowBlank="1" showInputMessage="1" prompt="Number up to 10 digits and 2 decimal points long." sqref="DU3" xr:uid="{502D7C28-59BB-B142-AE5D-03F9EEA205B3}">
      <formula1>0</formula1>
      <formula2>0</formula2>
    </dataValidation>
    <dataValidation allowBlank="1" showInputMessage="1" prompt="Unit of measure used to describe the battery weight" sqref="DV3" xr:uid="{84FF55C7-A551-804D-8FF6-2D7CB8C2FECE}">
      <formula1>0</formula1>
      <formula2>0</formula2>
    </dataValidation>
    <dataValidation type="list" allowBlank="1" showInputMessage="1" sqref="DV4:DV1041" xr:uid="{A6F77F38-B986-CB4A-BA5E-EB687D45C389}">
      <formula1>INDIRECT(SUBSTITUTE(A4,"-","_")&amp;"battery_weight_unit_of_measure")</formula1>
      <formula2>0</formula2>
    </dataValidation>
    <dataValidation allowBlank="1" showInputMessage="1" prompt="Indicate unit of measure if Lithium Battery Energy Content is populated" sqref="DW3" xr:uid="{6C9C2118-B328-9049-8FF4-F9A33D238AED}">
      <formula1>0</formula1>
      <formula2>0</formula2>
    </dataValidation>
    <dataValidation type="list" allowBlank="1" showInputMessage="1" sqref="DW4:DW1041" xr:uid="{7C939A88-A6AF-674F-8A4F-10465A6682FE}">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279F3247-B05C-0E4F-A3E5-823CEA390385}">
      <formula1>0</formula1>
      <formula2>0</formula2>
    </dataValidation>
    <dataValidation type="list" allowBlank="1" showInputMessage="1" sqref="DX4:DX1041" xr:uid="{B220B208-A183-874D-8160-C332DC8A43A1}">
      <formula1>INDIRECT(SUBSTITUTE(A4,"-","_")&amp;"lithium_battery_weight_unit_of_measure")</formula1>
      <formula2>0</formula2>
    </dataValidation>
    <dataValidation allowBlank="1" showInputMessage="1" prompt="Please select the applicable response from the dropdown." sqref="DY3:EC3" xr:uid="{A1B338C0-9E74-DC4E-A59C-A42065C24D78}">
      <formula1>0</formula1>
      <formula2>0</formula2>
    </dataValidation>
    <dataValidation type="list" allowBlank="1" showInputMessage="1" sqref="DY108:DY1041" xr:uid="{6F1C29AB-5DD2-0140-B550-975246C5B696}">
      <formula1>INDIRECT(SUBSTITUTE(A4,"-","_")&amp;"supplier_declared_dg_hz_regulation1")</formula1>
      <formula2>0</formula2>
    </dataValidation>
    <dataValidation type="list" allowBlank="1" showInputMessage="1" sqref="DZ5:DZ1041" xr:uid="{5A289093-8652-384D-BABC-DAE1016B7E22}">
      <formula1>INDIRECT(SUBSTITUTE(A4,"-","_")&amp;"supplier_declared_dg_hz_regulation2")</formula1>
      <formula2>0</formula2>
    </dataValidation>
    <dataValidation type="list" allowBlank="1" showInputMessage="1" sqref="EA5:EA1041" xr:uid="{DFCA8491-DCBA-4F44-AA48-35957F7D4F2C}">
      <formula1>INDIRECT(SUBSTITUTE(A4,"-","_")&amp;"supplier_declared_dg_hz_regulation3")</formula1>
      <formula2>0</formula2>
    </dataValidation>
    <dataValidation type="list" allowBlank="1" showInputMessage="1" sqref="EB5:EB1041" xr:uid="{E4C30254-30CA-E44B-9E77-D1B210E57E8A}">
      <formula1>INDIRECT(SUBSTITUTE(A4,"-","_")&amp;"supplier_declared_dg_hz_regulation4")</formula1>
      <formula2>0</formula2>
    </dataValidation>
    <dataValidation type="list" allowBlank="1" showInputMessage="1" sqref="EC5:EC1041" xr:uid="{5B292FD9-430E-EF4D-8179-6D37DF6290C9}">
      <formula1>INDIRECT(SUBSTITUTE(A4,"-","_")&amp;"supplier_declared_dg_hz_regulation5")</formula1>
      <formula2>0</formula2>
    </dataValidation>
    <dataValidation allowBlank="1" showInputMessage="1" prompt="Hazmat United Nationals Regulatory ID" sqref="ED3" xr:uid="{A95E5CCD-A1CD-7347-A867-43882BB5ACB4}">
      <formula1>0</formula1>
      <formula2>0</formula2>
    </dataValidation>
    <dataValidation allowBlank="1" showInputMessage="1" prompt="Holds link to the externally hosted SDS (Safety Data Sheet) for an item" sqref="EE3" xr:uid="{704AB9A5-C6B8-1D4E-AB92-B0E7D1814324}">
      <formula1>0</formula1>
      <formula2>0</formula2>
    </dataValidation>
    <dataValidation allowBlank="1" showInputMessage="1" prompt="Indicates the volume capacity of a product." sqref="EG3" xr:uid="{0D3AB6FB-5946-334A-B282-A1A520CBE367}">
      <formula1>0</formula1>
      <formula2>0</formula2>
    </dataValidation>
    <dataValidation type="list" allowBlank="1" showInputMessage="1" sqref="EG4:EG1041" xr:uid="{1DB658B0-E8EF-A243-A88F-7A27F43ED33B}">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1185D43F-3EAD-204A-8FE9-87B8B57CA520}">
      <formula1>0</formula1>
      <formula2>0</formula2>
    </dataValidation>
    <dataValidation allowBlank="1" showInputMessage="1" prompt="Global Harmonized System (GHS) CLP classification system." sqref="EJ3:EL3" xr:uid="{AD25920A-EE4F-1147-9EE7-E88076437F71}">
      <formula1>0</formula1>
      <formula2>0</formula2>
    </dataValidation>
    <dataValidation type="list" allowBlank="1" showInputMessage="1" sqref="EJ4:EJ1041" xr:uid="{75100D04-1CF6-C749-AE4A-A1B08F18A2DD}">
      <formula1>INDIRECT(SUBSTITUTE(A4,"-","_")&amp;"ghs_classification_class1")</formula1>
      <formula2>0</formula2>
    </dataValidation>
    <dataValidation type="list" allowBlank="1" showInputMessage="1" sqref="EK4:EK1041" xr:uid="{7B54EF24-B104-5F47-8C69-F6E8ACA36FB8}">
      <formula1>INDIRECT(SUBSTITUTE(A4,"-","_")&amp;"ghs_classification_class2")</formula1>
      <formula2>0</formula2>
    </dataValidation>
    <dataValidation type="list" allowBlank="1" showInputMessage="1" sqref="EL4:EL1041" xr:uid="{AC97FDF0-86A7-7446-8E37-4FBB82FEB3C5}">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1AE5A22A-B4D7-144C-A517-349E84E096EA}">
      <formula1>0</formula1>
      <formula2>0</formula2>
    </dataValidation>
    <dataValidation type="list" allowBlank="1" showInputMessage="1" sqref="EM4:EM1041" xr:uid="{1B93A4F5-FC01-AC49-BCBB-DD9AB70986CA}">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9E2BEE71-843C-E447-AF1B-5BF86CDE02BA}">
      <formula1>0</formula1>
      <formula2>0</formula2>
    </dataValidation>
    <dataValidation type="list" allowBlank="1" showInputMessage="1" sqref="EN4:EN1041" xr:uid="{4355341C-B7AC-E840-B518-61FE100D035F}">
      <formula1>INDIRECT(SUBSTITUTE(A4,"-","_")&amp;"california_proposition_65_chemical_names1")</formula1>
      <formula2>0</formula2>
    </dataValidation>
    <dataValidation type="list" allowBlank="1" showInputMessage="1" sqref="EO4:EO1041" xr:uid="{84A5F7BC-0F1F-3244-9B83-76C68D37C35F}">
      <formula1>INDIRECT(SUBSTITUTE(A4,"-","_")&amp;"california_proposition_65_chemical_names2")</formula1>
      <formula2>0</formula2>
    </dataValidation>
    <dataValidation type="list" allowBlank="1" showInputMessage="1" sqref="EP4:EP1041" xr:uid="{FAA89B09-3B67-BA4F-B1EC-F4D197D3B67A}">
      <formula1>INDIRECT(SUBSTITUTE(A4,"-","_")&amp;"california_proposition_65_chemical_names3")</formula1>
      <formula2>0</formula2>
    </dataValidation>
    <dataValidation type="list" allowBlank="1" showInputMessage="1" sqref="EQ4:EQ1041" xr:uid="{D3BE08C1-67B2-5347-B372-5317B2CE9D9D}">
      <formula1>INDIRECT(SUBSTITUTE(A4,"-","_")&amp;"california_proposition_65_chemical_names4")</formula1>
      <formula2>0</formula2>
    </dataValidation>
    <dataValidation type="list" allowBlank="1" showInputMessage="1" sqref="ER4:ER1041" xr:uid="{B5466CF5-3462-5342-9B84-2540CA755ADE}">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11641E8D-3B63-334F-B309-B6CE0004B530}">
      <formula1>0</formula1>
      <formula2>0</formula2>
    </dataValidation>
    <dataValidation allowBlank="1" showInputMessage="1" prompt="The maximum quantity of the product that a customer may purchase in one order" sqref="ET3" xr:uid="{1DF7A9D4-4E9B-7248-BF0F-9036380BC1DD}">
      <formula1>0</formula1>
      <formula2>0</formula2>
    </dataValidation>
    <dataValidation allowBlank="1" showInputMessage="1" prompt="Manufacturer's suggested retail price. This is not the price that Amazon customers will pay for your product." sqref="EU3" xr:uid="{2AD25453-541C-1E44-A754-9F53B37119B8}">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B7A52593-8D88-3B4B-B42A-E309E17D95A1}">
      <formula1>0</formula1>
      <formula2>0</formula2>
    </dataValidation>
    <dataValidation type="list" allowBlank="1" showInputMessage="1" sqref="EV4:EV1041" xr:uid="{AD57A974-E896-C34B-9712-2B2976957BC5}">
      <formula1>INDIRECT(SUBSTITUTE(A4,"-","_")&amp;"condition_type")</formula1>
      <formula2>0</formula2>
    </dataValidation>
    <dataValidation allowBlank="1" showInputMessage="1" prompt="A text string with a maximum of 1,000 characters. The Condition Note field doesn’t allow special characters." sqref="EW3" xr:uid="{A59A0768-690F-4643-BA5B-2869837B3E2B}">
      <formula1>0</formula1>
      <formula2>0</formula2>
    </dataValidation>
    <dataValidation allowBlank="1" showInputMessage="1" prompt="You can place your listings on sale by entering a sale price (expressed in local currency) along with start and end dates." sqref="EX3" xr:uid="{6099E930-AB9C-2347-ABC8-A9BBA04071B4}">
      <formula1>0</formula1>
      <formula2>0</formula2>
    </dataValidation>
    <dataValidation allowBlank="1" showInputMessage="1" prompt="The date that the sale price will begin to override the product's standard price; the sale price will be displayed after 0:00AM of Sale From Date." sqref="EY3" xr:uid="{BE0F12CD-6BC0-EC40-A1EF-042B2A05978B}">
      <formula1>0</formula1>
      <formula2>0</formula2>
    </dataValidation>
    <dataValidation allowBlank="1" showInputMessage="1" prompt="The last date that the sale price will override the item's standard price; the product's standard price will be displayed after 0:00AM of Sale End Date." sqref="EZ3" xr:uid="{3490CD8E-88C6-8644-BD62-A9919D71513D}">
      <formula1>0</formula1>
      <formula2>0</formula2>
    </dataValidation>
    <dataValidation allowBlank="1" showInputMessage="1" prompt="The number of items that are included in the product" sqref="FA3" xr:uid="{D096BA21-5130-724A-9638-72F566358F62}">
      <formula1>0</formula1>
      <formula2>0</formula2>
    </dataValidation>
    <dataValidation allowBlank="1" showInputMessage="1" prompt="Enter the product tax code supplied to you by Amazon.com." sqref="FB3" xr:uid="{27E81FFA-76DD-F148-A87B-405603D342C1}">
      <formula1>0</formula1>
      <formula2>0</formula2>
    </dataValidation>
    <dataValidation type="list" allowBlank="1" showInputMessage="1" sqref="FB4:FB1041" xr:uid="{63EAE6D9-D613-9649-8273-9181D28EE7F7}">
      <formula1>INDIRECT(SUBSTITUTE(A4,"-","_")&amp;"product_tax_code")</formula1>
      <formula2>0</formula2>
    </dataValidation>
    <dataValidation allowBlank="1" showInputMessage="1" prompt="A date in this format: yyyy/mm/dd." sqref="FC3" xr:uid="{03FD69F3-5FA7-FE47-B6D0-E86747C6E8E0}">
      <formula1>0</formula1>
      <formula2>0</formula2>
    </dataValidation>
    <dataValidation allowBlank="1" showInputMessage="1" prompt="Date in this format: yyyy-mm-dd" sqref="FD3" xr:uid="{64FAADA8-94EB-B44C-B601-E22B47093EB1}">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94D83EA6-4731-B545-B8C2-E5BD839E9E20}">
      <formula1>0</formula1>
      <formula2>0</formula2>
    </dataValidation>
    <dataValidation allowBlank="1" showInputMessage="1" prompt="A date in this format: yyyy-mm-dd." sqref="FF3 FL3" xr:uid="{69AA2BAF-7477-CF40-BCD1-D5FD7396251A}">
      <formula1>0</formula1>
      <formula2>0</formula2>
    </dataValidation>
    <dataValidation allowBlank="1" showInputMessage="1" prompt="Select: True or False" sqref="FI3" xr:uid="{21FD8214-392E-B243-813E-06E163AFD17B}">
      <formula1>0</formula1>
      <formula2>0</formula2>
    </dataValidation>
    <dataValidation allowBlank="1" showInputMessage="1" prompt="Select: true or false." sqref="FJ3" xr:uid="{71A8E409-F363-EB48-A39F-FDB9B7F4D851}">
      <formula1>0</formula1>
      <formula2>0</formula2>
    </dataValidation>
    <dataValidation type="list" allowBlank="1" showInputMessage="1" sqref="FJ205:FJ1041" xr:uid="{D8025954-792D-FB40-87A8-A76C6B4C7A25}">
      <formula1>INDIRECT(SUBSTITUTE(A4,"-","_")&amp;"is_discontinued_by_manufacturer")</formula1>
      <formula2>0</formula2>
    </dataValidation>
    <dataValidation allowBlank="1" showInputMessage="1" prompt="An alphanumeric string; 500 characters maximum in length." sqref="FK3" xr:uid="{6FD04F6C-9A8C-F249-9A4F-D24DB000A699}">
      <formula1>0</formula1>
      <formula2>0</formula2>
    </dataValidation>
    <dataValidation allowBlank="1" showInputMessage="1" prompt="This is the date when you can deliver a pre-orderable product (one that has never been available prior to this date) to a customer." sqref="FN3" xr:uid="{69498AFC-DDE7-B34F-82B8-05986F514418}">
      <formula1>0</formula1>
      <formula2>0</formula2>
    </dataValidation>
    <dataValidation allowBlank="1" showInputMessage="1" prompt="The price at which the merchant offers the product to registered business buyers for sale, expressed in U.S. dollars. " sqref="FO3" xr:uid="{0E28032B-9BAB-D941-95F2-2FA130C42530}">
      <formula1>0</formula1>
      <formula2>0</formula2>
    </dataValidation>
    <dataValidation allowBlank="1" showInputMessage="1" prompt="The unit of measure the discount will be expressed in. Either Fixed price in U.S. dollars or Percent Off" sqref="FP3" xr:uid="{34BAC688-59CB-324E-8333-C1858F99AA33}">
      <formula1>0</formula1>
      <formula2>0</formula2>
    </dataValidation>
    <dataValidation type="list" allowBlank="1" showInputMessage="1" sqref="FP4:FP1041" xr:uid="{65B04B7C-06C8-4C40-86F9-1F10598FCBC0}">
      <formula1>INDIRECT(SUBSTITUTE(A4,"-","_")&amp;"quantity_price_type")</formula1>
      <formula2>0</formula2>
    </dataValidation>
    <dataValidation allowBlank="1" showInputMessage="1" prompt="The minimum purchase quantity necessary to receive the associated Fixed price or Percent Off price" sqref="FQ3 FS3 FU3 FW3 FY3" xr:uid="{E10B5D91-5F79-AC47-A880-761F2D0E5A3C}">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89489418-8D72-C743-B09F-5C7338B2109A}">
      <formula1>0</formula1>
      <formula2>0</formula2>
    </dataValidation>
    <dataValidation allowBlank="1" showInputMessage="1" prompt="The unit of measure the discount will be expressed in either Fixed price in U.S. dollars or Percent Off." sqref="GA3" xr:uid="{387863BB-A2B0-3746-8A30-C7DC2A677E34}">
      <formula1>0</formula1>
      <formula2>0</formula2>
    </dataValidation>
    <dataValidation type="list" allowBlank="1" showInputMessage="1" sqref="GA4:GA1041" xr:uid="{6EC6980A-1979-9442-8B96-8F954D4E54C9}">
      <formula1>INDIRECT(SUBSTITUTE(A4,"-","_")&amp;"progressive_discount_type")</formula1>
      <formula2>0</formula2>
    </dataValidation>
    <dataValidation allowBlank="1" showInputMessage="1" prompt="A alpha-numeric 13 digit code. Code identifying standard material items of supply as defined by NATO" sqref="GB3" xr:uid="{ADA01CBD-89C9-774F-AA9E-8C69924DAF44}">
      <formula1>0</formula1>
      <formula2>0</formula2>
    </dataValidation>
    <dataValidation allowBlank="1" showInputMessage="1" prompt="An 8 digit code A numeric code classifying products according to the UNSPSC system" sqref="GC3" xr:uid="{675CF8CB-3005-C643-8717-CB29832C1FD5}">
      <formula1>0</formula1>
      <formula2>0</formula2>
    </dataValidation>
    <dataValidation allowBlank="1" showInputMessage="1" prompt="The minimum purchase quantity necessary to receive the associated Fixed price or Percent Off price." sqref="GD3 GG3 GI3" xr:uid="{E9E5D96C-4BC1-8B40-B6E1-F886C24DBEF5}">
      <formula1>0</formula1>
      <formula2>0</formula2>
    </dataValidation>
    <dataValidation allowBlank="1" showInputMessage="1" prompt="The Fixed price or Percent Off discount at which the merchant offers the product for sale if the buyer is purchasing at least the associated quantity." sqref="GE3 GH3 GJ3" xr:uid="{48F1A287-9C51-004C-8F45-89E2682BDFC9}">
      <formula1>0</formula1>
      <formula2>0</formula2>
    </dataValidation>
    <dataValidation allowBlank="1" showInputMessage="1" prompt="&quot;&quot;delete business_price&quot;&quot; (without the quotes)" sqref="GF3" xr:uid="{98B0DB67-F034-8242-B29A-C6ABCA208724}">
      <formula1>0</formula1>
      <formula2>0</formula2>
    </dataValidation>
    <dataValidation type="list" allowBlank="1" showInputMessage="1" sqref="GF4:GF1041" xr:uid="{EE4BECC4-978E-A54C-BFBA-4C85B8F9CF6F}">
      <formula1>INDIRECT(SUBSTITUTE(A4,"-","_")&amp;"pricing_action")</formula1>
      <formula2>0</formula2>
    </dataValidation>
    <dataValidation type="list" allowBlank="1" showInputMessage="1" sqref="H4:I11 H14:I1041 I12 I13" xr:uid="{FB3D52C9-14FA-EE42-A2A1-2D87DB69AC3B}">
      <formula1>INDIRECT(SUBSTITUTE(A4,"-","_")&amp;"item_type")</formula1>
      <formula2>0</formula2>
    </dataValidation>
    <dataValidation type="list" allowBlank="1" showInputMessage="1" sqref="H13" xr:uid="{840D04C4-10E4-FC4A-9BD1-D09B22CE0AA8}">
      <formula1>INDIRECT(SUBSTITUTE(A12,"-","_")&amp;"item_type")</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388</v>
      </c>
    </row>
    <row r="3" spans="1:2" x14ac:dyDescent="0.15">
      <c r="B3" s="40" t="s">
        <v>586</v>
      </c>
    </row>
    <row r="4" spans="1:2" x14ac:dyDescent="0.15">
      <c r="B4" s="40" t="s">
        <v>587</v>
      </c>
    </row>
    <row r="5" spans="1:2" x14ac:dyDescent="0.15">
      <c r="B5" s="40" t="s">
        <v>588</v>
      </c>
    </row>
    <row r="6" spans="1:2" x14ac:dyDescent="0.15">
      <c r="A6" t="s">
        <v>435</v>
      </c>
      <c r="B6" s="40" t="s">
        <v>589</v>
      </c>
    </row>
    <row r="7" spans="1:2" x14ac:dyDescent="0.15">
      <c r="B7" s="40" t="s">
        <v>590</v>
      </c>
    </row>
    <row r="8" spans="1:2" x14ac:dyDescent="0.15">
      <c r="A8" t="s">
        <v>40</v>
      </c>
      <c r="B8" s="40" t="s">
        <v>591</v>
      </c>
    </row>
    <row r="9" spans="1:2" x14ac:dyDescent="0.15">
      <c r="A9" t="s">
        <v>439</v>
      </c>
      <c r="B9" s="40" t="s">
        <v>592</v>
      </c>
    </row>
    <row r="10" spans="1:2" x14ac:dyDescent="0.15">
      <c r="B10" t="s">
        <v>593</v>
      </c>
    </row>
    <row r="11" spans="1:2" x14ac:dyDescent="0.15">
      <c r="B11" t="s">
        <v>594</v>
      </c>
    </row>
    <row r="14" spans="1:2" x14ac:dyDescent="0.15">
      <c r="B14" s="40" t="s">
        <v>595</v>
      </c>
    </row>
    <row r="20" spans="2:2" x14ac:dyDescent="0.15">
      <c r="B20" s="43" t="s">
        <v>596</v>
      </c>
    </row>
    <row r="21" spans="2:2" x14ac:dyDescent="0.15">
      <c r="B21" s="43" t="s">
        <v>597</v>
      </c>
    </row>
    <row r="22" spans="2:2" x14ac:dyDescent="0.15">
      <c r="B22" s="43" t="s">
        <v>598</v>
      </c>
    </row>
    <row r="23" spans="2:2" x14ac:dyDescent="0.15">
      <c r="B23" s="43" t="s">
        <v>603</v>
      </c>
    </row>
    <row r="24" spans="2:2" x14ac:dyDescent="0.15">
      <c r="B24" s="43" t="s">
        <v>599</v>
      </c>
    </row>
    <row r="25" spans="2:2" x14ac:dyDescent="0.15">
      <c r="B25" s="43" t="s">
        <v>604</v>
      </c>
    </row>
    <row r="26" spans="2:2" x14ac:dyDescent="0.15">
      <c r="B26" s="43" t="s">
        <v>605</v>
      </c>
    </row>
    <row r="27" spans="2:2" x14ac:dyDescent="0.15">
      <c r="B27" s="43" t="s">
        <v>606</v>
      </c>
    </row>
    <row r="28" spans="2:2" x14ac:dyDescent="0.15">
      <c r="B28" s="43" t="s">
        <v>607</v>
      </c>
    </row>
    <row r="29" spans="2:2" x14ac:dyDescent="0.15">
      <c r="B29" s="43" t="s">
        <v>600</v>
      </c>
    </row>
    <row r="30" spans="2:2" x14ac:dyDescent="0.15">
      <c r="B30" s="43" t="s">
        <v>608</v>
      </c>
    </row>
    <row r="31" spans="2:2" x14ac:dyDescent="0.15">
      <c r="B31" s="43" t="s">
        <v>601</v>
      </c>
    </row>
    <row r="32" spans="2:2" x14ac:dyDescent="0.15">
      <c r="B32" s="43" t="s">
        <v>609</v>
      </c>
    </row>
    <row r="33" spans="2:4" x14ac:dyDescent="0.15">
      <c r="B33" s="43" t="s">
        <v>610</v>
      </c>
    </row>
    <row r="34" spans="2:4" x14ac:dyDescent="0.15">
      <c r="B34" s="43" t="s">
        <v>611</v>
      </c>
      <c r="D34" s="40"/>
    </row>
    <row r="35" spans="2:4" x14ac:dyDescent="0.15">
      <c r="B35" s="43" t="s">
        <v>527</v>
      </c>
      <c r="D35" s="40"/>
    </row>
    <row r="36" spans="2:4" x14ac:dyDescent="0.15">
      <c r="B36" s="43" t="s">
        <v>602</v>
      </c>
      <c r="D36" s="40"/>
    </row>
    <row r="37" spans="2:4" x14ac:dyDescent="0.15">
      <c r="B37" s="43" t="s">
        <v>398</v>
      </c>
      <c r="D37" s="40"/>
    </row>
    <row r="38" spans="2:4" x14ac:dyDescent="0.15">
      <c r="B38" s="43" t="s">
        <v>612</v>
      </c>
      <c r="D38" s="40"/>
    </row>
    <row r="39" spans="2:4" x14ac:dyDescent="0.15">
      <c r="B39" s="43" t="s">
        <v>380</v>
      </c>
      <c r="D39" s="40"/>
    </row>
  </sheetData>
  <conditionalFormatting sqref="B3:B7">
    <cfRule type="expression" dxfId="540" priority="1">
      <formula>IF(LEN(B3)&gt;0,1,0)</formula>
    </cfRule>
    <cfRule type="expression" dxfId="539" priority="2">
      <formula>IF(VLOOKUP($AH$3,#NAME?,MATCH($A2,#NAME?,0)+1,0)&gt;0,1,0)</formula>
    </cfRule>
    <cfRule type="expression" dxfId="538" priority="3">
      <formula>IF(VLOOKUP($AH$3,#NAME?,MATCH($A2,#NAME?,0)+1,0)&gt;0,1,0)</formula>
    </cfRule>
    <cfRule type="expression" dxfId="537" priority="4">
      <formula>IF(VLOOKUP($AH$3,#NAME?,MATCH($A2,#NAME?,0)+1,0)&gt;0,1,0)</formula>
    </cfRule>
    <cfRule type="expression" dxfId="53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584</v>
      </c>
    </row>
    <row r="3" spans="1:2" x14ac:dyDescent="0.15">
      <c r="B3" s="40" t="s">
        <v>632</v>
      </c>
    </row>
    <row r="4" spans="1:2" x14ac:dyDescent="0.15">
      <c r="B4" s="40" t="s">
        <v>633</v>
      </c>
    </row>
    <row r="5" spans="1:2" x14ac:dyDescent="0.15">
      <c r="B5" s="40" t="s">
        <v>634</v>
      </c>
    </row>
    <row r="6" spans="1:2" x14ac:dyDescent="0.15">
      <c r="A6" t="s">
        <v>435</v>
      </c>
      <c r="B6" s="40" t="s">
        <v>635</v>
      </c>
    </row>
    <row r="7" spans="1:2" x14ac:dyDescent="0.15">
      <c r="B7" s="40" t="s">
        <v>636</v>
      </c>
    </row>
    <row r="8" spans="1:2" x14ac:dyDescent="0.15">
      <c r="A8" t="s">
        <v>40</v>
      </c>
      <c r="B8" s="40" t="s">
        <v>637</v>
      </c>
    </row>
    <row r="9" spans="1:2" x14ac:dyDescent="0.15">
      <c r="A9" t="s">
        <v>439</v>
      </c>
      <c r="B9" s="40" t="s">
        <v>638</v>
      </c>
    </row>
    <row r="10" spans="1:2" x14ac:dyDescent="0.15">
      <c r="B10" t="s">
        <v>639</v>
      </c>
    </row>
    <row r="11" spans="1:2" x14ac:dyDescent="0.15">
      <c r="B11" t="s">
        <v>640</v>
      </c>
    </row>
    <row r="14" spans="1:2" x14ac:dyDescent="0.15">
      <c r="B14" s="40" t="s">
        <v>641</v>
      </c>
    </row>
    <row r="20" spans="2:2" x14ac:dyDescent="0.15">
      <c r="B20" s="59" t="s">
        <v>617</v>
      </c>
    </row>
    <row r="21" spans="2:2" x14ac:dyDescent="0.15">
      <c r="B21" s="59" t="s">
        <v>618</v>
      </c>
    </row>
    <row r="22" spans="2:2" x14ac:dyDescent="0.15">
      <c r="B22" s="59" t="s">
        <v>619</v>
      </c>
    </row>
    <row r="23" spans="2:2" x14ac:dyDescent="0.15">
      <c r="B23" s="59" t="s">
        <v>620</v>
      </c>
    </row>
    <row r="24" spans="2:2" x14ac:dyDescent="0.15">
      <c r="B24" s="59" t="s">
        <v>613</v>
      </c>
    </row>
    <row r="25" spans="2:2" x14ac:dyDescent="0.15">
      <c r="B25" s="59" t="s">
        <v>614</v>
      </c>
    </row>
    <row r="26" spans="2:2" x14ac:dyDescent="0.15">
      <c r="B26" s="59" t="s">
        <v>621</v>
      </c>
    </row>
    <row r="27" spans="2:2" x14ac:dyDescent="0.15">
      <c r="B27" s="59" t="s">
        <v>622</v>
      </c>
    </row>
    <row r="28" spans="2:2" x14ac:dyDescent="0.15">
      <c r="B28" s="59" t="s">
        <v>623</v>
      </c>
    </row>
    <row r="29" spans="2:2" x14ac:dyDescent="0.15">
      <c r="B29" s="59" t="s">
        <v>624</v>
      </c>
    </row>
    <row r="30" spans="2:2" x14ac:dyDescent="0.15">
      <c r="B30" s="59" t="s">
        <v>625</v>
      </c>
    </row>
    <row r="31" spans="2:2" x14ac:dyDescent="0.15">
      <c r="B31" s="59" t="s">
        <v>626</v>
      </c>
    </row>
    <row r="32" spans="2:2" x14ac:dyDescent="0.15">
      <c r="B32" s="59" t="s">
        <v>627</v>
      </c>
    </row>
    <row r="33" spans="2:4" x14ac:dyDescent="0.15">
      <c r="B33" s="59" t="s">
        <v>615</v>
      </c>
    </row>
    <row r="34" spans="2:4" x14ac:dyDescent="0.15">
      <c r="B34" s="59" t="s">
        <v>628</v>
      </c>
      <c r="D34" s="40"/>
    </row>
    <row r="35" spans="2:4" x14ac:dyDescent="0.15">
      <c r="B35" s="59" t="s">
        <v>395</v>
      </c>
      <c r="D35" s="40"/>
    </row>
    <row r="36" spans="2:4" x14ac:dyDescent="0.15">
      <c r="B36" s="59" t="s">
        <v>629</v>
      </c>
      <c r="D36" s="40"/>
    </row>
    <row r="37" spans="2:4" x14ac:dyDescent="0.15">
      <c r="B37" s="59" t="s">
        <v>616</v>
      </c>
      <c r="D37" s="40"/>
    </row>
    <row r="38" spans="2:4" x14ac:dyDescent="0.15">
      <c r="B38" s="59" t="s">
        <v>630</v>
      </c>
      <c r="D38" s="40"/>
    </row>
    <row r="39" spans="2:4" x14ac:dyDescent="0.15">
      <c r="B39" s="59" t="s">
        <v>631</v>
      </c>
      <c r="D39" s="40"/>
    </row>
  </sheetData>
  <conditionalFormatting sqref="B3:B7">
    <cfRule type="expression" dxfId="535" priority="1">
      <formula>IF(LEN(B3)&gt;0,1,0)</formula>
    </cfRule>
    <cfRule type="expression" dxfId="534" priority="2">
      <formula>IF(VLOOKUP($AH$3,#NAME?,MATCH($A2,#NAME?,0)+1,0)&gt;0,1,0)</formula>
    </cfRule>
    <cfRule type="expression" dxfId="533" priority="3">
      <formula>IF(VLOOKUP($AH$3,#NAME?,MATCH($A2,#NAME?,0)+1,0)&gt;0,1,0)</formula>
    </cfRule>
    <cfRule type="expression" dxfId="532" priority="4">
      <formula>IF(VLOOKUP($AH$3,#NAME?,MATCH($A2,#NAME?,0)+1,0)&gt;0,1,0)</formula>
    </cfRule>
    <cfRule type="expression" dxfId="531"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585</v>
      </c>
    </row>
    <row r="3" spans="1:2" x14ac:dyDescent="0.15">
      <c r="B3" s="40" t="s">
        <v>660</v>
      </c>
    </row>
    <row r="4" spans="1:2" x14ac:dyDescent="0.15">
      <c r="B4" s="40" t="s">
        <v>661</v>
      </c>
    </row>
    <row r="5" spans="1:2" x14ac:dyDescent="0.15">
      <c r="B5" s="40" t="s">
        <v>662</v>
      </c>
    </row>
    <row r="6" spans="1:2" x14ac:dyDescent="0.15">
      <c r="A6" t="s">
        <v>435</v>
      </c>
      <c r="B6" s="40" t="s">
        <v>663</v>
      </c>
    </row>
    <row r="7" spans="1:2" x14ac:dyDescent="0.15">
      <c r="B7" s="40" t="s">
        <v>664</v>
      </c>
    </row>
    <row r="8" spans="1:2" x14ac:dyDescent="0.15">
      <c r="A8" t="s">
        <v>40</v>
      </c>
      <c r="B8" s="40" t="s">
        <v>665</v>
      </c>
    </row>
    <row r="9" spans="1:2" x14ac:dyDescent="0.15">
      <c r="A9" t="s">
        <v>439</v>
      </c>
      <c r="B9" s="40" t="s">
        <v>666</v>
      </c>
    </row>
    <row r="10" spans="1:2" x14ac:dyDescent="0.15">
      <c r="B10" t="s">
        <v>667</v>
      </c>
    </row>
    <row r="11" spans="1:2" x14ac:dyDescent="0.15">
      <c r="B11" t="s">
        <v>668</v>
      </c>
    </row>
    <row r="14" spans="1:2" x14ac:dyDescent="0.15">
      <c r="B14" s="40" t="s">
        <v>669</v>
      </c>
    </row>
    <row r="20" spans="2:2" x14ac:dyDescent="0.15">
      <c r="B20" s="43" t="s">
        <v>642</v>
      </c>
    </row>
    <row r="21" spans="2:2" x14ac:dyDescent="0.15">
      <c r="B21" s="43" t="s">
        <v>643</v>
      </c>
    </row>
    <row r="22" spans="2:2" x14ac:dyDescent="0.15">
      <c r="B22" s="43" t="s">
        <v>644</v>
      </c>
    </row>
    <row r="23" spans="2:2" x14ac:dyDescent="0.15">
      <c r="B23" s="43" t="s">
        <v>645</v>
      </c>
    </row>
    <row r="24" spans="2:2" x14ac:dyDescent="0.15">
      <c r="B24" s="43" t="s">
        <v>646</v>
      </c>
    </row>
    <row r="25" spans="2:2" x14ac:dyDescent="0.15">
      <c r="B25" s="43" t="s">
        <v>647</v>
      </c>
    </row>
    <row r="26" spans="2:2" x14ac:dyDescent="0.15">
      <c r="B26" s="43" t="s">
        <v>648</v>
      </c>
    </row>
    <row r="27" spans="2:2" x14ac:dyDescent="0.15">
      <c r="B27" s="43" t="s">
        <v>649</v>
      </c>
    </row>
    <row r="28" spans="2:2" x14ac:dyDescent="0.15">
      <c r="B28" s="43" t="s">
        <v>650</v>
      </c>
    </row>
    <row r="29" spans="2:2" x14ac:dyDescent="0.15">
      <c r="B29" s="43" t="s">
        <v>651</v>
      </c>
    </row>
    <row r="30" spans="2:2" x14ac:dyDescent="0.15">
      <c r="B30" s="43" t="s">
        <v>652</v>
      </c>
    </row>
    <row r="31" spans="2:2" x14ac:dyDescent="0.15">
      <c r="B31" s="43" t="s">
        <v>653</v>
      </c>
    </row>
    <row r="32" spans="2:2" x14ac:dyDescent="0.15">
      <c r="B32" s="43" t="s">
        <v>654</v>
      </c>
    </row>
    <row r="33" spans="2:4" x14ac:dyDescent="0.15">
      <c r="B33" s="43" t="s">
        <v>655</v>
      </c>
    </row>
    <row r="34" spans="2:4" x14ac:dyDescent="0.15">
      <c r="B34" s="43" t="s">
        <v>656</v>
      </c>
      <c r="D34" s="40"/>
    </row>
    <row r="35" spans="2:4" x14ac:dyDescent="0.15">
      <c r="B35" s="43" t="s">
        <v>527</v>
      </c>
      <c r="D35" s="40"/>
    </row>
    <row r="36" spans="2:4" x14ac:dyDescent="0.15">
      <c r="B36" s="43" t="s">
        <v>657</v>
      </c>
      <c r="D36" s="40"/>
    </row>
    <row r="37" spans="2:4" x14ac:dyDescent="0.15">
      <c r="B37" s="43" t="s">
        <v>398</v>
      </c>
      <c r="D37" s="40"/>
    </row>
    <row r="38" spans="2:4" x14ac:dyDescent="0.15">
      <c r="B38" s="43" t="s">
        <v>658</v>
      </c>
      <c r="D38" s="40"/>
    </row>
    <row r="39" spans="2:4" x14ac:dyDescent="0.15">
      <c r="B39" s="43" t="s">
        <v>659</v>
      </c>
      <c r="D39" s="40"/>
    </row>
  </sheetData>
  <conditionalFormatting sqref="B3:B7">
    <cfRule type="expression" dxfId="530" priority="1">
      <formula>IF(LEN(B3)&gt;0,1,0)</formula>
    </cfRule>
    <cfRule type="expression" dxfId="529" priority="2">
      <formula>IF(VLOOKUP($AH$3,#NAME?,MATCH($A2,#NAME?,0)+1,0)&gt;0,1,0)</formula>
    </cfRule>
    <cfRule type="expression" dxfId="528" priority="3">
      <formula>IF(VLOOKUP($AH$3,#NAME?,MATCH($A2,#NAME?,0)+1,0)&gt;0,1,0)</formula>
    </cfRule>
    <cfRule type="expression" dxfId="527" priority="4">
      <formula>IF(VLOOKUP($AH$3,#NAME?,MATCH($A2,#NAME?,0)+1,0)&gt;0,1,0)</formula>
    </cfRule>
    <cfRule type="expression" dxfId="52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345</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2" t="s">
        <v>346</v>
      </c>
      <c r="F1" s="62"/>
      <c r="G1" s="62"/>
      <c r="H1" s="39"/>
      <c r="I1" s="39"/>
    </row>
    <row r="2" spans="1:22" ht="14" x14ac:dyDescent="0.15">
      <c r="A2" s="37" t="s">
        <v>347</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348</v>
      </c>
      <c r="B3" s="40" t="s">
        <v>725</v>
      </c>
      <c r="C3" s="37" t="s">
        <v>349</v>
      </c>
      <c r="D3" s="37" t="s">
        <v>350</v>
      </c>
      <c r="E3" s="37" t="s">
        <v>351</v>
      </c>
      <c r="F3" s="37" t="s">
        <v>352</v>
      </c>
      <c r="G3" s="37" t="s">
        <v>353</v>
      </c>
      <c r="H3" s="37" t="s">
        <v>354</v>
      </c>
      <c r="I3" s="37" t="s">
        <v>355</v>
      </c>
      <c r="J3" s="37" t="s">
        <v>356</v>
      </c>
      <c r="K3" s="37" t="s">
        <v>357</v>
      </c>
      <c r="L3" s="37" t="s">
        <v>358</v>
      </c>
      <c r="M3" s="37" t="s">
        <v>359</v>
      </c>
      <c r="N3" s="37" t="s">
        <v>360</v>
      </c>
      <c r="O3" s="37" t="s">
        <v>361</v>
      </c>
      <c r="V3" t="s">
        <v>362</v>
      </c>
    </row>
    <row r="4" spans="1:22" ht="28" x14ac:dyDescent="0.15">
      <c r="A4" s="37" t="s">
        <v>363</v>
      </c>
      <c r="B4" s="41"/>
      <c r="C4" s="42" t="b">
        <f>FALSE()</f>
        <v>0</v>
      </c>
      <c r="D4" s="42" t="b">
        <f>TRUE()</f>
        <v>1</v>
      </c>
      <c r="E4" s="36">
        <v>5714401465010</v>
      </c>
      <c r="F4" s="36" t="s">
        <v>670</v>
      </c>
      <c r="G4" s="43" t="s">
        <v>364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717</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365</v>
      </c>
      <c r="B5" s="41">
        <v>44</v>
      </c>
      <c r="C5" s="42" t="b">
        <f>FALSE()</f>
        <v>0</v>
      </c>
      <c r="D5" s="42" t="b">
        <f>TRUE()</f>
        <v>1</v>
      </c>
      <c r="E5" s="36">
        <v>5714401465027</v>
      </c>
      <c r="F5" s="36" t="s">
        <v>671</v>
      </c>
      <c r="G5" s="43" t="s">
        <v>366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718</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367</v>
      </c>
      <c r="B6" s="49" t="s">
        <v>408</v>
      </c>
      <c r="C6" s="42" t="b">
        <f>FALSE()</f>
        <v>0</v>
      </c>
      <c r="D6" s="42" t="b">
        <f>TRUE()</f>
        <v>1</v>
      </c>
      <c r="E6" s="36">
        <v>5714401465034</v>
      </c>
      <c r="F6" s="36" t="s">
        <v>672</v>
      </c>
      <c r="G6" s="43" t="s">
        <v>369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719</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370</v>
      </c>
      <c r="B7" s="50" t="str">
        <f>IF(B6=options!C1,"32","41")</f>
        <v>32</v>
      </c>
      <c r="C7" s="42" t="b">
        <f>FALSE()</f>
        <v>0</v>
      </c>
      <c r="D7" s="42" t="b">
        <f>TRUE()</f>
        <v>1</v>
      </c>
      <c r="E7" s="36">
        <v>5714401465041</v>
      </c>
      <c r="F7" s="36" t="s">
        <v>673</v>
      </c>
      <c r="G7" s="43" t="s">
        <v>371</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720</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372</v>
      </c>
      <c r="B8" s="50" t="str">
        <f>IF(B6=options!C1,"18","17")</f>
        <v>18</v>
      </c>
      <c r="C8" s="42" t="b">
        <f>FALSE()</f>
        <v>0</v>
      </c>
      <c r="D8" s="42" t="b">
        <f>TRUE()</f>
        <v>1</v>
      </c>
      <c r="E8" s="36">
        <v>5714401465058</v>
      </c>
      <c r="F8" s="36" t="s">
        <v>674</v>
      </c>
      <c r="G8" s="43" t="s">
        <v>373</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721</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374</v>
      </c>
      <c r="B9" s="50" t="str">
        <f>IF(B6=options!C1,"2","5")</f>
        <v>2</v>
      </c>
      <c r="C9" s="42" t="b">
        <f>FALSE()</f>
        <v>0</v>
      </c>
      <c r="D9" s="42" t="b">
        <f>FALSE()</f>
        <v>0</v>
      </c>
      <c r="E9" s="36">
        <v>5714401465065</v>
      </c>
      <c r="F9" s="36" t="s">
        <v>675</v>
      </c>
      <c r="G9" s="43" t="s">
        <v>375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722</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376</v>
      </c>
      <c r="B10" s="51"/>
      <c r="C10" s="42" t="b">
        <f>FALSE()</f>
        <v>0</v>
      </c>
      <c r="D10" s="42" t="b">
        <f>FALSE()</f>
        <v>0</v>
      </c>
      <c r="E10" s="36">
        <v>5714401465072</v>
      </c>
      <c r="F10" s="36" t="s">
        <v>676</v>
      </c>
      <c r="G10" s="43" t="s">
        <v>377</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t="s">
        <v>700</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378</v>
      </c>
      <c r="B11" s="52">
        <v>150</v>
      </c>
      <c r="C11" s="42" t="b">
        <f>FALSE()</f>
        <v>0</v>
      </c>
      <c r="D11" s="42" t="b">
        <f>FALSE()</f>
        <v>0</v>
      </c>
      <c r="E11" s="36">
        <v>5714401465089</v>
      </c>
      <c r="F11" s="36" t="s">
        <v>677</v>
      </c>
      <c r="G11" s="43" t="s">
        <v>379</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678</v>
      </c>
      <c r="G12" s="43" t="s">
        <v>380</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701</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381</v>
      </c>
      <c r="B13" s="60" t="s">
        <v>726</v>
      </c>
      <c r="C13" s="42" t="b">
        <f>FALSE()</f>
        <v>0</v>
      </c>
      <c r="D13" s="42" t="b">
        <f>FALSE()</f>
        <v>0</v>
      </c>
      <c r="E13" s="36">
        <v>5714401465102</v>
      </c>
      <c r="F13" s="36" t="s">
        <v>679</v>
      </c>
      <c r="G13" s="43" t="s">
        <v>382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6" t="s">
        <v>702</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383</v>
      </c>
      <c r="B14" s="60">
        <v>5714401465997</v>
      </c>
      <c r="C14" s="42" t="b">
        <f>FALSE()</f>
        <v>0</v>
      </c>
      <c r="D14" s="42" t="b">
        <f>FALSE()</f>
        <v>0</v>
      </c>
      <c r="E14" s="36">
        <v>5714401465119</v>
      </c>
      <c r="F14" s="36" t="s">
        <v>680</v>
      </c>
      <c r="G14" s="43" t="s">
        <v>384</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t="s">
        <v>703</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681</v>
      </c>
      <c r="G15" s="43" t="s">
        <v>385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t="s">
        <v>694</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386</v>
      </c>
      <c r="B16" s="38" t="s">
        <v>583</v>
      </c>
      <c r="C16" s="42" t="b">
        <f>FALSE()</f>
        <v>0</v>
      </c>
      <c r="D16" s="42" t="b">
        <f>FALSE()</f>
        <v>0</v>
      </c>
      <c r="E16" s="36">
        <v>5714401465133</v>
      </c>
      <c r="F16" s="36" t="s">
        <v>682</v>
      </c>
      <c r="G16" s="43" t="s">
        <v>387</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t="s">
        <v>704</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683</v>
      </c>
      <c r="G17" s="43" t="s">
        <v>388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389</v>
      </c>
      <c r="B18" s="52">
        <v>5</v>
      </c>
      <c r="C18" s="42" t="b">
        <f>FALSE()</f>
        <v>0</v>
      </c>
      <c r="D18" s="42" t="b">
        <f>FALSE()</f>
        <v>0</v>
      </c>
      <c r="E18" s="36">
        <v>5714401465157</v>
      </c>
      <c r="F18" s="36" t="s">
        <v>684</v>
      </c>
      <c r="G18" s="43"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t="s">
        <v>705</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685</v>
      </c>
      <c r="G19" s="43" t="s">
        <v>391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t="s">
        <v>706</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392</v>
      </c>
      <c r="B20" s="53" t="s">
        <v>411</v>
      </c>
      <c r="C20" s="42" t="b">
        <f>FALSE()</f>
        <v>0</v>
      </c>
      <c r="D20" s="42" t="b">
        <f>FALSE()</f>
        <v>0</v>
      </c>
      <c r="E20" s="36">
        <v>5714401465171</v>
      </c>
      <c r="F20" s="36" t="s">
        <v>686</v>
      </c>
      <c r="G20" s="43" t="s">
        <v>394</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t="s">
        <v>707</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687</v>
      </c>
      <c r="G21" s="43" t="s">
        <v>395</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723</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t="b">
        <f>FALSE()</f>
        <v>0</v>
      </c>
      <c r="D22" s="42" t="b">
        <f>FALSE()</f>
        <v>0</v>
      </c>
      <c r="E22" s="36">
        <v>5714401465195</v>
      </c>
      <c r="F22" s="36" t="s">
        <v>688</v>
      </c>
      <c r="G22" s="43" t="s">
        <v>396</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t="s">
        <v>708</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397</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v>5714401465201</v>
      </c>
      <c r="F23" s="36" t="s">
        <v>689</v>
      </c>
      <c r="G23" s="43" t="s">
        <v>398</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724</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42" x14ac:dyDescent="0.15">
      <c r="A24" s="37" t="s">
        <v>399</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364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f>TRUE()</f>
        <v>1</v>
      </c>
      <c r="K24" s="36" t="s">
        <v>709</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400</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366</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f>TRUE()</f>
        <v>1</v>
      </c>
      <c r="K25" s="36" t="s">
        <v>710</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401</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369</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f>TRUE()</f>
        <v>1</v>
      </c>
      <c r="K26" s="36" t="s">
        <v>711</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400</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371</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f>TRUE()</f>
        <v>1</v>
      </c>
      <c r="K27" s="36" t="s">
        <v>712</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373</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713</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402</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375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f>TRUE()</f>
        <v>1</v>
      </c>
      <c r="K29" s="36" t="s">
        <v>714</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c r="D30" s="42"/>
      <c r="E30" s="36"/>
      <c r="F30" s="36"/>
      <c r="G30" s="43" t="s">
        <v>377</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f>TRUE()</f>
        <v>1</v>
      </c>
      <c r="K30" s="36" t="s">
        <v>690</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403</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379</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380</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t="s">
        <v>691</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404</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f>TRUE()</f>
        <v>1</v>
      </c>
      <c r="K33" s="36" t="s">
        <v>692</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384</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f>TRUE()</f>
        <v>1</v>
      </c>
      <c r="K34" s="36" t="s">
        <v>693</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385</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f>TRUE()</f>
        <v>1</v>
      </c>
      <c r="K35" s="36" t="s">
        <v>694</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405</v>
      </c>
      <c r="B36" s="53" t="s">
        <v>406</v>
      </c>
      <c r="C36" s="42"/>
      <c r="D36" s="42"/>
      <c r="E36" s="36"/>
      <c r="F36" s="36"/>
      <c r="G36" s="43" t="s">
        <v>387</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f>TRUE()</f>
        <v>1</v>
      </c>
      <c r="K36" s="36" t="s">
        <v>695</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407</v>
      </c>
      <c r="B37" s="53" t="s">
        <v>398</v>
      </c>
      <c r="C37" s="42"/>
      <c r="D37" s="42"/>
      <c r="E37" s="36"/>
      <c r="F37" s="36"/>
      <c r="G37" s="43" t="s">
        <v>388</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c r="D38" s="42"/>
      <c r="E38" s="36"/>
      <c r="F38" s="36"/>
      <c r="G38" s="43" t="s">
        <v>390</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f>TRUE()</f>
        <v>1</v>
      </c>
      <c r="K38" s="36" t="s">
        <v>696</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c r="D39" s="42"/>
      <c r="E39" s="36"/>
      <c r="F39" s="36"/>
      <c r="G39" s="43" t="s">
        <v>391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f>TRUE()</f>
        <v>1</v>
      </c>
      <c r="K39" s="36" t="s">
        <v>697</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c r="D40" s="42"/>
      <c r="E40" s="36"/>
      <c r="F40" s="36"/>
      <c r="G40" s="43" t="s">
        <v>394</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f>TRUE()</f>
        <v>1</v>
      </c>
      <c r="K40" s="36" t="s">
        <v>698</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c r="D41" s="42"/>
      <c r="E41" s="36"/>
      <c r="F41" s="36"/>
      <c r="G41" s="43" t="s">
        <v>395</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715</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c r="D42" s="42"/>
      <c r="E42" s="36"/>
      <c r="F42" s="36"/>
      <c r="G42" s="43" t="s">
        <v>396</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f>TRUE()</f>
        <v>1</v>
      </c>
      <c r="K42" s="36" t="s">
        <v>699</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c r="D43" s="42"/>
      <c r="E43" s="36"/>
      <c r="F43" s="36"/>
      <c r="G43" s="43" t="s">
        <v>398</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716</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709</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710</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711</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712</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713</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714</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690</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691</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692</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693</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694</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695</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696</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697</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698</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715</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699</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716</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393</v>
      </c>
      <c r="B1" s="42" t="b">
        <f>TRUE()</f>
        <v>1</v>
      </c>
      <c r="C1" t="s">
        <v>408</v>
      </c>
      <c r="D1" s="43" t="s">
        <v>364</v>
      </c>
      <c r="E1" t="s">
        <v>409</v>
      </c>
      <c r="F1" t="s">
        <v>406</v>
      </c>
      <c r="G1" t="s">
        <v>410</v>
      </c>
    </row>
    <row r="2" spans="1:7" x14ac:dyDescent="0.15">
      <c r="A2" t="s">
        <v>411</v>
      </c>
      <c r="B2" s="42" t="b">
        <f>FALSE()</f>
        <v>0</v>
      </c>
      <c r="C2" t="s">
        <v>368</v>
      </c>
      <c r="D2" s="43" t="s">
        <v>366</v>
      </c>
      <c r="E2" t="s">
        <v>412</v>
      </c>
      <c r="F2" t="s">
        <v>366</v>
      </c>
      <c r="G2" t="s">
        <v>398</v>
      </c>
    </row>
    <row r="3" spans="1:7" x14ac:dyDescent="0.15">
      <c r="A3" t="s">
        <v>413</v>
      </c>
      <c r="D3" s="43" t="s">
        <v>369</v>
      </c>
      <c r="E3" t="s">
        <v>414</v>
      </c>
      <c r="F3" t="s">
        <v>364</v>
      </c>
    </row>
    <row r="4" spans="1:7" x14ac:dyDescent="0.15">
      <c r="D4" s="43" t="s">
        <v>371</v>
      </c>
      <c r="E4" t="s">
        <v>415</v>
      </c>
      <c r="F4" t="s">
        <v>369</v>
      </c>
    </row>
    <row r="5" spans="1:7" x14ac:dyDescent="0.15">
      <c r="D5" s="43" t="s">
        <v>373</v>
      </c>
      <c r="E5" t="s">
        <v>416</v>
      </c>
      <c r="F5" t="s">
        <v>371</v>
      </c>
    </row>
    <row r="6" spans="1:7" x14ac:dyDescent="0.15">
      <c r="D6" s="43" t="s">
        <v>375</v>
      </c>
      <c r="E6" t="s">
        <v>417</v>
      </c>
      <c r="F6" t="s">
        <v>385</v>
      </c>
    </row>
    <row r="7" spans="1:7" x14ac:dyDescent="0.15">
      <c r="D7" s="43" t="s">
        <v>377</v>
      </c>
      <c r="E7" t="s">
        <v>418</v>
      </c>
      <c r="F7" t="s">
        <v>388</v>
      </c>
    </row>
    <row r="8" spans="1:7" x14ac:dyDescent="0.15">
      <c r="D8" s="43" t="s">
        <v>379</v>
      </c>
      <c r="E8" t="s">
        <v>419</v>
      </c>
      <c r="F8" t="s">
        <v>584</v>
      </c>
    </row>
    <row r="9" spans="1:7" x14ac:dyDescent="0.15">
      <c r="D9" s="43" t="s">
        <v>382</v>
      </c>
      <c r="E9" t="s">
        <v>420</v>
      </c>
      <c r="F9" t="s">
        <v>585</v>
      </c>
    </row>
    <row r="10" spans="1:7" x14ac:dyDescent="0.15">
      <c r="D10" s="43" t="s">
        <v>385</v>
      </c>
      <c r="E10" t="s">
        <v>421</v>
      </c>
    </row>
    <row r="11" spans="1:7" x14ac:dyDescent="0.15">
      <c r="D11" s="43" t="s">
        <v>387</v>
      </c>
      <c r="E11" t="s">
        <v>422</v>
      </c>
    </row>
    <row r="12" spans="1:7" x14ac:dyDescent="0.15">
      <c r="D12" s="43" t="s">
        <v>388</v>
      </c>
      <c r="E12" t="s">
        <v>423</v>
      </c>
    </row>
    <row r="13" spans="1:7" x14ac:dyDescent="0.15">
      <c r="D13" s="43" t="s">
        <v>390</v>
      </c>
      <c r="E13" t="s">
        <v>424</v>
      </c>
    </row>
    <row r="14" spans="1:7" x14ac:dyDescent="0.15">
      <c r="D14" s="43" t="s">
        <v>391</v>
      </c>
      <c r="E14" t="s">
        <v>425</v>
      </c>
    </row>
    <row r="15" spans="1:7" x14ac:dyDescent="0.15">
      <c r="D15" s="43" t="s">
        <v>394</v>
      </c>
      <c r="E15" t="s">
        <v>426</v>
      </c>
    </row>
    <row r="16" spans="1:7" x14ac:dyDescent="0.15">
      <c r="D16" s="43" t="s">
        <v>395</v>
      </c>
      <c r="E16" s="57" t="s">
        <v>427</v>
      </c>
    </row>
    <row r="17" spans="4:5" x14ac:dyDescent="0.15">
      <c r="D17" s="43" t="s">
        <v>396</v>
      </c>
      <c r="E17" t="s">
        <v>428</v>
      </c>
    </row>
    <row r="18" spans="4:5" x14ac:dyDescent="0.15">
      <c r="D18" s="43" t="s">
        <v>398</v>
      </c>
      <c r="E18" t="s">
        <v>429</v>
      </c>
    </row>
    <row r="19" spans="4:5" x14ac:dyDescent="0.15">
      <c r="D19" s="43" t="s">
        <v>384</v>
      </c>
      <c r="E19" t="s">
        <v>430</v>
      </c>
    </row>
    <row r="20" spans="4:5" x14ac:dyDescent="0.15">
      <c r="D20" s="43" t="s">
        <v>380</v>
      </c>
      <c r="E20" t="s">
        <v>431</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406</v>
      </c>
    </row>
    <row r="3" spans="1:2" x14ac:dyDescent="0.15">
      <c r="B3" s="40" t="s">
        <v>432</v>
      </c>
    </row>
    <row r="4" spans="1:2" x14ac:dyDescent="0.15">
      <c r="B4" s="40" t="s">
        <v>433</v>
      </c>
    </row>
    <row r="5" spans="1:2" x14ac:dyDescent="0.15">
      <c r="B5" s="40" t="s">
        <v>434</v>
      </c>
    </row>
    <row r="6" spans="1:2" x14ac:dyDescent="0.15">
      <c r="A6" t="s">
        <v>435</v>
      </c>
      <c r="B6" s="40" t="s">
        <v>436</v>
      </c>
    </row>
    <row r="7" spans="1:2" x14ac:dyDescent="0.15">
      <c r="B7" s="40" t="s">
        <v>437</v>
      </c>
    </row>
    <row r="8" spans="1:2" x14ac:dyDescent="0.15">
      <c r="A8" t="s">
        <v>40</v>
      </c>
      <c r="B8" s="40" t="s">
        <v>438</v>
      </c>
    </row>
    <row r="9" spans="1:2" x14ac:dyDescent="0.15">
      <c r="A9" t="s">
        <v>439</v>
      </c>
      <c r="B9" s="40" t="s">
        <v>440</v>
      </c>
    </row>
    <row r="10" spans="1:2" x14ac:dyDescent="0.15">
      <c r="B10" t="s">
        <v>441</v>
      </c>
    </row>
    <row r="11" spans="1:2" x14ac:dyDescent="0.15">
      <c r="B11" t="s">
        <v>442</v>
      </c>
    </row>
    <row r="14" spans="1:2" x14ac:dyDescent="0.15">
      <c r="B14" s="40" t="s">
        <v>443</v>
      </c>
    </row>
    <row r="20" spans="2:2" x14ac:dyDescent="0.15">
      <c r="B20" s="43" t="s">
        <v>364</v>
      </c>
    </row>
    <row r="21" spans="2:2" x14ac:dyDescent="0.15">
      <c r="B21" s="43" t="s">
        <v>366</v>
      </c>
    </row>
    <row r="22" spans="2:2" x14ac:dyDescent="0.15">
      <c r="B22" s="43" t="s">
        <v>369</v>
      </c>
    </row>
    <row r="23" spans="2:2" x14ac:dyDescent="0.15">
      <c r="B23" s="43" t="s">
        <v>371</v>
      </c>
    </row>
    <row r="24" spans="2:2" x14ac:dyDescent="0.15">
      <c r="B24" s="43" t="s">
        <v>373</v>
      </c>
    </row>
    <row r="25" spans="2:2" x14ac:dyDescent="0.15">
      <c r="B25" s="43" t="s">
        <v>375</v>
      </c>
    </row>
    <row r="26" spans="2:2" x14ac:dyDescent="0.15">
      <c r="B26" s="43" t="s">
        <v>377</v>
      </c>
    </row>
    <row r="27" spans="2:2" x14ac:dyDescent="0.15">
      <c r="B27" s="43" t="s">
        <v>379</v>
      </c>
    </row>
    <row r="28" spans="2:2" x14ac:dyDescent="0.15">
      <c r="B28" s="43" t="s">
        <v>382</v>
      </c>
    </row>
    <row r="29" spans="2:2" x14ac:dyDescent="0.15">
      <c r="B29" s="43" t="s">
        <v>385</v>
      </c>
    </row>
    <row r="30" spans="2:2" x14ac:dyDescent="0.15">
      <c r="B30" s="43" t="s">
        <v>387</v>
      </c>
    </row>
    <row r="31" spans="2:2" x14ac:dyDescent="0.15">
      <c r="B31" s="43" t="s">
        <v>388</v>
      </c>
    </row>
    <row r="32" spans="2:2" x14ac:dyDescent="0.15">
      <c r="B32" s="43" t="s">
        <v>390</v>
      </c>
    </row>
    <row r="33" spans="2:4" x14ac:dyDescent="0.15">
      <c r="B33" s="43" t="s">
        <v>391</v>
      </c>
    </row>
    <row r="34" spans="2:4" x14ac:dyDescent="0.15">
      <c r="B34" s="43" t="s">
        <v>394</v>
      </c>
      <c r="D34" s="40"/>
    </row>
    <row r="35" spans="2:4" x14ac:dyDescent="0.15">
      <c r="B35" s="43" t="s">
        <v>395</v>
      </c>
      <c r="D35" s="40"/>
    </row>
    <row r="36" spans="2:4" x14ac:dyDescent="0.15">
      <c r="B36" s="43" t="s">
        <v>396</v>
      </c>
      <c r="D36" s="40"/>
    </row>
    <row r="37" spans="2:4" x14ac:dyDescent="0.15">
      <c r="B37" s="43" t="s">
        <v>398</v>
      </c>
      <c r="D37" s="40"/>
    </row>
    <row r="38" spans="2:4" x14ac:dyDescent="0.15">
      <c r="B38" s="43" t="s">
        <v>384</v>
      </c>
      <c r="D38" s="40"/>
    </row>
    <row r="39" spans="2:4" x14ac:dyDescent="0.15">
      <c r="B39" s="43" t="s">
        <v>380</v>
      </c>
      <c r="D39" s="40"/>
    </row>
  </sheetData>
  <conditionalFormatting sqref="B3:B7">
    <cfRule type="expression" dxfId="550" priority="2">
      <formula>IF(LEN(B3)&gt;0,1,0)</formula>
    </cfRule>
    <cfRule type="expression" dxfId="549" priority="3">
      <formula>IF(VLOOKUP($AH$3,#NAME?,MATCH($A2,#NAME?,0)+1,0)&gt;0,1,0)</formula>
    </cfRule>
    <cfRule type="expression" dxfId="548" priority="4">
      <formula>IF(VLOOKUP($AH$3,#NAME?,MATCH($A2,#NAME?,0)+1,0)&gt;0,1,0)</formula>
    </cfRule>
    <cfRule type="expression" dxfId="547" priority="5">
      <formula>IF(VLOOKUP($AH$3,#NAME?,MATCH($A2,#NAME?,0)+1,0)&gt;0,1,0)</formula>
    </cfRule>
    <cfRule type="expression" dxfId="546"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364</v>
      </c>
    </row>
    <row r="3" spans="1:2" ht="16" x14ac:dyDescent="0.2">
      <c r="B3" s="58" t="s">
        <v>444</v>
      </c>
    </row>
    <row r="4" spans="1:2" ht="16" x14ac:dyDescent="0.2">
      <c r="B4" s="58" t="s">
        <v>445</v>
      </c>
    </row>
    <row r="5" spans="1:2" ht="16" x14ac:dyDescent="0.2">
      <c r="B5" s="58" t="s">
        <v>446</v>
      </c>
    </row>
    <row r="6" spans="1:2" ht="16" x14ac:dyDescent="0.2">
      <c r="B6" s="58" t="s">
        <v>447</v>
      </c>
    </row>
    <row r="7" spans="1:2" ht="16" x14ac:dyDescent="0.2">
      <c r="B7" s="58" t="s">
        <v>448</v>
      </c>
    </row>
    <row r="8" spans="1:2" x14ac:dyDescent="0.15">
      <c r="A8" t="s">
        <v>449</v>
      </c>
      <c r="B8" t="s">
        <v>450</v>
      </c>
    </row>
    <row r="9" spans="1:2" x14ac:dyDescent="0.15">
      <c r="A9" t="s">
        <v>451</v>
      </c>
      <c r="B9" t="s">
        <v>452</v>
      </c>
    </row>
    <row r="10" spans="1:2" x14ac:dyDescent="0.15">
      <c r="B10" t="s">
        <v>453</v>
      </c>
    </row>
    <row r="11" spans="1:2" x14ac:dyDescent="0.15">
      <c r="B11" t="s">
        <v>454</v>
      </c>
    </row>
    <row r="14" spans="1:2" x14ac:dyDescent="0.15">
      <c r="B14" t="s">
        <v>455</v>
      </c>
    </row>
    <row r="20" spans="2:2" x14ac:dyDescent="0.15">
      <c r="B20" t="s">
        <v>456</v>
      </c>
    </row>
    <row r="21" spans="2:2" x14ac:dyDescent="0.15">
      <c r="B21" t="s">
        <v>457</v>
      </c>
    </row>
    <row r="22" spans="2:2" x14ac:dyDescent="0.15">
      <c r="B22" t="s">
        <v>458</v>
      </c>
    </row>
    <row r="23" spans="2:2" x14ac:dyDescent="0.15">
      <c r="B23" t="s">
        <v>459</v>
      </c>
    </row>
    <row r="24" spans="2:2" x14ac:dyDescent="0.15">
      <c r="B24" t="s">
        <v>373</v>
      </c>
    </row>
    <row r="25" spans="2:2" x14ac:dyDescent="0.15">
      <c r="B25" t="s">
        <v>460</v>
      </c>
    </row>
    <row r="26" spans="2:2" x14ac:dyDescent="0.15">
      <c r="B26" t="s">
        <v>461</v>
      </c>
    </row>
    <row r="27" spans="2:2" x14ac:dyDescent="0.15">
      <c r="B27" t="s">
        <v>462</v>
      </c>
    </row>
    <row r="28" spans="2:2" x14ac:dyDescent="0.15">
      <c r="B28" t="s">
        <v>463</v>
      </c>
    </row>
    <row r="29" spans="2:2" x14ac:dyDescent="0.15">
      <c r="B29" t="s">
        <v>464</v>
      </c>
    </row>
    <row r="30" spans="2:2" x14ac:dyDescent="0.15">
      <c r="B30" t="s">
        <v>465</v>
      </c>
    </row>
    <row r="31" spans="2:2" x14ac:dyDescent="0.15">
      <c r="B31" t="s">
        <v>466</v>
      </c>
    </row>
    <row r="32" spans="2:2" x14ac:dyDescent="0.15">
      <c r="B32" t="s">
        <v>467</v>
      </c>
    </row>
    <row r="33" spans="2:2" x14ac:dyDescent="0.15">
      <c r="B33" t="s">
        <v>468</v>
      </c>
    </row>
    <row r="34" spans="2:2" x14ac:dyDescent="0.15">
      <c r="B34" t="s">
        <v>469</v>
      </c>
    </row>
    <row r="35" spans="2:2" x14ac:dyDescent="0.15">
      <c r="B35" t="s">
        <v>395</v>
      </c>
    </row>
    <row r="36" spans="2:2" x14ac:dyDescent="0.15">
      <c r="B36" t="s">
        <v>470</v>
      </c>
    </row>
    <row r="37" spans="2:2" x14ac:dyDescent="0.15">
      <c r="B37" t="s">
        <v>471</v>
      </c>
    </row>
    <row r="38" spans="2:2" x14ac:dyDescent="0.15">
      <c r="B38" t="s">
        <v>472</v>
      </c>
    </row>
    <row r="39" spans="2:2" x14ac:dyDescent="0.15">
      <c r="B39" t="s">
        <v>473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371</v>
      </c>
    </row>
    <row r="3" spans="1:2" x14ac:dyDescent="0.15">
      <c r="B3" s="40" t="s">
        <v>474</v>
      </c>
    </row>
    <row r="4" spans="1:2" x14ac:dyDescent="0.15">
      <c r="B4" s="40" t="s">
        <v>475</v>
      </c>
    </row>
    <row r="5" spans="1:2" x14ac:dyDescent="0.15">
      <c r="B5" s="40" t="s">
        <v>476</v>
      </c>
    </row>
    <row r="6" spans="1:2" x14ac:dyDescent="0.15">
      <c r="B6" s="40" t="s">
        <v>477</v>
      </c>
    </row>
    <row r="7" spans="1:2" x14ac:dyDescent="0.15">
      <c r="B7" s="40" t="s">
        <v>478</v>
      </c>
    </row>
    <row r="8" spans="1:2" x14ac:dyDescent="0.15">
      <c r="A8" t="s">
        <v>449</v>
      </c>
      <c r="B8" s="40" t="s">
        <v>479</v>
      </c>
    </row>
    <row r="9" spans="1:2" x14ac:dyDescent="0.15">
      <c r="A9" t="s">
        <v>451</v>
      </c>
      <c r="B9" s="40" t="s">
        <v>480</v>
      </c>
    </row>
    <row r="10" spans="1:2" x14ac:dyDescent="0.15">
      <c r="B10" s="40" t="s">
        <v>481</v>
      </c>
    </row>
    <row r="11" spans="1:2" x14ac:dyDescent="0.15">
      <c r="B11" s="40" t="s">
        <v>482</v>
      </c>
    </row>
    <row r="12" spans="1:2" x14ac:dyDescent="0.15">
      <c r="B12" s="40"/>
    </row>
    <row r="13" spans="1:2" x14ac:dyDescent="0.15">
      <c r="B13" s="40"/>
    </row>
    <row r="14" spans="1:2" x14ac:dyDescent="0.15">
      <c r="B14" s="40" t="s">
        <v>483</v>
      </c>
    </row>
    <row r="15" spans="1:2" x14ac:dyDescent="0.15">
      <c r="B15" s="40"/>
    </row>
    <row r="20" spans="2:2" x14ac:dyDescent="0.15">
      <c r="B20" t="s">
        <v>484</v>
      </c>
    </row>
    <row r="21" spans="2:2" x14ac:dyDescent="0.15">
      <c r="B21" t="s">
        <v>485</v>
      </c>
    </row>
    <row r="22" spans="2:2" x14ac:dyDescent="0.15">
      <c r="B22" t="s">
        <v>486</v>
      </c>
    </row>
    <row r="23" spans="2:2" x14ac:dyDescent="0.15">
      <c r="B23" t="s">
        <v>487</v>
      </c>
    </row>
    <row r="24" spans="2:2" x14ac:dyDescent="0.15">
      <c r="B24" t="s">
        <v>488</v>
      </c>
    </row>
    <row r="25" spans="2:2" x14ac:dyDescent="0.15">
      <c r="B25" t="s">
        <v>489</v>
      </c>
    </row>
    <row r="26" spans="2:2" x14ac:dyDescent="0.15">
      <c r="B26" t="s">
        <v>490</v>
      </c>
    </row>
    <row r="27" spans="2:2" x14ac:dyDescent="0.15">
      <c r="B27" t="s">
        <v>491</v>
      </c>
    </row>
    <row r="28" spans="2:2" x14ac:dyDescent="0.15">
      <c r="B28" t="s">
        <v>492</v>
      </c>
    </row>
    <row r="29" spans="2:2" x14ac:dyDescent="0.15">
      <c r="B29" t="s">
        <v>493</v>
      </c>
    </row>
    <row r="30" spans="2:2" x14ac:dyDescent="0.15">
      <c r="B30" t="s">
        <v>494</v>
      </c>
    </row>
    <row r="31" spans="2:2" x14ac:dyDescent="0.15">
      <c r="B31" t="s">
        <v>495</v>
      </c>
    </row>
    <row r="32" spans="2:2" x14ac:dyDescent="0.15">
      <c r="B32" t="s">
        <v>496</v>
      </c>
    </row>
    <row r="33" spans="2:2" x14ac:dyDescent="0.15">
      <c r="B33" t="s">
        <v>497</v>
      </c>
    </row>
    <row r="34" spans="2:2" x14ac:dyDescent="0.15">
      <c r="B34" t="s">
        <v>498</v>
      </c>
    </row>
    <row r="35" spans="2:2" x14ac:dyDescent="0.15">
      <c r="B35" t="s">
        <v>499</v>
      </c>
    </row>
    <row r="36" spans="2:2" x14ac:dyDescent="0.15">
      <c r="B36" t="s">
        <v>500</v>
      </c>
    </row>
    <row r="37" spans="2:2" x14ac:dyDescent="0.15">
      <c r="B37" t="s">
        <v>398</v>
      </c>
    </row>
    <row r="38" spans="2:2" x14ac:dyDescent="0.15">
      <c r="B38" t="s">
        <v>501</v>
      </c>
    </row>
    <row r="39" spans="2:2" x14ac:dyDescent="0.15">
      <c r="B39" t="s">
        <v>502</v>
      </c>
    </row>
  </sheetData>
  <conditionalFormatting sqref="B1:B15">
    <cfRule type="expression" dxfId="545" priority="2">
      <formula>IF(LEN(B1)&gt;0,1,0)</formula>
    </cfRule>
    <cfRule type="expression" dxfId="544" priority="3">
      <formula>IF(VLOOKUP($AH$3,#NAME?,MATCH(#REF!,#NAME?,0)+1,0)&gt;0,1,0)</formula>
    </cfRule>
    <cfRule type="expression" dxfId="543" priority="4">
      <formula>IF(VLOOKUP($AH$3,#NAME?,MATCH(#REF!,#NAME?,0)+1,0)&gt;0,1,0)</formula>
    </cfRule>
    <cfRule type="expression" dxfId="542" priority="5">
      <formula>IF(VLOOKUP($AH$3,#NAME?,MATCH(#REF!,#NAME?,0)+1,0)&gt;0,1,0)</formula>
    </cfRule>
    <cfRule type="expression" dxfId="541"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366</v>
      </c>
    </row>
    <row r="3" spans="2:2" x14ac:dyDescent="0.15">
      <c r="B3" t="s">
        <v>503</v>
      </c>
    </row>
    <row r="4" spans="2:2" x14ac:dyDescent="0.15">
      <c r="B4" t="s">
        <v>504</v>
      </c>
    </row>
    <row r="5" spans="2:2" x14ac:dyDescent="0.15">
      <c r="B5" t="s">
        <v>505</v>
      </c>
    </row>
    <row r="6" spans="2:2" x14ac:dyDescent="0.15">
      <c r="B6" t="s">
        <v>506</v>
      </c>
    </row>
    <row r="7" spans="2:2" x14ac:dyDescent="0.15">
      <c r="B7" t="s">
        <v>507</v>
      </c>
    </row>
    <row r="8" spans="2:2" ht="16" x14ac:dyDescent="0.2">
      <c r="B8" s="58" t="s">
        <v>508</v>
      </c>
    </row>
    <row r="9" spans="2:2" x14ac:dyDescent="0.15">
      <c r="B9" t="s">
        <v>509</v>
      </c>
    </row>
    <row r="10" spans="2:2" x14ac:dyDescent="0.15">
      <c r="B10" s="40" t="s">
        <v>510</v>
      </c>
    </row>
    <row r="11" spans="2:2" x14ac:dyDescent="0.15">
      <c r="B11" s="40" t="s">
        <v>511</v>
      </c>
    </row>
    <row r="14" spans="2:2" x14ac:dyDescent="0.15">
      <c r="B14" t="s">
        <v>512</v>
      </c>
    </row>
    <row r="20" spans="2:2" x14ac:dyDescent="0.15">
      <c r="B20" t="s">
        <v>513</v>
      </c>
    </row>
    <row r="21" spans="2:2" x14ac:dyDescent="0.15">
      <c r="B21" t="s">
        <v>514</v>
      </c>
    </row>
    <row r="22" spans="2:2" x14ac:dyDescent="0.15">
      <c r="B22" t="s">
        <v>515</v>
      </c>
    </row>
    <row r="23" spans="2:2" x14ac:dyDescent="0.15">
      <c r="B23" t="s">
        <v>516</v>
      </c>
    </row>
    <row r="24" spans="2:2" x14ac:dyDescent="0.15">
      <c r="B24" t="s">
        <v>373</v>
      </c>
    </row>
    <row r="25" spans="2:2" x14ac:dyDescent="0.15">
      <c r="B25" t="s">
        <v>517</v>
      </c>
    </row>
    <row r="26" spans="2:2" x14ac:dyDescent="0.15">
      <c r="B26" t="s">
        <v>518</v>
      </c>
    </row>
    <row r="27" spans="2:2" x14ac:dyDescent="0.15">
      <c r="B27" t="s">
        <v>519</v>
      </c>
    </row>
    <row r="28" spans="2:2" x14ac:dyDescent="0.15">
      <c r="B28" t="s">
        <v>520</v>
      </c>
    </row>
    <row r="29" spans="2:2" x14ac:dyDescent="0.15">
      <c r="B29" t="s">
        <v>521</v>
      </c>
    </row>
    <row r="30" spans="2:2" x14ac:dyDescent="0.15">
      <c r="B30" t="s">
        <v>522</v>
      </c>
    </row>
    <row r="31" spans="2:2" x14ac:dyDescent="0.15">
      <c r="B31" t="s">
        <v>523</v>
      </c>
    </row>
    <row r="32" spans="2:2" x14ac:dyDescent="0.15">
      <c r="B32" t="s">
        <v>524</v>
      </c>
    </row>
    <row r="33" spans="2:2" x14ac:dyDescent="0.15">
      <c r="B33" t="s">
        <v>525</v>
      </c>
    </row>
    <row r="34" spans="2:2" x14ac:dyDescent="0.15">
      <c r="B34" t="s">
        <v>526</v>
      </c>
    </row>
    <row r="35" spans="2:2" x14ac:dyDescent="0.15">
      <c r="B35" t="s">
        <v>527</v>
      </c>
    </row>
    <row r="36" spans="2:2" x14ac:dyDescent="0.15">
      <c r="B36" t="s">
        <v>528</v>
      </c>
    </row>
    <row r="37" spans="2:2" x14ac:dyDescent="0.15">
      <c r="B37" t="s">
        <v>398</v>
      </c>
    </row>
    <row r="38" spans="2:2" x14ac:dyDescent="0.15">
      <c r="B38" t="s">
        <v>529</v>
      </c>
    </row>
    <row r="39" spans="2:2" x14ac:dyDescent="0.15">
      <c r="B39" t="s">
        <v>530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369</v>
      </c>
    </row>
    <row r="3" spans="2:2" ht="16" x14ac:dyDescent="0.2">
      <c r="B3" s="58" t="s">
        <v>531</v>
      </c>
    </row>
    <row r="4" spans="2:2" ht="16" x14ac:dyDescent="0.2">
      <c r="B4" s="58" t="s">
        <v>532</v>
      </c>
    </row>
    <row r="5" spans="2:2" x14ac:dyDescent="0.15">
      <c r="B5" t="s">
        <v>533</v>
      </c>
    </row>
    <row r="6" spans="2:2" ht="16" x14ac:dyDescent="0.2">
      <c r="B6" s="58" t="s">
        <v>534</v>
      </c>
    </row>
    <row r="7" spans="2:2" ht="16" x14ac:dyDescent="0.2">
      <c r="B7" s="58" t="s">
        <v>535</v>
      </c>
    </row>
    <row r="8" spans="2:2" x14ac:dyDescent="0.15">
      <c r="B8" t="s">
        <v>536</v>
      </c>
    </row>
    <row r="9" spans="2:2" x14ac:dyDescent="0.15">
      <c r="B9" t="s">
        <v>537</v>
      </c>
    </row>
    <row r="10" spans="2:2" x14ac:dyDescent="0.15">
      <c r="B10" t="s">
        <v>538</v>
      </c>
    </row>
    <row r="11" spans="2:2" x14ac:dyDescent="0.15">
      <c r="B11" t="s">
        <v>539</v>
      </c>
    </row>
    <row r="14" spans="2:2" ht="16" x14ac:dyDescent="0.2">
      <c r="B14" s="58" t="s">
        <v>540</v>
      </c>
    </row>
    <row r="20" spans="2:2" x14ac:dyDescent="0.15">
      <c r="B20" t="s">
        <v>541</v>
      </c>
    </row>
    <row r="21" spans="2:2" x14ac:dyDescent="0.15">
      <c r="B21" t="s">
        <v>542</v>
      </c>
    </row>
    <row r="22" spans="2:2" x14ac:dyDescent="0.15">
      <c r="B22" t="s">
        <v>486</v>
      </c>
    </row>
    <row r="23" spans="2:2" x14ac:dyDescent="0.15">
      <c r="B23" t="s">
        <v>543</v>
      </c>
    </row>
    <row r="24" spans="2:2" x14ac:dyDescent="0.15">
      <c r="B24" t="s">
        <v>373</v>
      </c>
    </row>
    <row r="25" spans="2:2" x14ac:dyDescent="0.15">
      <c r="B25" t="s">
        <v>544</v>
      </c>
    </row>
    <row r="26" spans="2:2" x14ac:dyDescent="0.15">
      <c r="B26" t="s">
        <v>490</v>
      </c>
    </row>
    <row r="27" spans="2:2" x14ac:dyDescent="0.15">
      <c r="B27" t="s">
        <v>545</v>
      </c>
    </row>
    <row r="28" spans="2:2" x14ac:dyDescent="0.15">
      <c r="B28" t="s">
        <v>546</v>
      </c>
    </row>
    <row r="29" spans="2:2" x14ac:dyDescent="0.15">
      <c r="B29" t="s">
        <v>547</v>
      </c>
    </row>
    <row r="30" spans="2:2" x14ac:dyDescent="0.15">
      <c r="B30" t="s">
        <v>548</v>
      </c>
    </row>
    <row r="31" spans="2:2" x14ac:dyDescent="0.15">
      <c r="B31" t="s">
        <v>549</v>
      </c>
    </row>
    <row r="32" spans="2:2" x14ac:dyDescent="0.15">
      <c r="B32" t="s">
        <v>550</v>
      </c>
    </row>
    <row r="33" spans="2:2" x14ac:dyDescent="0.15">
      <c r="B33" t="s">
        <v>551</v>
      </c>
    </row>
    <row r="34" spans="2:2" x14ac:dyDescent="0.15">
      <c r="B34" t="s">
        <v>552</v>
      </c>
    </row>
    <row r="35" spans="2:2" x14ac:dyDescent="0.15">
      <c r="B35" t="s">
        <v>527</v>
      </c>
    </row>
    <row r="36" spans="2:2" x14ac:dyDescent="0.15">
      <c r="B36" t="s">
        <v>553</v>
      </c>
    </row>
    <row r="37" spans="2:2" x14ac:dyDescent="0.15">
      <c r="B37" t="s">
        <v>471</v>
      </c>
    </row>
    <row r="38" spans="2:2" x14ac:dyDescent="0.15">
      <c r="B38" t="s">
        <v>554</v>
      </c>
    </row>
    <row r="39" spans="2:2" x14ac:dyDescent="0.15">
      <c r="B39" t="s">
        <v>555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385</v>
      </c>
    </row>
    <row r="3" spans="2:2" x14ac:dyDescent="0.15">
      <c r="B3" t="s">
        <v>556</v>
      </c>
    </row>
    <row r="4" spans="2:2" x14ac:dyDescent="0.15">
      <c r="B4" t="s">
        <v>557</v>
      </c>
    </row>
    <row r="5" spans="2:2" x14ac:dyDescent="0.15">
      <c r="B5" t="s">
        <v>558</v>
      </c>
    </row>
    <row r="6" spans="2:2" x14ac:dyDescent="0.15">
      <c r="B6" t="s">
        <v>559</v>
      </c>
    </row>
    <row r="7" spans="2:2" x14ac:dyDescent="0.15">
      <c r="B7" t="s">
        <v>560</v>
      </c>
    </row>
    <row r="8" spans="2:2" x14ac:dyDescent="0.15">
      <c r="B8" t="s">
        <v>561</v>
      </c>
    </row>
    <row r="9" spans="2:2" x14ac:dyDescent="0.15">
      <c r="B9" t="s">
        <v>562</v>
      </c>
    </row>
    <row r="10" spans="2:2" x14ac:dyDescent="0.15">
      <c r="B10" t="s">
        <v>563</v>
      </c>
    </row>
    <row r="11" spans="2:2" x14ac:dyDescent="0.15">
      <c r="B11" t="s">
        <v>564</v>
      </c>
    </row>
    <row r="14" spans="2:2" x14ac:dyDescent="0.15">
      <c r="B14" t="s">
        <v>565</v>
      </c>
    </row>
    <row r="20" spans="2:2" x14ac:dyDescent="0.15">
      <c r="B20" t="s">
        <v>566</v>
      </c>
    </row>
    <row r="21" spans="2:2" x14ac:dyDescent="0.15">
      <c r="B21" t="s">
        <v>567</v>
      </c>
    </row>
    <row r="22" spans="2:2" x14ac:dyDescent="0.15">
      <c r="B22" t="s">
        <v>568</v>
      </c>
    </row>
    <row r="23" spans="2:2" x14ac:dyDescent="0.15">
      <c r="B23" t="s">
        <v>569</v>
      </c>
    </row>
    <row r="24" spans="2:2" x14ac:dyDescent="0.15">
      <c r="B24" t="s">
        <v>373</v>
      </c>
    </row>
    <row r="25" spans="2:2" x14ac:dyDescent="0.15">
      <c r="B25" t="s">
        <v>570</v>
      </c>
    </row>
    <row r="26" spans="2:2" x14ac:dyDescent="0.15">
      <c r="B26" t="s">
        <v>571</v>
      </c>
    </row>
    <row r="27" spans="2:2" x14ac:dyDescent="0.15">
      <c r="B27" t="s">
        <v>572</v>
      </c>
    </row>
    <row r="28" spans="2:2" x14ac:dyDescent="0.15">
      <c r="B28" t="s">
        <v>573</v>
      </c>
    </row>
    <row r="29" spans="2:2" x14ac:dyDescent="0.15">
      <c r="B29" t="s">
        <v>574</v>
      </c>
    </row>
    <row r="30" spans="2:2" x14ac:dyDescent="0.15">
      <c r="B30" t="s">
        <v>575</v>
      </c>
    </row>
    <row r="31" spans="2:2" x14ac:dyDescent="0.15">
      <c r="B31" t="s">
        <v>576</v>
      </c>
    </row>
    <row r="32" spans="2:2" x14ac:dyDescent="0.15">
      <c r="B32" t="s">
        <v>577</v>
      </c>
    </row>
    <row r="33" spans="2:2" x14ac:dyDescent="0.15">
      <c r="B33" t="s">
        <v>578</v>
      </c>
    </row>
    <row r="34" spans="2:2" x14ac:dyDescent="0.15">
      <c r="B34" t="s">
        <v>579</v>
      </c>
    </row>
    <row r="35" spans="2:2" x14ac:dyDescent="0.15">
      <c r="B35" t="s">
        <v>580</v>
      </c>
    </row>
    <row r="36" spans="2:2" x14ac:dyDescent="0.15">
      <c r="B36" t="s">
        <v>470</v>
      </c>
    </row>
    <row r="37" spans="2:2" x14ac:dyDescent="0.15">
      <c r="B37" t="s">
        <v>398</v>
      </c>
    </row>
    <row r="38" spans="2:2" x14ac:dyDescent="0.15">
      <c r="B38" t="s">
        <v>581</v>
      </c>
    </row>
    <row r="39" spans="2:2" x14ac:dyDescent="0.15">
      <c r="B39" t="s">
        <v>582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2024-07-24T18:51:40Z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