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70/regular/"/>
    </mc:Choice>
  </mc:AlternateContent>
  <xr:revisionPtr revIDLastSave="0" documentId="13_ncr:1_{4501524B-ACB7-7B4B-B0BA-10374109036C}"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I24" i="2"/>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CO42" i="1"/>
  <c r="CO41" i="1"/>
  <c r="CO40" i="1"/>
  <c r="FE40" i="1" s="1"/>
  <c r="CO37" i="1"/>
  <c r="L37" i="1" s="1"/>
  <c r="CO36" i="1"/>
  <c r="L36" i="1" s="1"/>
  <c r="CO35" i="1"/>
  <c r="CO30" i="1"/>
  <c r="FE30" i="1" s="1"/>
  <c r="CO27" i="1"/>
  <c r="L27" i="1" s="1"/>
  <c r="CO26" i="1"/>
  <c r="L26" i="1" s="1"/>
  <c r="CO25" i="1"/>
  <c r="D23" i="2"/>
  <c r="C23" i="2"/>
  <c r="D21" i="2"/>
  <c r="C21" i="2"/>
  <c r="CO22" i="1" s="1"/>
  <c r="FE22" i="1" s="1"/>
  <c r="CO21" i="1"/>
  <c r="L21" i="1" s="1"/>
  <c r="CO20" i="1"/>
  <c r="L20" i="1" s="1"/>
  <c r="CO16" i="1"/>
  <c r="FE16" i="1" s="1"/>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<sst xmlns="http://schemas.openxmlformats.org/spreadsheetml/2006/main" count="897" uniqueCount="728">
  <si>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</si>
  <si>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</si>
  <si>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</si>
  <si>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</si>
  <si>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</si>
  <si>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</si>
  <si>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</si>
  <si>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</si>
  <si>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</si>
  <si>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</si>
  <si>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</si>
  <si>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</si>
  <si>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</si>
  <si>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</si>
  <si>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</si>
  <si>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</si>
  <si>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</si>
  <si>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</si>
  <si>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</si>
  <si>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</si>
  <si>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</si>
  <si>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</si>
  <si>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</si>
  <si>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</si>
  <si>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</si>
  <si>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</si>
  <si>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</si>
  <si>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</si>
  <si>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</si>
  <si>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</si>
  <si>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</si>
  <si>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</si>
  <si>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</si>
  <si>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</si>
  <si>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</si>
  <si>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</si>
  <si>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</si>
  <si>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</si>
  <si>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</si>
  <si>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</si>
  <si>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</si>
  <si>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</si>
  <si>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</si>
  <si>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</si>
  <si>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</si>
  <si>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</si>
  <si>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</si>
  <si>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</si>
  <si>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</si>
  <si>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</si>
  <si>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</si>
  <si>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</si>
  <si>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</si>
  <si>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</si>
  <si>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</si>
  <si>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</si>
  <si>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</si>
  <si>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</si>
  <si>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</si>
  <si>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</si>
  <si>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</si>
  <si>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</si>
  <si>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</si>
  <si>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</si>
  <si>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</si>
  <si>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</si>
  <si>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</si>
  <si>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</si>
  <si>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</si>
  <si>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</si>
  <si>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</si>
  <si>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</si>
  <si>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</si>
  <si>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</si>
  <si>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</si>
  <si>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</si>
  <si>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</si>
  <si>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</si>
  <si>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</si>
  <si>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</si>
  <si>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</si>
  <si>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</si>
  <si>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</si>
  <si>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</si>
  <si>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</si>
  <si>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</si>
  <si>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</si>
  <si>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</si>
  <si>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</si>
  <si>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</si>
  <si>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</si>
  <si>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</si>
  <si>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</si>
  <si>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</si>
  <si>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</si>
  <si>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</si>
  <si>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</si>
  <si>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</si>
  <si>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</si>
  <si>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</si>
  <si>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</si>
  <si>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</si>
  <si>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</si>
  <si>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</si>
  <si>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</si>
  <si>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</si>
  <si>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</si>
  <si>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</si>
  <si>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</si>
  <si>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</si>
  <si>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</si>
  <si>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</si>
  <si>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</si>
  <si>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</si>
  <si>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</si>
  <si>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</si>
  <si>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</si>
  <si>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</si>
  <si>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</si>
  <si>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</si>
  <si>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</si>
  <si>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</si>
  <si>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</si>
  <si>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</si>
  <si>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</si>
  <si>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</si>
  <si>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</si>
  <si>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</si>
  <si>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</si>
  <si>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</si>
  <si>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</si>
  <si>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</si>
  <si>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</si>
  <si>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</si>
  <si>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</si>
  <si>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</si>
  <si>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</si>
  <si>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</si>
  <si>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</si>
  <si>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</si>
  <si>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</si>
  <si>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</si>
  <si>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</si>
  <si>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</si>
  <si>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</si>
  <si>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</si>
  <si>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</si>
  <si>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</si>
  <si>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</si>
  <si>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</si>
  <si>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</si>
  <si>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</si>
  <si>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</si>
  <si>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</si>
  <si>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</si>
  <si>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</si>
  <si>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</si>
  <si>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</si>
  <si>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</si>
  <si>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</si>
  <si>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</si>
  <si>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</si>
  <si>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</si>
  <si>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</si>
  <si>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</si>
  <si>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</si>
  <si>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</si>
  <si>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</si>
  <si>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</si>
  <si>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</si>
  <si>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</si>
  <si>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</si>
  <si>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</si>
  <si>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</si>
  <si>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</si>
  <si>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</si>
  <si>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</si>
  <si>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</si>
  <si>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</si>
  <si>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</si>
  <si>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</si>
  <si>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</si>
  <si>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</si>
  <si>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</si>
  <si>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</si>
  <si>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</si>
  <si>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</si>
  <si>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</si>
  <si>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</si>
  <si>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</si>
  <si>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</si>
  <si>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</si>
  <si>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</si>
  <si>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</si>
  <si>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</si>
  <si>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</si>
  <si>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</si>
  <si>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</si>
  <si>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</si>
  <si>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</si>
  <si>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</si>
  <si>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</si>
  <si>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</si>
  <si>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</si>
  <si>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</si>
  <si>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</si>
  <si>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</si>
  <si>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</si>
  <si>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</si>
  <si>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</si>
  <si>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</si>
  <si>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</si>
  <si>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</si>
  <si>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</si>
  <si>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</si>
  <si>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</si>
  <si>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</si>
  <si>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</si>
  <si>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</si>
  <si>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</si>
  <si>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</si>
  <si>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</si>
  <si>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</si>
  <si>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</si>
  <si>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</si>
  <si>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</si>
  <si>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</si>
  <si>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</si>
  <si>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</si>
  <si>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</si>
  <si>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</si>
  <si>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</si>
  <si>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</si>
  <si>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</si>
  <si>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</si>
  <si>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</si>
  <si>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</si>
  <si>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</si>
  <si>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</si>
  <si>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</si>
  <si>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</si>
  <si>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</si>
  <si>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</si>
  <si>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</si>
  <si>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</si>
  <si>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</si>
  <si>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</si>
  <si>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</si>
  <si>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</si>
  <si>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</si>
  <si>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</si>
  <si>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</si>
  <si>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</si>
  <si>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</si>
  <si>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</si>
  <si>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</si>
  <si>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</si>
  <si>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</si>
  <si>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</si>
  <si>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</si>
  <si>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</si>
  <si>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</si>
  <si>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</si>
  <si>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</si>
  <si>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</si>
  <si>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</si>
  <si>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</si>
  <si>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</si>
  <si>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</si>
  <si>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</si>
  <si>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</si>
  <si>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</si>
  <si>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</si>
  <si>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</si>
  <si>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</si>
  <si>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</si>
  <si>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</si>
  <si>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</si>
  <si>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</si>
  <si>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</si>
  <si>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</si>
  <si>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</si>
  <si>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</si>
  <si>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</si>
  <si>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</si>
  <si>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</si>
  <si>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</si>
  <si>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</si>
  <si>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</si>
  <si>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</si>
  <si>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</si>
  <si>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</si>
  <si>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</si>
  <si>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</si>
  <si>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</si>
  <si>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</si>
  <si>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</si>
  <si>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</si>
  <si>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</si>
  <si>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</si>
  <si>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</si>
  <si>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</si>
  <si>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</si>
  <si>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</si>
  <si>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</si>
  <si>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</si>
  <si>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</si>
  <si>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</si>
  <si>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</si>
  <si>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</si>
  <si>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</si>
  <si>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</si>
  <si>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</si>
  <si>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</si>
  <si>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</si>
  <si>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</si>
  <si>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</si>
  <si>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</si>
  <si>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</si>
  <si>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</si>
  <si>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</si>
  <si>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</si>
  <si>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</si>
  <si>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</si>
  <si>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</si>
  <si>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</si>
  <si>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</si>
  <si>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</si>
  <si>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</si>
  <si>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</si>
  <si>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</si>
  <si>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</si>
  <si>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</si>
  <si>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</si>
  <si>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</si>
  <si>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</si>
  <si>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</si>
  <si>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</si>
  <si>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</si>
  <si>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</si>
  <si>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</si>
  <si>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</si>
  <si>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</si>
  <si>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</si>
  <si>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</si>
  <si>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</si>
  <si>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</si>
  <si>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</si>
  <si>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</si>
  <si>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</si>
  <si>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</si>
  <si>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</si>
  <si>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</si>
  <si>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</si>
  <si>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</si>
  <si>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</si>
  <si>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</si>
  <si>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</si>
  <si>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</si>
  <si>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</si>
  <si>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</si>
  <si>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</si>
  <si>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</si>
  <si>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</si>
  <si>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</si>
  <si>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</si>
  <si>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</si>
  <si>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</si>
  <si>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</si>
  <si>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</si>
  <si>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</si>
  <si>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</si>
  <si>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</si>
  <si>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</si>
  <si>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</si>
  <si>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</si>
  <si>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</si>
  <si>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</si>
  <si>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</si>
  <si>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</si>
  <si>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</si>
  <si>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</si>
  <si>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</si>
  <si>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</si>
  <si>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</si>
  <si>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</si>
  <si>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</si>
  <si>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</si>
  <si>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</si>
  <si>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</si>
  <si>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</si>
  <si>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</si>
  <si>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</si>
  <si>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</si>
  <si>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</si>
  <si>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</si>
  <si>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</si>
  <si>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</si>
  <si>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</si>
  <si>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</si>
  <si>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</si>
  <si>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</si>
  <si>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</si>
  <si>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</si>
  <si>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</si>
  <si>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</si>
  <si>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</si>
  <si>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</si>
  <si>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</si>
  <si>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</si>
  <si>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</si>
  <si>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</si>
  <si>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</si>
  <si>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</si>
  <si>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</si>
  <si>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</si>
  <si>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</si>
  <si>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</si>
  <si>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</si>
  <si>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</si>
  <si>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</si>
  <si>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</si>
  <si>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</si>
  <si>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</si>
  <si>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</si>
  <si>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</si>
  <si>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</si>
  <si>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</si>
  <si>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</si>
  <si>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</si>
  <si>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</si>
  <si>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</si>
  <si>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</si>
  <si>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</si>
  <si>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</si>
  <si>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</si>
  <si>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</si>
  <si>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</si>
  <si>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</si>
  <si>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</si>
  <si>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</si>
  <si>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</si>
  <si>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</si>
  <si>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</si>
  <si>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</si>
  <si>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</si>
  <si>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</si>
  <si>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</si>
  <si>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</si>
  <si>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</si>
  <si>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</si>
  <si>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</si>
  <si>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</si>
  <si>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</si>
  <si>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</si>
  <si>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</si>
  <si>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</si>
  <si>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</si>
  <si>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</si>
  <si>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</si>
  <si>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</si>
  <si>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</si>
  <si>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</si>
  <si>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</si>
  <si>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</si>
  <si>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</si>
  <si>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</si>
  <si>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</si>
  <si>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</si>
  <si>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</si>
  <si>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</si>
  <si>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</si>
  <si>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</si>
  <si>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</si>
  <si>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</si>
  <si>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</si>
  <si>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</si>
  <si>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</si>
  <si>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</si>
  <si>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</si>
  <si>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</si>
  <si>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</si>
  <si>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</si>
  <si>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</si>
  <si>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</si>
  <si>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</si>
  <si>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</si>
  <si>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</si>
  <si>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</si>
  <si>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</si>
  <si>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</si>
  <si>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</si>
  <si>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</si>
  <si>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</si>
  <si>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</si>
  <si>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</si>
  <si>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</si>
  <si>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</si>
  <si>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</si>
  <si>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</si>
  <si>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</si>
  <si>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</si>
  <si>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</si>
  <si>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</si>
  <si>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</si>
  <si>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</si>
  <si>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</si>
  <si>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</si>
  <si>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</si>
  <si>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</si>
  <si>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</si>
  <si>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</si>
  <si>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</si>
  <si>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</si>
  <si>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</si>
  <si>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</si>
  <si>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</si>
  <si>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</si>
  <si>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</si>
  <si>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</si>
  <si>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</si>
  <si>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</si>
  <si>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</si>
  <si>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</si>
  <si>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</si>
  <si>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</si>
  <si>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</si>
  <si>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</si>
  <si>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</si>
  <si>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</si>
  <si>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</si>
  <si>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</si>
  <si>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</si>
  <si>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</si>
  <si>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</si>
  <si>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</si>
  <si>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</si>
  <si>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</si>
  <si>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</si>
  <si>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</si>
  <si>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</si>
  <si>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</si>
  <si>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</si>
  <si>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</si>
  <si>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</si>
  <si>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</si>
  <si>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</si>
  <si>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</si>
  <si>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</si>
  <si>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</si>
  <si>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</si>
  <si>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</si>
  <si>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</si>
  <si>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</si>
  <si>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</si>
  <si>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</si>
  <si>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</si>
  <si>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</si>
  <si>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</si>
  <si>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</si>
  <si>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</si>
  <si>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</si>
  <si>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</si>
  <si>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</si>
  <si>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</si>
  <si>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</si>
  <si>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</si>
  <si>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</si>
  <si>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</si>
  <si>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</si>
  <si>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</si>
  <si>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</si>
  <si>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</si>
  <si>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</si>
  <si>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</si>
  <si>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</si>
  <si>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</si>
  <si>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</si>
  <si>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</si>
  <si>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</si>
  <si>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</si>
  <si>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</si>
  <si>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</si>
  <si>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</si>
  <si>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</si>
  <si>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</si>
  <si>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</si>
  <si>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</si>
  <si>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</si>
  <si>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</si>
  <si>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</si>
  <si>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</si>
  <si>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</si>
  <si>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</si>
  <si>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</si>
  <si>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</si>
  <si>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</si>
  <si>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</si>
  <si>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</si>
  <si>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</si>
  <si>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</si>
  <si>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</si>
  <si>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</si>
  <si>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</si>
  <si>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</si>
  <si>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</si>
  <si>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</si>
  <si>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</si>
  <si>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</si>
  <si>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</si>
  <si>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</si>
  <si>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</si>
  <si>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</si>
  <si>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</si>
  <si>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</si>
  <si>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</si>
  <si>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</si>
  <si>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</si>
  <si>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</si>
  <si>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</si>
  <si>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</si>
  <si>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</si>
  <si>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</si>
  <si>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</si>
  <si>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</si>
  <si>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</si>
  <si>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</si>
  <si>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</si>
  <si>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</si>
  <si>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</si>
  <si>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</si>
  <si>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</si>
  <si>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</si>
  <si>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</si>
  <si>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</si>
  <si>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</si>
  <si>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</si>
  <si>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</si>
  <si>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</si>
  <si>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</si>
  <si>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</si>
  <si>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</si>
  <si>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</si>
  <si>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</si>
  <si>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</si>
  <si>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</si>
  <si>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</si>
  <si>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</si>
  <si>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</si>
  <si>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</si>
  <si>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</si>
  <si>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</si>
  <si>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</si>
  <si>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</si>
  <si>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</si>
  <si>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</si>
  <si>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</si>
  <si>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</si>
  <si>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</si>
  <si>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</si>
  <si>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</si>
  <si>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</si>
  <si>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</si>
  <si>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</si>
  <si>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</si>
  <si>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</si>
  <si>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</si>
  <si>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</si>
  <si>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</si>
  <si>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</si>
  <si>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</si>
  <si>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</si>
  <si>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</si>
  <si>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</si>
  <si>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</si>
  <si>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</si>
  <si>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</si>
  <si>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regular - DE 2.0</t>
  </si>
  <si>
    <t>Lenovo T470 regular - FR 2.0</t>
  </si>
  <si>
    <t>Lenovo T470 regular - IT 2.0</t>
  </si>
  <si>
    <t>Lenovo T470 regular - ES 2.0</t>
  </si>
  <si>
    <t>Lenovo T470 regular - UK 2.0</t>
  </si>
  <si>
    <t>Lenovo T470 regular - NOR</t>
  </si>
  <si>
    <t>Lenovo T470 regular - US INT</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</si>
  <si>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</si>
  <si>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</si>
  <si>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</si>
  <si>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</si>
  <si>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</si>
  <si>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</si>
  <si>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</si>
  <si>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</si>
  <si>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</si>
  <si>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</si>
  <si>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</si>
  <si>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</si>
  <si>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</si>
  <si>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</si>
  <si>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</si>
  <si>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</si>
  <si>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</si>
  <si>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</si>
  <si>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</si>
  <si>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</si>
  <si>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</si>
  <si>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</si>
  <si>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</si>
  <si>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</si>
  <si>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</si>
  <si>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</si>
  <si>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</si>
  <si>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</si>
  <si>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</si>
  <si>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</si>
  <si>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</si>
  <si>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</si>
  <si>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</si>
  <si>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</si>
  <si>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</si>
  <si>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</si>
  <si>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</si>
  <si>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</si>
  <si>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</si>
  <si>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Lenovo T470 - US RG V2</t>
  </si>
  <si>
    <t>Lenovo T470 parent regular</t>
  </si>
  <si>
    <t>44.95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</si>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</sst>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color rgb="FF00000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726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727</v>
      </c>
    </row>
    <row r="4" spans="1:193" ht="17" x14ac:dyDescent="0.2">
      <c r="A4" s="1" t="str">
        <f>IF(ISBLANK(Values!E3),"",IF(Values!$B$37="EU","computercomponent","computer"))</f>
        <v>computercomponent</v>
      </c>
      <c r="B4" s="27" t="str">
        <f>Values!B13</f>
        <v>Lenovo T470 parent regular</v>
      </c>
      <c r="C4" s="27" t="s">
        <v>345</v>
      </c>
      <c r="D4" s="28">
        <f>Values!B14</f>
        <v>5714401473992</v>
      </c>
      <c r="E4" s="1" t="s">
        <v>346</v>
      </c>
      <c r="F4" s="27" t="str">
        <f>SUBSTITUTE(Values!B1, "{language}", "") &amp; " " &amp; Values!B3</f>
        <v>clavier de remplacement  rétroéclairé pour Lenovo Thinkpad T470 T480</v>
      </c>
      <c r="G4" s="27" t="s">
        <v>345</v>
      </c>
      <c r="H4" s="1" t="str">
        <f>Values!B16</f>
        <v>computer-keyboards</v>
      </c>
      <c r="I4" s="1" t="str">
        <f>IF(ISBLANK(Values!E3),"","4730574031")</f>
        <v>4730574031</v>
      </c>
      <c r="J4" s="29" t="str">
        <f>Values!B13</f>
        <v>Lenovo T470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clavier de remplacement Allemand non rétroéclairé pour Lenovo Thinkpad T470 T480</v>
      </c>
      <c r="G5" s="29" t="str">
        <f>IF(ISBLANK(Values!E4),"",IF(Values!$B$20="PartialUpdate","","TellusRem"))</f>
        <v>TellusRem</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44.95</v>
      </c>
      <c r="L5" s="27" t="str">
        <f>IF(ISBLANK(Values!E4),"",IF($CO5="DEFAULT", Values!$B$18, ""))</f>
        <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 regular</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44.95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4" t="str">
        <f>K5</f>
        <v>44.95</v>
      </c>
    </row>
    <row r="6" spans="1:193" ht="64" x14ac:dyDescent="0.2">
      <c r="A6" s="1" t="str">
        <f>IF(ISBLANK(Values!E5),"",IF(Values!$B$37="EU","computercomponent","computer"))</f>
        <v>computercomponent</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clavier de remplacement Français non rétroéclairé pour Lenovo Thinkpad T470 T480</v>
      </c>
      <c r="G6" s="29" t="str">
        <f>IF(ISBLANK(Values!E5),"",IF(Values!$B$20="PartialUpdate","","TellusRem"))</f>
        <v>TellusRem</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44.95</v>
      </c>
      <c r="L6" s="27" t="str">
        <f>IF(ISBLANK(Values!E5),"",IF($CO6="DEFAULT", Values!$B$18, ""))</f>
        <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 regular</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44.95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4" t="str">
        <f>K6</f>
        <v>44.95</v>
      </c>
    </row>
    <row r="7" spans="1:193" ht="64" x14ac:dyDescent="0.2">
      <c r="A7" s="1" t="str">
        <f>IF(ISBLANK(Values!E6),"",IF(Values!$B$37="EU","computercomponent","computer"))</f>
        <v>computercomponent</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clavier de remplacement Italien non rétroéclairé pour Lenovo Thinkpad T470 T480</v>
      </c>
      <c r="G7" s="29" t="str">
        <f>IF(ISBLANK(Values!E6),"",IF(Values!$B$20="PartialUpdate","","TellusRem"))</f>
        <v>TellusRem</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44.95</v>
      </c>
      <c r="L7" s="27" t="str">
        <f>IF(ISBLANK(Values!E6),"",IF($CO7="DEFAULT", Values!$B$18, ""))</f>
        <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 regular</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44.95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4" t="str">
        <f>K7</f>
        <v>44.95</v>
      </c>
    </row>
    <row r="8" spans="1:193" ht="64" x14ac:dyDescent="0.2">
      <c r="A8" s="1" t="str">
        <f>IF(ISBLANK(Values!E7),"",IF(Values!$B$37="EU","computercomponent","computer"))</f>
        <v>computercomponent</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clavier de remplacement Espagnol non rétroéclairé pour Lenovo Thinkpad T470 T480</v>
      </c>
      <c r="G8" s="29" t="str">
        <f>IF(ISBLANK(Values!E7),"",IF(Values!$B$20="PartialUpdate","","TellusRem"))</f>
        <v>TellusRem</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44.95</v>
      </c>
      <c r="L8" s="27" t="str">
        <f>IF(ISBLANK(Values!E7),"",IF($CO8="DEFAULT", Values!$B$18, ""))</f>
        <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 regular</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44.95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4" t="str">
        <f>K8</f>
        <v>44.95</v>
      </c>
    </row>
    <row r="9" spans="1:193" ht="64" x14ac:dyDescent="0.2">
      <c r="A9" s="1" t="str">
        <f>IF(ISBLANK(Values!E8),"",IF(Values!$B$37="EU","computercomponent","computer"))</f>
        <v>computercomponent</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clavier de remplacement UK non rétroéclairé pour Lenovo Thinkpad T470 T480</v>
      </c>
      <c r="G9" s="29" t="str">
        <f>IF(ISBLANK(Values!E8),"",IF(Values!$B$20="PartialUpdate","","TellusRem"))</f>
        <v>TellusRem</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44.95</v>
      </c>
      <c r="L9" s="27" t="str">
        <f>IF(ISBLANK(Values!E8),"",IF($CO9="DEFAULT", Values!$B$18, ""))</f>
        <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 regular</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44.95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4" t="str">
        <f>K9</f>
        <v>44.95</v>
      </c>
    </row>
    <row r="10" spans="1:193" ht="64" x14ac:dyDescent="0.2">
      <c r="A10" s="1" t="str">
        <f>IF(ISBLANK(Values!E9),"",IF(Values!$B$37="EU","computercomponent","computer"))</f>
        <v>computercomponent</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clavier de remplacement Scandinave - nordique non rétroéclairé pour Lenovo Thinkpad T470 T480</v>
      </c>
      <c r="G10" s="29" t="str">
        <f>IF(ISBLANK(Values!E9),"",IF(Values!$B$20="PartialUpdate","","TellusRem"))</f>
        <v>TellusRem</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44.95</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 regular</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44.95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4" t="str">
        <f>K10</f>
        <v>44.95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4"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4"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4"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4" t="str">
        <f>K21</f>
        <v/>
      </c>
    </row>
    <row r="22" spans="1:193" ht="64" x14ac:dyDescent="0.2">
      <c r="A22" s="1" t="str">
        <f>IF(ISBLANK(Values!E21),"",IF(Values!$B$37="EU","computercomponent","computer"))</f>
        <v>computercomponent</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clavier de remplacement US international non rétroéclairé pour Lenovo Thinkpad T470 T480</v>
      </c>
      <c r="G22" s="29" t="str">
        <f>IF(ISBLANK(Values!E21),"",IF(Values!$B$20="PartialUpdate","","TellusRem"))</f>
        <v>TellusRem</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44.95</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 regular</v>
      </c>
      <c r="Y22" s="31" t="str">
        <f>IF(ISBLANK(Values!E21),"","Size-Color")</f>
        <v>Size-Color</v>
      </c>
      <c r="Z22" s="29" t="str">
        <f>IF(ISBLANK(Values!E21),"","variation")</f>
        <v>variation</v>
      </c>
      <c r="AA22" s="1" t="str">
        <f>IF(ISBLANK(Values!E21),"",Values!$B$20)</f>
        <v>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non rétroéclairé.</v>
      </c>
      <c r="AM22" s="1" t="str">
        <f>SUBSTITUTE(IF(ISBLANK(Values!E21),"",Values!$B$27),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44.95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4" t="str">
        <f>K22</f>
        <v>44.95</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5" t="str">
        <f>K23</f>
        <v/>
      </c>
    </row>
    <row r="24" spans="1:193" s="35" customFormat="1" ht="64" x14ac:dyDescent="0.2">
      <c r="A24" s="1" t="str">
        <f>IF(ISBLANK(Values!E23),"",IF(Values!$B$37="EU","computercomponent","computer"))</f>
        <v>computercomponent</v>
      </c>
      <c r="B24" s="33" t="str">
        <f>IF(ISBLANK(Values!E23),"",Values!F23)</f>
        <v>Lenovo T470 - US RG V2</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clavier de remplacement US non rétroéclairé pour Lenovo Thinkpad T470 T480</v>
      </c>
      <c r="G24" s="29" t="str">
        <f>IF(ISBLANK(Values!E23),"",IF(Values!$B$20="PartialUpdate","","TellusRem"))</f>
        <v>TellusRem</v>
      </c>
      <c r="H24" s="1" t="str">
        <f>IF(ISBLANK(Values!E23),"",Values!$B$16)</f>
        <v>computer-keyboards</v>
      </c>
      <c r="I24" s="1" t="str">
        <f>IF(ISBLANK(Values!E23),"","4730574031")</f>
        <v>4730574031</v>
      </c>
      <c r="J24" s="31" t="str">
        <f>IF(ISBLANK(Values!E23),"",Values!F23 )</f>
        <v>Lenovo T470 - US RG V2</v>
      </c>
      <c r="K24" s="27" t="str">
        <f>IF(IF(ISBLANK(Values!E23),"",IF(Values!J23, Values!$B$4, Values!$B$5))=0,"",IF(ISBLANK(Values!E23),"",IF(Values!J23, Values!$B$4, Values!$B$5)))</f>
        <v>44.95</v>
      </c>
      <c r="L24" s="27">
        <f>IF(ISBLANK(Values!E23),"",IF($CO24="DEFAULT", Values!$B$18, ""))</f>
        <v>5</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 regular</v>
      </c>
      <c r="Y24" s="31" t="str">
        <f>IF(ISBLANK(Values!E23),"","Size-Color")</f>
        <v>Size-Color</v>
      </c>
      <c r="Z24" s="29" t="str">
        <f>IF(ISBLANK(Values!E23),"","variation")</f>
        <v>variation</v>
      </c>
      <c r="AA24" s="1" t="str">
        <f>IF(ISBLANK(Values!E23),"",Values!$B$20)</f>
        <v>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non rétroéclairé.</v>
      </c>
      <c r="AM24" s="1" t="str">
        <f>SUBSTITUTE(IF(ISBLANK(Values!E23),"",Values!$B$27),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44.95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5" t="str">
        <f>K24</f>
        <v>44.95</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722</v>
      </c>
      <c r="C4" s="42" t="b">
        <f>FALSE()</f>
        <v>0</v>
      </c>
      <c r="D4" s="42" t="b">
        <f>TRUE()</f>
        <v>1</v>
      </c>
      <c r="E4" s="36">
        <v>5714401473015</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f>FALSE()</f>
        <v>0</v>
      </c>
      <c r="K4" s="36" t="s">
        <v>714</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725</v>
      </c>
      <c r="C5" s="42" t="b">
        <f>FALSE()</f>
        <v>0</v>
      </c>
      <c r="D5" s="42" t="b">
        <f>TRUE()</f>
        <v>1</v>
      </c>
      <c r="E5" s="36">
        <v>5714401473022</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f>FALSE()</f>
        <v>0</v>
      </c>
      <c r="K5" s="36" t="s">
        <v>715</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f>FALSE()</f>
        <v>0</v>
      </c>
      <c r="K6" s="36" t="s">
        <v>716</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f>FALSE()</f>
        <v>0</v>
      </c>
      <c r="K7" s="36" t="s">
        <v>717</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718</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f>FALSE()</f>
        <v>0</v>
      </c>
      <c r="K9" s="36" t="s">
        <v>719</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f>FALSE()</f>
        <v>0</v>
      </c>
      <c r="K10" s="36" t="s">
        <v>689</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4" t="b">
        <f>TRUE()</f>
        <v>1</v>
      </c>
      <c r="J11" s="45" t="b">
        <f>FALSE()</f>
        <v>0</v>
      </c>
      <c r="K11" s="36" t="s">
        <v>690</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4" t="b">
        <f>TRUE()</f>
        <v>1</v>
      </c>
      <c r="J12" s="45" t="b">
        <f>FALSE()</f>
        <v>0</v>
      </c>
      <c r="K12" s="36" t="s">
        <v>691</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724</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4" t="b">
        <f>TRUE()</f>
        <v>1</v>
      </c>
      <c r="J13" s="45" t="b">
        <f>FALSE()</f>
        <v>0</v>
      </c>
      <c r="K13" s="36" t="s">
        <v>692</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2">
        <v>5714401473992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f>FALSE()</f>
        <v>0</v>
      </c>
      <c r="K14" s="36" t="s">
        <v>693</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f>FALSE()</f>
        <v>0</v>
      </c>
      <c r="K15" s="36" t="s">
        <v>694</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f>FALSE()</f>
        <v>0</v>
      </c>
      <c r="K16" s="36" t="s">
        <v>695</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f>FALSE()</f>
        <v>0</v>
      </c>
      <c r="K18" s="36" t="s">
        <v>696</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f>FALSE()</f>
        <v>0</v>
      </c>
      <c r="K19" s="36" t="s">
        <v>697</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f>FALSE()</f>
        <v>0</v>
      </c>
      <c r="K20" s="36" t="s">
        <v>698</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683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720</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f>FALSE()</f>
        <v>0</v>
      </c>
      <c r="K22" s="36" t="s">
        <v>700</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t="b">
        <f>TRUE()</f>
        <v>1</v>
      </c>
      <c r="D23" s="42" t="b">
        <f>FALSE()</f>
        <v>0</v>
      </c>
      <c r="E23" s="36">
        <v>5714401490203</v>
      </c>
      <c r="F23" s="60" t="s">
        <v>723</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721</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t="b">
        <f>TRUE()</f>
        <v>1</v>
      </c>
      <c r="J24" s="45" t="b">
        <f>TRUE()</f>
        <v>1</v>
      </c>
      <c r="K24" s="36" t="s">
        <v>684</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t="b">
        <f>TRUE()</f>
        <v>1</v>
      </c>
      <c r="J25" s="45" t="b">
        <f>TRUE()</f>
        <v>1</v>
      </c>
      <c r="K25" s="36" t="s">
        <v>685</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t="b">
        <f>TRUE()</f>
        <v>1</v>
      </c>
      <c r="J26" s="45" t="b">
        <f>TRUE()</f>
        <v>1</v>
      </c>
      <c r="K26" s="36" t="s">
        <v>686</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t="b">
        <f>TRUE()</f>
        <v>1</v>
      </c>
      <c r="J27" s="45" t="b">
        <f>TRUE()</f>
        <v>1</v>
      </c>
      <c r="K27" s="36" t="s">
        <v>687</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t="b">
        <f>TRUE()</f>
        <v>1</v>
      </c>
      <c r="J28" s="45" t="b">
        <f>TRUE()</f>
        <v>1</v>
      </c>
      <c r="K28" s="36" t="s">
        <v>688</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t="b">
        <f>TRUE()</f>
        <v>1</v>
      </c>
      <c r="J29" s="45" t="b">
        <f>TRUE()</f>
        <v>1</v>
      </c>
      <c r="K29" s="36" t="s">
        <v>713</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t="b">
        <f>TRUE()</f>
        <v>1</v>
      </c>
      <c r="J30" s="45" t="b">
        <f>TRUE()</f>
        <v>1</v>
      </c>
      <c r="K30" s="36" t="s">
        <v>702</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t="b">
        <f>TRUE()</f>
        <v>1</v>
      </c>
      <c r="J31" s="45" t="b">
        <f>TRUE()</f>
        <v>1</v>
      </c>
      <c r="K31" s="36" t="s">
        <v>703</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t="b">
        <f>TRUE()</f>
        <v>1</v>
      </c>
      <c r="J32" s="45" t="b">
        <f>TRUE()</f>
        <v>1</v>
      </c>
      <c r="K32" s="36" t="s">
        <v>704</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t="b">
        <f>TRUE()</f>
        <v>1</v>
      </c>
      <c r="J33" s="45" t="b">
        <f>TRUE()</f>
        <v>1</v>
      </c>
      <c r="K33" s="36" t="s">
        <v>705</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t="b">
        <f>TRUE()</f>
        <v>1</v>
      </c>
      <c r="J34" s="45" t="b">
        <f>TRUE()</f>
        <v>1</v>
      </c>
      <c r="K34" s="36" t="s">
        <v>706</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t="b">
        <f>TRUE()</f>
        <v>1</v>
      </c>
      <c r="J35" s="45" t="b">
        <f>TRUE()</f>
        <v>1</v>
      </c>
      <c r="K35" s="36" t="s">
        <v>707</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t="b">
        <f>TRUE()</f>
        <v>1</v>
      </c>
      <c r="J36" s="45" t="b">
        <f>TRUE()</f>
        <v>1</v>
      </c>
      <c r="K36" s="36" t="s">
        <v>708</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t="b">
        <f>TRUE()</f>
        <v>1</v>
      </c>
      <c r="J38" s="45" t="b">
        <f>TRUE()</f>
        <v>1</v>
      </c>
      <c r="K38" s="36" t="s">
        <v>709</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t="b">
        <f>TRUE()</f>
        <v>1</v>
      </c>
      <c r="J39" s="45" t="b">
        <f>TRUE()</f>
        <v>1</v>
      </c>
      <c r="K39" s="36" t="s">
        <v>710</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t="b">
        <f>TRUE()</f>
        <v>1</v>
      </c>
      <c r="J40" s="45" t="b">
        <f>TRUE()</f>
        <v>1</v>
      </c>
      <c r="K40" s="36" t="s">
        <v>711</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t="b">
        <f>TRUE()</f>
        <v>1</v>
      </c>
      <c r="J41" s="45" t="b">
        <f>TRUE()</f>
        <v>1</v>
      </c>
      <c r="K41" s="36" t="s">
        <v>699</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t="b">
        <f>TRUE()</f>
        <v>1</v>
      </c>
      <c r="J42" s="45" t="b">
        <f>TRUE()</f>
        <v>1</v>
      </c>
      <c r="K42" s="36" t="s">
        <v>712</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t="b">
        <f>TRUE()</f>
        <v>1</v>
      </c>
      <c r="J43" s="45" t="b">
        <f>TRUE()</f>
        <v>1</v>
      </c>
      <c r="K43" s="36" t="s">
        <v>701</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2024-07-24T19:31:37Z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