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012521F3-C9B4-DC4F-A14A-BA0D0A0F43C3}" xr6:coauthVersionLast="47" xr6:coauthVersionMax="47" xr10:uidLastSave="{00000000-0000-0000-0000-000000000000}"/>
  <bookViews>
    <workbookView xWindow="0" yWindow="0" windowWidth="16380" windowHeight="820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T43" i="2"/>
  <c r="R43" i="2"/>
  <c r="R44" i="1" s="1"/>
  <c r="P43" i="2"/>
  <c r="O43" i="2"/>
  <c r="N43" i="2"/>
  <c r="L43" i="2"/>
  <c r="S43" i="2" s="1"/>
  <c r="S44" i="1" s="1"/>
  <c r="J43" i="2"/>
  <c r="I43" i="2"/>
  <c r="D43" i="2"/>
  <c r="C43" i="2"/>
  <c r="V42" i="2"/>
  <c r="H42" i="2" s="1"/>
  <c r="T42" i="2"/>
  <c r="N42" i="2"/>
  <c r="N43" i="1" s="1"/>
  <c r="L42" i="2"/>
  <c r="O42" i="2" s="1"/>
  <c r="O43" i="1" s="1"/>
  <c r="J42" i="2"/>
  <c r="I42" i="2"/>
  <c r="D42" i="2"/>
  <c r="C42" i="2"/>
  <c r="V41" i="2"/>
  <c r="H41" i="2" s="1"/>
  <c r="T41" i="2"/>
  <c r="R41" i="2"/>
  <c r="P41" i="2"/>
  <c r="L41" i="2"/>
  <c r="U41" i="2" s="1"/>
  <c r="J41" i="2"/>
  <c r="I41" i="2"/>
  <c r="D41" i="2"/>
  <c r="C41" i="2"/>
  <c r="V40" i="2"/>
  <c r="H40" i="2" s="1"/>
  <c r="P40" i="2"/>
  <c r="L40" i="2"/>
  <c r="Q40" i="2" s="1"/>
  <c r="Q41" i="1" s="1"/>
  <c r="J40" i="2"/>
  <c r="I40" i="2"/>
  <c r="D40" i="2"/>
  <c r="C40" i="2"/>
  <c r="V39" i="2"/>
  <c r="H39" i="2" s="1"/>
  <c r="L39" i="2"/>
  <c r="J39" i="2"/>
  <c r="I39" i="2"/>
  <c r="D39" i="2"/>
  <c r="C39" i="2"/>
  <c r="V38" i="2"/>
  <c r="H38" i="2" s="1"/>
  <c r="T38" i="2"/>
  <c r="R38" i="2"/>
  <c r="R39" i="1" s="1"/>
  <c r="P38" i="2"/>
  <c r="O38" i="2"/>
  <c r="N38" i="2"/>
  <c r="L38" i="2"/>
  <c r="S38" i="2" s="1"/>
  <c r="S39" i="1" s="1"/>
  <c r="J38" i="2"/>
  <c r="I38" i="2"/>
  <c r="D38" i="2"/>
  <c r="C38" i="2"/>
  <c r="V37" i="2"/>
  <c r="H37" i="2" s="1"/>
  <c r="U37" i="2"/>
  <c r="T37" i="2"/>
  <c r="S37" i="2"/>
  <c r="R37" i="2"/>
  <c r="Q37" i="2"/>
  <c r="P37" i="2"/>
  <c r="O37" i="2"/>
  <c r="N37" i="2"/>
  <c r="N38" i="1" s="1"/>
  <c r="M37" i="2"/>
  <c r="L37" i="2"/>
  <c r="J37" i="2"/>
  <c r="I37" i="2"/>
  <c r="D37" i="2"/>
  <c r="C37" i="2"/>
  <c r="V36" i="2"/>
  <c r="H36" i="2" s="1"/>
  <c r="T36" i="2"/>
  <c r="R36" i="2"/>
  <c r="P36" i="2"/>
  <c r="L36" i="2"/>
  <c r="U36" i="2" s="1"/>
  <c r="U37" i="1" s="1"/>
  <c r="J36" i="2"/>
  <c r="I36" i="2"/>
  <c r="D36" i="2"/>
  <c r="C36" i="2"/>
  <c r="V35" i="2"/>
  <c r="H35" i="2" s="1"/>
  <c r="P35" i="2"/>
  <c r="L35" i="2"/>
  <c r="Q35" i="2" s="1"/>
  <c r="J35" i="2"/>
  <c r="I35" i="2"/>
  <c r="D35" i="2"/>
  <c r="C35" i="2"/>
  <c r="V34" i="2"/>
  <c r="H34" i="2" s="1"/>
  <c r="L34" i="2"/>
  <c r="J34" i="2"/>
  <c r="I34" i="2"/>
  <c r="D34" i="2"/>
  <c r="C34" i="2"/>
  <c r="V33" i="2"/>
  <c r="H33" i="2" s="1"/>
  <c r="T33" i="2"/>
  <c r="R33" i="2"/>
  <c r="R34" i="1" s="1"/>
  <c r="Q33" i="2"/>
  <c r="P33" i="2"/>
  <c r="O33" i="2"/>
  <c r="N33" i="2"/>
  <c r="L33" i="2"/>
  <c r="S33" i="2" s="1"/>
  <c r="S34" i="1" s="1"/>
  <c r="J33" i="2"/>
  <c r="I33" i="2"/>
  <c r="D33" i="2"/>
  <c r="C33" i="2"/>
  <c r="B33" i="2"/>
  <c r="V32" i="2"/>
  <c r="H32" i="2" s="1"/>
  <c r="U32" i="2"/>
  <c r="O32" i="2"/>
  <c r="O33" i="1" s="1"/>
  <c r="M32" i="2"/>
  <c r="L32" i="2"/>
  <c r="P32" i="2" s="1"/>
  <c r="J32" i="2"/>
  <c r="I32" i="2"/>
  <c r="D32" i="2"/>
  <c r="C32" i="2"/>
  <c r="V31" i="2"/>
  <c r="U31" i="2"/>
  <c r="T31" i="2"/>
  <c r="S31" i="2"/>
  <c r="R31" i="2"/>
  <c r="Q31" i="2"/>
  <c r="Q32" i="1" s="1"/>
  <c r="O31" i="2"/>
  <c r="M31" i="2"/>
  <c r="L31" i="2"/>
  <c r="P31" i="2" s="1"/>
  <c r="P32" i="1" s="1"/>
  <c r="J31" i="2"/>
  <c r="I31" i="2"/>
  <c r="H31" i="2"/>
  <c r="D31" i="2"/>
  <c r="C31" i="2"/>
  <c r="B31" i="2"/>
  <c r="V30" i="2"/>
  <c r="H30" i="2" s="1"/>
  <c r="T30" i="2"/>
  <c r="R30" i="2"/>
  <c r="P30" i="2"/>
  <c r="O30" i="2"/>
  <c r="N30" i="2"/>
  <c r="L30" i="2"/>
  <c r="S30" i="2" s="1"/>
  <c r="S31" i="1" s="1"/>
  <c r="J30" i="2"/>
  <c r="I30" i="2"/>
  <c r="D30" i="2"/>
  <c r="C30" i="2"/>
  <c r="V29" i="2"/>
  <c r="H29" i="2" s="1"/>
  <c r="T29" i="2"/>
  <c r="N29" i="2"/>
  <c r="L29" i="2"/>
  <c r="O29" i="2" s="1"/>
  <c r="O30" i="1" s="1"/>
  <c r="J29" i="2"/>
  <c r="I29" i="2"/>
  <c r="D29" i="2"/>
  <c r="C29" i="2"/>
  <c r="B29" i="2"/>
  <c r="V28" i="2"/>
  <c r="U28" i="2"/>
  <c r="U29" i="1" s="1"/>
  <c r="S28" i="2"/>
  <c r="R28" i="2"/>
  <c r="Q28" i="2"/>
  <c r="O28" i="2"/>
  <c r="M28" i="2"/>
  <c r="L28" i="2"/>
  <c r="T28" i="2" s="1"/>
  <c r="T29" i="1" s="1"/>
  <c r="J28" i="2"/>
  <c r="I28" i="2"/>
  <c r="H28" i="2"/>
  <c r="D28" i="2"/>
  <c r="C28" i="2"/>
  <c r="V27" i="2"/>
  <c r="U27" i="2"/>
  <c r="S27" i="2"/>
  <c r="Q27" i="2"/>
  <c r="O27" i="2"/>
  <c r="N27" i="2"/>
  <c r="M27" i="2"/>
  <c r="M28" i="1" s="1"/>
  <c r="L27" i="2"/>
  <c r="R27" i="2" s="1"/>
  <c r="J27" i="2"/>
  <c r="I27" i="2"/>
  <c r="H27" i="2"/>
  <c r="D27" i="2"/>
  <c r="C27" i="2"/>
  <c r="B27" i="2"/>
  <c r="V26" i="2"/>
  <c r="H26" i="2" s="1"/>
  <c r="T26" i="2"/>
  <c r="N26" i="2"/>
  <c r="L26" i="2"/>
  <c r="O26" i="2" s="1"/>
  <c r="O27" i="1" s="1"/>
  <c r="J26" i="2"/>
  <c r="I26" i="2"/>
  <c r="D26" i="2"/>
  <c r="C26" i="2"/>
  <c r="B26" i="2"/>
  <c r="V25" i="2"/>
  <c r="U25" i="2"/>
  <c r="U26" i="1" s="1"/>
  <c r="T25" i="2"/>
  <c r="S25" i="2"/>
  <c r="R25" i="2"/>
  <c r="Q25" i="2"/>
  <c r="P25" i="2"/>
  <c r="O25" i="2"/>
  <c r="M25" i="2"/>
  <c r="L25" i="2"/>
  <c r="N25" i="2" s="1"/>
  <c r="J25" i="2"/>
  <c r="I25" i="2"/>
  <c r="H25" i="2"/>
  <c r="D25" i="2"/>
  <c r="C25" i="2"/>
  <c r="B25" i="2"/>
  <c r="V24" i="2"/>
  <c r="H24" i="2" s="1"/>
  <c r="T24" i="2"/>
  <c r="R24" i="2"/>
  <c r="Q24" i="2"/>
  <c r="P24" i="2"/>
  <c r="O24" i="2"/>
  <c r="N24" i="2"/>
  <c r="M24" i="2"/>
  <c r="L24" i="2"/>
  <c r="S24" i="2" s="1"/>
  <c r="J24" i="2"/>
  <c r="I24" i="2"/>
  <c r="D24" i="2"/>
  <c r="C24" i="2"/>
  <c r="B24" i="2"/>
  <c r="V23" i="2"/>
  <c r="H23" i="2" s="1"/>
  <c r="U23" i="2"/>
  <c r="U24" i="1" s="1"/>
  <c r="Q23" i="2"/>
  <c r="O23" i="2"/>
  <c r="M23" i="2"/>
  <c r="L23" i="2"/>
  <c r="P23" i="2" s="1"/>
  <c r="J23" i="2"/>
  <c r="I23" i="2"/>
  <c r="D23" i="2"/>
  <c r="C23" i="2"/>
  <c r="B23" i="2"/>
  <c r="V22" i="2"/>
  <c r="H22" i="2" s="1"/>
  <c r="L22" i="2"/>
  <c r="J22" i="2"/>
  <c r="I22" i="2"/>
  <c r="D22" i="2"/>
  <c r="C22" i="2"/>
  <c r="V21" i="2"/>
  <c r="H21" i="2" s="1"/>
  <c r="T21" i="2"/>
  <c r="R21" i="2"/>
  <c r="R22" i="1" s="1"/>
  <c r="Q21" i="2"/>
  <c r="P21" i="2"/>
  <c r="O21" i="2"/>
  <c r="N21" i="2"/>
  <c r="L21" i="2"/>
  <c r="S21" i="2" s="1"/>
  <c r="S22" i="1" s="1"/>
  <c r="J21" i="2"/>
  <c r="I21" i="2"/>
  <c r="D21" i="2"/>
  <c r="C21" i="2"/>
  <c r="V20" i="2"/>
  <c r="H20" i="2" s="1"/>
  <c r="T20" i="2"/>
  <c r="N20" i="2"/>
  <c r="N21" i="1" s="1"/>
  <c r="L20" i="2"/>
  <c r="O20" i="2" s="1"/>
  <c r="J20" i="2"/>
  <c r="I20" i="2"/>
  <c r="D20" i="2"/>
  <c r="C20" i="2"/>
  <c r="V19" i="2"/>
  <c r="H19" i="2" s="1"/>
  <c r="T19" i="2"/>
  <c r="R19" i="2"/>
  <c r="P19" i="2"/>
  <c r="L19" i="2"/>
  <c r="U19" i="2" s="1"/>
  <c r="U20" i="1" s="1"/>
  <c r="J19" i="2"/>
  <c r="I19" i="2"/>
  <c r="D19" i="2"/>
  <c r="C19" i="2"/>
  <c r="V18" i="2"/>
  <c r="H18" i="2" s="1"/>
  <c r="P18" i="2"/>
  <c r="L18" i="2"/>
  <c r="Q18" i="2" s="1"/>
  <c r="Q19" i="1" s="1"/>
  <c r="J18" i="2"/>
  <c r="I18" i="2"/>
  <c r="D18" i="2"/>
  <c r="C18" i="2"/>
  <c r="V17" i="2"/>
  <c r="H17" i="2" s="1"/>
  <c r="U17" i="2"/>
  <c r="T17" i="2"/>
  <c r="S17" i="2"/>
  <c r="R17" i="2"/>
  <c r="Q17" i="2"/>
  <c r="P17" i="2"/>
  <c r="O17" i="2"/>
  <c r="N17" i="2"/>
  <c r="M17" i="2"/>
  <c r="L17" i="2"/>
  <c r="J17" i="2"/>
  <c r="I17" i="2"/>
  <c r="D17" i="2"/>
  <c r="C17" i="2"/>
  <c r="V16" i="2"/>
  <c r="H16" i="2" s="1"/>
  <c r="T16" i="2"/>
  <c r="R16" i="2"/>
  <c r="R17" i="1" s="1"/>
  <c r="Q16" i="2"/>
  <c r="P16" i="2"/>
  <c r="O16" i="2"/>
  <c r="N16" i="2"/>
  <c r="L16" i="2"/>
  <c r="S16" i="2" s="1"/>
  <c r="S17" i="1" s="1"/>
  <c r="J16" i="2"/>
  <c r="I16" i="2"/>
  <c r="D16" i="2"/>
  <c r="C16" i="2"/>
  <c r="V15" i="2"/>
  <c r="H15" i="2" s="1"/>
  <c r="T15" i="2"/>
  <c r="N15" i="2"/>
  <c r="L15" i="2"/>
  <c r="O15" i="2" s="1"/>
  <c r="J15" i="2"/>
  <c r="I15" i="2"/>
  <c r="D15" i="2"/>
  <c r="C15" i="2"/>
  <c r="V14" i="2"/>
  <c r="H14" i="2" s="1"/>
  <c r="T14" i="2"/>
  <c r="T15" i="1" s="1"/>
  <c r="R14" i="2"/>
  <c r="P14" i="2"/>
  <c r="L14" i="2"/>
  <c r="U14" i="2" s="1"/>
  <c r="J14" i="2"/>
  <c r="I14" i="2"/>
  <c r="D14" i="2"/>
  <c r="C14" i="2"/>
  <c r="V13" i="2"/>
  <c r="H13" i="2" s="1"/>
  <c r="P13" i="2"/>
  <c r="L13" i="2"/>
  <c r="Q13" i="2" s="1"/>
  <c r="Q14" i="1" s="1"/>
  <c r="J13" i="2"/>
  <c r="I13" i="2"/>
  <c r="D13" i="2"/>
  <c r="C13" i="2"/>
  <c r="V12" i="2"/>
  <c r="H12" i="2" s="1"/>
  <c r="L12" i="2"/>
  <c r="J12" i="2"/>
  <c r="I12" i="2"/>
  <c r="D12" i="2"/>
  <c r="C12" i="2"/>
  <c r="V11" i="2"/>
  <c r="H11" i="2" s="1"/>
  <c r="T11" i="2"/>
  <c r="R11" i="2"/>
  <c r="R12" i="1" s="1"/>
  <c r="Q11" i="2"/>
  <c r="P11" i="2"/>
  <c r="O11" i="2"/>
  <c r="N11" i="2"/>
  <c r="L11" i="2"/>
  <c r="S11" i="2" s="1"/>
  <c r="S12" i="1" s="1"/>
  <c r="J11" i="2"/>
  <c r="I11" i="2"/>
  <c r="D11" i="2"/>
  <c r="C11" i="2"/>
  <c r="V10" i="2"/>
  <c r="H10" i="2" s="1"/>
  <c r="T10" i="2"/>
  <c r="N10" i="2"/>
  <c r="L10" i="2"/>
  <c r="O10" i="2" s="1"/>
  <c r="J10" i="2"/>
  <c r="I10" i="2"/>
  <c r="D10" i="2"/>
  <c r="C10" i="2"/>
  <c r="V9" i="2"/>
  <c r="H9" i="2" s="1"/>
  <c r="T9" i="2"/>
  <c r="T10" i="1" s="1"/>
  <c r="R9" i="2"/>
  <c r="P9" i="2"/>
  <c r="L9" i="2"/>
  <c r="U9" i="2" s="1"/>
  <c r="J9" i="2"/>
  <c r="I9" i="2"/>
  <c r="D9" i="2"/>
  <c r="C9" i="2"/>
  <c r="B9" i="2"/>
  <c r="V8" i="2"/>
  <c r="S8" i="2"/>
  <c r="Q8" i="2"/>
  <c r="Q9" i="1" s="1"/>
  <c r="P8" i="2"/>
  <c r="O8" i="2"/>
  <c r="N8" i="2"/>
  <c r="M8" i="2"/>
  <c r="L8" i="2"/>
  <c r="R8" i="2" s="1"/>
  <c r="J8" i="2"/>
  <c r="I8" i="2"/>
  <c r="H8" i="2"/>
  <c r="D8" i="2"/>
  <c r="C8" i="2"/>
  <c r="B8" i="2"/>
  <c r="V7" i="2"/>
  <c r="H7" i="2" s="1"/>
  <c r="T7" i="2"/>
  <c r="N7" i="2"/>
  <c r="L7" i="2"/>
  <c r="O7" i="2" s="1"/>
  <c r="O8" i="1" s="1"/>
  <c r="J7" i="2"/>
  <c r="I7" i="2"/>
  <c r="D7" i="2"/>
  <c r="C7" i="2"/>
  <c r="B7" i="2"/>
  <c r="V6" i="2"/>
  <c r="U6" i="2"/>
  <c r="T6" i="2"/>
  <c r="S6" i="2"/>
  <c r="R6" i="2"/>
  <c r="Q6" i="2"/>
  <c r="Q7" i="1" s="1"/>
  <c r="P6" i="2"/>
  <c r="O6" i="2"/>
  <c r="M6" i="2"/>
  <c r="L6" i="2"/>
  <c r="N6" i="2" s="1"/>
  <c r="J6" i="2"/>
  <c r="I6" i="2"/>
  <c r="H6" i="2"/>
  <c r="D6" i="2"/>
  <c r="C6" i="2"/>
  <c r="V5" i="2"/>
  <c r="S5" i="2"/>
  <c r="Q5" i="2"/>
  <c r="P5" i="2"/>
  <c r="O5" i="2"/>
  <c r="N5" i="2"/>
  <c r="M5" i="2"/>
  <c r="M6" i="1" s="1"/>
  <c r="L5" i="2"/>
  <c r="R5" i="2" s="1"/>
  <c r="J5" i="2"/>
  <c r="I5" i="2"/>
  <c r="H5" i="2"/>
  <c r="D5" i="2"/>
  <c r="C5" i="2"/>
  <c r="V4" i="2"/>
  <c r="U4" i="2"/>
  <c r="T4" i="2"/>
  <c r="S4" i="2"/>
  <c r="O4" i="2"/>
  <c r="M4" i="2"/>
  <c r="M5" i="1" s="1"/>
  <c r="L4" i="2"/>
  <c r="N4" i="2"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AA99" i="1"/>
  <c r="Z99" i="1"/>
  <c r="Y99" i="1"/>
  <c r="X99" i="1"/>
  <c r="W99" i="1"/>
  <c r="U99" i="1"/>
  <c r="T99" i="1"/>
  <c r="S99" i="1"/>
  <c r="R99" i="1"/>
  <c r="Q99" i="1"/>
  <c r="P99" i="1"/>
  <c r="O99" i="1"/>
  <c r="N99" i="1"/>
  <c r="M99" i="1"/>
  <c r="L99" i="1"/>
  <c r="K99" i="1"/>
  <c r="J99" i="1"/>
  <c r="I99" i="1"/>
  <c r="H99" i="1"/>
  <c r="G99" i="1"/>
  <c r="F99" i="1"/>
  <c r="E99" i="1"/>
  <c r="D99" i="1"/>
  <c r="C99" i="1"/>
  <c r="B99" i="1"/>
  <c r="A99" i="1"/>
  <c r="AA98" i="1"/>
  <c r="Z98" i="1"/>
  <c r="Y98" i="1"/>
  <c r="X98" i="1"/>
  <c r="W98" i="1"/>
  <c r="U98" i="1"/>
  <c r="T98" i="1"/>
  <c r="S98" i="1"/>
  <c r="R98" i="1"/>
  <c r="Q98" i="1"/>
  <c r="P98" i="1"/>
  <c r="O98" i="1"/>
  <c r="N98" i="1"/>
  <c r="M98" i="1"/>
  <c r="L98" i="1"/>
  <c r="K98" i="1"/>
  <c r="J98" i="1"/>
  <c r="I98" i="1"/>
  <c r="H98" i="1"/>
  <c r="G98" i="1"/>
  <c r="F98" i="1"/>
  <c r="E98" i="1"/>
  <c r="D98" i="1"/>
  <c r="C98" i="1"/>
  <c r="B98" i="1"/>
  <c r="A98" i="1"/>
  <c r="AA97" i="1"/>
  <c r="Z97" i="1"/>
  <c r="Y97" i="1"/>
  <c r="X97" i="1"/>
  <c r="W97" i="1"/>
  <c r="U97" i="1"/>
  <c r="T97" i="1"/>
  <c r="S97" i="1"/>
  <c r="R97" i="1"/>
  <c r="Q97" i="1"/>
  <c r="P97" i="1"/>
  <c r="O97" i="1"/>
  <c r="N97" i="1"/>
  <c r="M97" i="1"/>
  <c r="L97" i="1"/>
  <c r="K97" i="1"/>
  <c r="J97" i="1"/>
  <c r="I97" i="1"/>
  <c r="H97" i="1"/>
  <c r="G97" i="1"/>
  <c r="F97" i="1"/>
  <c r="E97" i="1"/>
  <c r="D97" i="1"/>
  <c r="C97" i="1"/>
  <c r="B97" i="1"/>
  <c r="A97" i="1"/>
  <c r="AA96" i="1"/>
  <c r="Z96" i="1"/>
  <c r="Y96" i="1"/>
  <c r="X96" i="1"/>
  <c r="W96" i="1"/>
  <c r="U96" i="1"/>
  <c r="T96" i="1"/>
  <c r="S96" i="1"/>
  <c r="R96" i="1"/>
  <c r="Q96" i="1"/>
  <c r="P96" i="1"/>
  <c r="O96" i="1"/>
  <c r="N96" i="1"/>
  <c r="M96" i="1"/>
  <c r="L96" i="1"/>
  <c r="K96" i="1"/>
  <c r="J96" i="1"/>
  <c r="I96" i="1"/>
  <c r="H96" i="1"/>
  <c r="G96" i="1"/>
  <c r="F96" i="1"/>
  <c r="E96" i="1"/>
  <c r="D96" i="1"/>
  <c r="C96" i="1"/>
  <c r="B96" i="1"/>
  <c r="A96" i="1"/>
  <c r="AA95" i="1"/>
  <c r="Z95" i="1"/>
  <c r="Y95" i="1"/>
  <c r="X95" i="1"/>
  <c r="W95" i="1"/>
  <c r="U95" i="1"/>
  <c r="T95" i="1"/>
  <c r="S95" i="1"/>
  <c r="R95" i="1"/>
  <c r="Q95" i="1"/>
  <c r="P95" i="1"/>
  <c r="O95" i="1"/>
  <c r="N95" i="1"/>
  <c r="M95" i="1"/>
  <c r="L95" i="1"/>
  <c r="K95" i="1"/>
  <c r="J95" i="1"/>
  <c r="I95" i="1"/>
  <c r="H95" i="1"/>
  <c r="G95" i="1"/>
  <c r="F95" i="1"/>
  <c r="E95" i="1"/>
  <c r="D95" i="1"/>
  <c r="C95" i="1"/>
  <c r="B95" i="1"/>
  <c r="A95" i="1"/>
  <c r="AA94" i="1"/>
  <c r="Z94" i="1"/>
  <c r="Y94" i="1"/>
  <c r="X94" i="1"/>
  <c r="W94" i="1"/>
  <c r="U94" i="1"/>
  <c r="T94" i="1"/>
  <c r="S94" i="1"/>
  <c r="R94" i="1"/>
  <c r="Q94" i="1"/>
  <c r="P94" i="1"/>
  <c r="O94" i="1"/>
  <c r="N94" i="1"/>
  <c r="M94" i="1"/>
  <c r="L94" i="1"/>
  <c r="K94" i="1"/>
  <c r="J94" i="1"/>
  <c r="I94" i="1"/>
  <c r="H94" i="1"/>
  <c r="G94" i="1"/>
  <c r="F94" i="1"/>
  <c r="E94" i="1"/>
  <c r="D94" i="1"/>
  <c r="C94" i="1"/>
  <c r="B94" i="1"/>
  <c r="A94" i="1"/>
  <c r="AA93" i="1"/>
  <c r="Z93" i="1"/>
  <c r="Y93" i="1"/>
  <c r="X93" i="1"/>
  <c r="W93" i="1"/>
  <c r="U93" i="1"/>
  <c r="T93" i="1"/>
  <c r="S93" i="1"/>
  <c r="R93" i="1"/>
  <c r="Q93" i="1"/>
  <c r="P93" i="1"/>
  <c r="O93" i="1"/>
  <c r="N93" i="1"/>
  <c r="M93" i="1"/>
  <c r="L93" i="1"/>
  <c r="K93" i="1"/>
  <c r="J93" i="1"/>
  <c r="I93" i="1"/>
  <c r="H93" i="1"/>
  <c r="G93" i="1"/>
  <c r="F93" i="1"/>
  <c r="E93" i="1"/>
  <c r="D93" i="1"/>
  <c r="C93" i="1"/>
  <c r="B93" i="1"/>
  <c r="A93" i="1"/>
  <c r="AA92" i="1"/>
  <c r="Z92" i="1"/>
  <c r="Y92" i="1"/>
  <c r="X92" i="1"/>
  <c r="W92" i="1"/>
  <c r="U92" i="1"/>
  <c r="T92" i="1"/>
  <c r="S92" i="1"/>
  <c r="R92" i="1"/>
  <c r="Q92" i="1"/>
  <c r="P92" i="1"/>
  <c r="O92" i="1"/>
  <c r="N92" i="1"/>
  <c r="M92" i="1"/>
  <c r="L92" i="1"/>
  <c r="K92" i="1"/>
  <c r="J92" i="1"/>
  <c r="I92" i="1"/>
  <c r="H92" i="1"/>
  <c r="G92" i="1"/>
  <c r="F92" i="1"/>
  <c r="E92" i="1"/>
  <c r="D92" i="1"/>
  <c r="C92" i="1"/>
  <c r="B92" i="1"/>
  <c r="A92" i="1"/>
  <c r="AA91" i="1"/>
  <c r="Z91" i="1"/>
  <c r="Y91" i="1"/>
  <c r="X91" i="1"/>
  <c r="W91" i="1"/>
  <c r="U91" i="1"/>
  <c r="T91" i="1"/>
  <c r="S91" i="1"/>
  <c r="R91" i="1"/>
  <c r="Q91" i="1"/>
  <c r="P91" i="1"/>
  <c r="O91" i="1"/>
  <c r="N91" i="1"/>
  <c r="M91" i="1"/>
  <c r="L91" i="1"/>
  <c r="K91" i="1"/>
  <c r="J91" i="1"/>
  <c r="I91" i="1"/>
  <c r="H91" i="1"/>
  <c r="G91" i="1"/>
  <c r="F91" i="1"/>
  <c r="E91" i="1"/>
  <c r="D91" i="1"/>
  <c r="C91" i="1"/>
  <c r="B91" i="1"/>
  <c r="A91" i="1"/>
  <c r="AA90" i="1"/>
  <c r="Z90" i="1"/>
  <c r="Y90" i="1"/>
  <c r="X90" i="1"/>
  <c r="W90" i="1"/>
  <c r="U90" i="1"/>
  <c r="T90" i="1"/>
  <c r="S90" i="1"/>
  <c r="R90" i="1"/>
  <c r="Q90" i="1"/>
  <c r="P90" i="1"/>
  <c r="O90" i="1"/>
  <c r="N90" i="1"/>
  <c r="M90" i="1"/>
  <c r="L90" i="1"/>
  <c r="K90" i="1"/>
  <c r="J90" i="1"/>
  <c r="I90" i="1"/>
  <c r="H90" i="1"/>
  <c r="G90" i="1"/>
  <c r="F90" i="1"/>
  <c r="E90" i="1"/>
  <c r="D90" i="1"/>
  <c r="C90" i="1"/>
  <c r="B90" i="1"/>
  <c r="A90" i="1"/>
  <c r="AA89" i="1"/>
  <c r="Z89" i="1"/>
  <c r="Y89" i="1"/>
  <c r="X89" i="1"/>
  <c r="W89" i="1"/>
  <c r="U89" i="1"/>
  <c r="T89" i="1"/>
  <c r="S89" i="1"/>
  <c r="R89" i="1"/>
  <c r="Q89" i="1"/>
  <c r="P89" i="1"/>
  <c r="O89" i="1"/>
  <c r="N89" i="1"/>
  <c r="M89" i="1"/>
  <c r="L89" i="1"/>
  <c r="K89" i="1"/>
  <c r="J89" i="1"/>
  <c r="I89" i="1"/>
  <c r="H89" i="1"/>
  <c r="G89" i="1"/>
  <c r="F89" i="1"/>
  <c r="E89" i="1"/>
  <c r="D89" i="1"/>
  <c r="C89" i="1"/>
  <c r="B89" i="1"/>
  <c r="A89" i="1"/>
  <c r="AA88" i="1"/>
  <c r="Z88" i="1"/>
  <c r="Y88" i="1"/>
  <c r="X88" i="1"/>
  <c r="W88" i="1"/>
  <c r="U88" i="1"/>
  <c r="T88" i="1"/>
  <c r="S88" i="1"/>
  <c r="R88" i="1"/>
  <c r="Q88" i="1"/>
  <c r="P88" i="1"/>
  <c r="O88" i="1"/>
  <c r="N88" i="1"/>
  <c r="M88" i="1"/>
  <c r="L88" i="1"/>
  <c r="K88" i="1"/>
  <c r="J88" i="1"/>
  <c r="I88" i="1"/>
  <c r="H88" i="1"/>
  <c r="G88" i="1"/>
  <c r="F88" i="1"/>
  <c r="E88" i="1"/>
  <c r="D88" i="1"/>
  <c r="C88" i="1"/>
  <c r="B88" i="1"/>
  <c r="A88" i="1"/>
  <c r="AA87" i="1"/>
  <c r="Z87" i="1"/>
  <c r="Y87" i="1"/>
  <c r="X87" i="1"/>
  <c r="W87" i="1"/>
  <c r="U87" i="1"/>
  <c r="T87" i="1"/>
  <c r="S87" i="1"/>
  <c r="R87" i="1"/>
  <c r="Q87" i="1"/>
  <c r="P87" i="1"/>
  <c r="O87" i="1"/>
  <c r="N87" i="1"/>
  <c r="M87" i="1"/>
  <c r="L87" i="1"/>
  <c r="K87" i="1"/>
  <c r="J87" i="1"/>
  <c r="I87" i="1"/>
  <c r="H87" i="1"/>
  <c r="G87" i="1"/>
  <c r="F87" i="1"/>
  <c r="E87" i="1"/>
  <c r="D87" i="1"/>
  <c r="C87" i="1"/>
  <c r="B87" i="1"/>
  <c r="A87" i="1"/>
  <c r="AA86" i="1"/>
  <c r="Z86" i="1"/>
  <c r="Y86" i="1"/>
  <c r="X86" i="1"/>
  <c r="W86" i="1"/>
  <c r="U86" i="1"/>
  <c r="T86" i="1"/>
  <c r="S86" i="1"/>
  <c r="R86" i="1"/>
  <c r="Q86" i="1"/>
  <c r="P86" i="1"/>
  <c r="O86" i="1"/>
  <c r="N86" i="1"/>
  <c r="M86" i="1"/>
  <c r="L86" i="1"/>
  <c r="K86" i="1"/>
  <c r="J86" i="1"/>
  <c r="I86" i="1"/>
  <c r="H86" i="1"/>
  <c r="G86" i="1"/>
  <c r="F86" i="1"/>
  <c r="E86" i="1"/>
  <c r="D86" i="1"/>
  <c r="C86" i="1"/>
  <c r="B86" i="1"/>
  <c r="A86" i="1"/>
  <c r="AA85" i="1"/>
  <c r="Z85" i="1"/>
  <c r="Y85" i="1"/>
  <c r="X85" i="1"/>
  <c r="W85" i="1"/>
  <c r="U85" i="1"/>
  <c r="T85" i="1"/>
  <c r="S85" i="1"/>
  <c r="R85" i="1"/>
  <c r="Q85" i="1"/>
  <c r="P85" i="1"/>
  <c r="O85" i="1"/>
  <c r="N85" i="1"/>
  <c r="M85" i="1"/>
  <c r="L85" i="1"/>
  <c r="K85" i="1"/>
  <c r="J85" i="1"/>
  <c r="I85" i="1"/>
  <c r="H85" i="1"/>
  <c r="G85" i="1"/>
  <c r="F85" i="1"/>
  <c r="E85" i="1"/>
  <c r="D85" i="1"/>
  <c r="C85" i="1"/>
  <c r="B85" i="1"/>
  <c r="A85" i="1"/>
  <c r="AA84" i="1"/>
  <c r="Z84" i="1"/>
  <c r="Y84" i="1"/>
  <c r="X84" i="1"/>
  <c r="W84" i="1"/>
  <c r="U84" i="1"/>
  <c r="T84" i="1"/>
  <c r="S84" i="1"/>
  <c r="R84" i="1"/>
  <c r="Q84" i="1"/>
  <c r="P84" i="1"/>
  <c r="O84" i="1"/>
  <c r="N84" i="1"/>
  <c r="M84" i="1"/>
  <c r="L84" i="1"/>
  <c r="K84" i="1"/>
  <c r="J84" i="1"/>
  <c r="I84" i="1"/>
  <c r="H84" i="1"/>
  <c r="G84" i="1"/>
  <c r="F84" i="1"/>
  <c r="E84" i="1"/>
  <c r="D84" i="1"/>
  <c r="C84" i="1"/>
  <c r="B84" i="1"/>
  <c r="A84" i="1"/>
  <c r="AA83" i="1"/>
  <c r="U83" i="1"/>
  <c r="T83" i="1"/>
  <c r="S83" i="1"/>
  <c r="R83" i="1"/>
  <c r="Q83" i="1"/>
  <c r="P83" i="1"/>
  <c r="O83" i="1"/>
  <c r="N83" i="1"/>
  <c r="M83" i="1"/>
  <c r="L83" i="1"/>
  <c r="K83" i="1"/>
  <c r="J83" i="1"/>
  <c r="I83" i="1"/>
  <c r="H83" i="1"/>
  <c r="G83" i="1"/>
  <c r="F83" i="1"/>
  <c r="E83" i="1"/>
  <c r="D83" i="1"/>
  <c r="C83" i="1"/>
  <c r="B83" i="1"/>
  <c r="A83" i="1"/>
  <c r="AA82" i="1"/>
  <c r="U82" i="1"/>
  <c r="T82" i="1"/>
  <c r="S82" i="1"/>
  <c r="R82" i="1"/>
  <c r="Q82" i="1"/>
  <c r="P82" i="1"/>
  <c r="O82" i="1"/>
  <c r="N82" i="1"/>
  <c r="M82" i="1"/>
  <c r="L82" i="1"/>
  <c r="K82" i="1"/>
  <c r="J82" i="1"/>
  <c r="I82" i="1"/>
  <c r="H82" i="1"/>
  <c r="G82" i="1"/>
  <c r="F82" i="1"/>
  <c r="E82" i="1"/>
  <c r="D82" i="1"/>
  <c r="C82" i="1"/>
  <c r="B82" i="1"/>
  <c r="A82" i="1"/>
  <c r="AA81" i="1"/>
  <c r="U81" i="1"/>
  <c r="T81" i="1"/>
  <c r="S81" i="1"/>
  <c r="R81" i="1"/>
  <c r="Q81" i="1"/>
  <c r="P81" i="1"/>
  <c r="O81" i="1"/>
  <c r="N81" i="1"/>
  <c r="M81" i="1"/>
  <c r="L81" i="1"/>
  <c r="K81" i="1"/>
  <c r="J81" i="1"/>
  <c r="I81" i="1"/>
  <c r="H81" i="1"/>
  <c r="G81" i="1"/>
  <c r="F81" i="1"/>
  <c r="E81" i="1"/>
  <c r="D81" i="1"/>
  <c r="C81" i="1"/>
  <c r="B81" i="1"/>
  <c r="A81" i="1"/>
  <c r="AA80" i="1"/>
  <c r="U80" i="1"/>
  <c r="T80" i="1"/>
  <c r="S80" i="1"/>
  <c r="R80" i="1"/>
  <c r="Q80" i="1"/>
  <c r="P80" i="1"/>
  <c r="O80" i="1"/>
  <c r="N80" i="1"/>
  <c r="M80" i="1"/>
  <c r="L80" i="1"/>
  <c r="K80" i="1"/>
  <c r="J80" i="1"/>
  <c r="I80" i="1"/>
  <c r="H80" i="1"/>
  <c r="G80" i="1"/>
  <c r="F80" i="1"/>
  <c r="E80" i="1"/>
  <c r="D80" i="1"/>
  <c r="C80" i="1"/>
  <c r="B80" i="1"/>
  <c r="A80" i="1"/>
  <c r="AA79" i="1"/>
  <c r="U79" i="1"/>
  <c r="T79" i="1"/>
  <c r="S79" i="1"/>
  <c r="R79" i="1"/>
  <c r="Q79" i="1"/>
  <c r="P79" i="1"/>
  <c r="O79" i="1"/>
  <c r="N79" i="1"/>
  <c r="M79" i="1"/>
  <c r="L79" i="1"/>
  <c r="K79" i="1"/>
  <c r="J79" i="1"/>
  <c r="I79" i="1"/>
  <c r="H79" i="1"/>
  <c r="G79" i="1"/>
  <c r="F79" i="1"/>
  <c r="E79" i="1"/>
  <c r="D79" i="1"/>
  <c r="C79" i="1"/>
  <c r="B79" i="1"/>
  <c r="A79" i="1"/>
  <c r="AA78" i="1"/>
  <c r="U78" i="1"/>
  <c r="T78" i="1"/>
  <c r="S78" i="1"/>
  <c r="R78" i="1"/>
  <c r="Q78" i="1"/>
  <c r="P78" i="1"/>
  <c r="O78" i="1"/>
  <c r="N78" i="1"/>
  <c r="M78" i="1"/>
  <c r="L78" i="1"/>
  <c r="K78" i="1"/>
  <c r="J78" i="1"/>
  <c r="I78" i="1"/>
  <c r="H78" i="1"/>
  <c r="G78" i="1"/>
  <c r="F78" i="1"/>
  <c r="E78" i="1"/>
  <c r="D78" i="1"/>
  <c r="C78" i="1"/>
  <c r="B78" i="1"/>
  <c r="A78" i="1"/>
  <c r="AA77" i="1"/>
  <c r="U77" i="1"/>
  <c r="T77" i="1"/>
  <c r="S77" i="1"/>
  <c r="R77" i="1"/>
  <c r="Q77" i="1"/>
  <c r="P77" i="1"/>
  <c r="O77" i="1"/>
  <c r="N77" i="1"/>
  <c r="M77" i="1"/>
  <c r="L77" i="1"/>
  <c r="K77" i="1"/>
  <c r="J77" i="1"/>
  <c r="I77" i="1"/>
  <c r="H77" i="1"/>
  <c r="G77" i="1"/>
  <c r="F77" i="1"/>
  <c r="E77" i="1"/>
  <c r="D77" i="1"/>
  <c r="C77" i="1"/>
  <c r="B77" i="1"/>
  <c r="A77" i="1"/>
  <c r="AA76" i="1"/>
  <c r="U76" i="1"/>
  <c r="T76" i="1"/>
  <c r="S76" i="1"/>
  <c r="R76" i="1"/>
  <c r="Q76" i="1"/>
  <c r="P76" i="1"/>
  <c r="O76" i="1"/>
  <c r="N76" i="1"/>
  <c r="M76" i="1"/>
  <c r="L76" i="1"/>
  <c r="K76" i="1"/>
  <c r="J76" i="1"/>
  <c r="I76" i="1"/>
  <c r="H76" i="1"/>
  <c r="G76" i="1"/>
  <c r="F76" i="1"/>
  <c r="E76" i="1"/>
  <c r="D76" i="1"/>
  <c r="C76" i="1"/>
  <c r="B76" i="1"/>
  <c r="A76" i="1"/>
  <c r="AA75" i="1"/>
  <c r="U75" i="1"/>
  <c r="T75" i="1"/>
  <c r="S75" i="1"/>
  <c r="R75" i="1"/>
  <c r="Q75" i="1"/>
  <c r="P75" i="1"/>
  <c r="O75" i="1"/>
  <c r="N75" i="1"/>
  <c r="M75" i="1"/>
  <c r="L75" i="1"/>
  <c r="K75" i="1"/>
  <c r="J75" i="1"/>
  <c r="I75" i="1"/>
  <c r="H75" i="1"/>
  <c r="G75" i="1"/>
  <c r="F75" i="1"/>
  <c r="E75" i="1"/>
  <c r="D75" i="1"/>
  <c r="C75" i="1"/>
  <c r="B75" i="1"/>
  <c r="A75" i="1"/>
  <c r="AA74" i="1"/>
  <c r="U74" i="1"/>
  <c r="T74" i="1"/>
  <c r="S74" i="1"/>
  <c r="R74" i="1"/>
  <c r="Q74" i="1"/>
  <c r="P74" i="1"/>
  <c r="O74" i="1"/>
  <c r="N74" i="1"/>
  <c r="M74" i="1"/>
  <c r="L74" i="1"/>
  <c r="K74" i="1"/>
  <c r="J74" i="1"/>
  <c r="I74" i="1"/>
  <c r="H74" i="1"/>
  <c r="G74" i="1"/>
  <c r="F74" i="1"/>
  <c r="E74" i="1"/>
  <c r="D74" i="1"/>
  <c r="C74" i="1"/>
  <c r="B74" i="1"/>
  <c r="A74" i="1"/>
  <c r="AA73" i="1"/>
  <c r="U73" i="1"/>
  <c r="T73" i="1"/>
  <c r="S73" i="1"/>
  <c r="R73" i="1"/>
  <c r="Q73" i="1"/>
  <c r="P73" i="1"/>
  <c r="O73" i="1"/>
  <c r="N73" i="1"/>
  <c r="M73" i="1"/>
  <c r="L73" i="1"/>
  <c r="K73" i="1"/>
  <c r="J73" i="1"/>
  <c r="I73" i="1"/>
  <c r="H73" i="1"/>
  <c r="G73" i="1"/>
  <c r="F73" i="1"/>
  <c r="E73" i="1"/>
  <c r="D73" i="1"/>
  <c r="C73" i="1"/>
  <c r="B73" i="1"/>
  <c r="A73" i="1"/>
  <c r="AA72" i="1"/>
  <c r="U72" i="1"/>
  <c r="T72" i="1"/>
  <c r="S72" i="1"/>
  <c r="R72" i="1"/>
  <c r="Q72" i="1"/>
  <c r="P72" i="1"/>
  <c r="O72" i="1"/>
  <c r="N72" i="1"/>
  <c r="M72" i="1"/>
  <c r="L72" i="1"/>
  <c r="K72" i="1"/>
  <c r="J72" i="1"/>
  <c r="I72" i="1"/>
  <c r="H72" i="1"/>
  <c r="G72" i="1"/>
  <c r="F72" i="1"/>
  <c r="E72" i="1"/>
  <c r="D72" i="1"/>
  <c r="C72" i="1"/>
  <c r="B72" i="1"/>
  <c r="A72" i="1"/>
  <c r="AA71" i="1"/>
  <c r="U71" i="1"/>
  <c r="T71" i="1"/>
  <c r="S71" i="1"/>
  <c r="R71" i="1"/>
  <c r="Q71" i="1"/>
  <c r="P71" i="1"/>
  <c r="O71" i="1"/>
  <c r="N71" i="1"/>
  <c r="M71" i="1"/>
  <c r="L71" i="1"/>
  <c r="K71" i="1"/>
  <c r="J71" i="1"/>
  <c r="I71" i="1"/>
  <c r="H71" i="1"/>
  <c r="G71" i="1"/>
  <c r="F71" i="1"/>
  <c r="E71" i="1"/>
  <c r="D71" i="1"/>
  <c r="C71" i="1"/>
  <c r="B71" i="1"/>
  <c r="A71" i="1"/>
  <c r="AA70" i="1"/>
  <c r="U70" i="1"/>
  <c r="T70" i="1"/>
  <c r="S70" i="1"/>
  <c r="R70" i="1"/>
  <c r="Q70" i="1"/>
  <c r="P70" i="1"/>
  <c r="O70" i="1"/>
  <c r="N70" i="1"/>
  <c r="M70" i="1"/>
  <c r="L70" i="1"/>
  <c r="K70" i="1"/>
  <c r="J70" i="1"/>
  <c r="I70" i="1"/>
  <c r="H70" i="1"/>
  <c r="G70" i="1"/>
  <c r="F70" i="1"/>
  <c r="E70" i="1"/>
  <c r="D70" i="1"/>
  <c r="C70" i="1"/>
  <c r="B70" i="1"/>
  <c r="A70" i="1"/>
  <c r="AA69" i="1"/>
  <c r="U69" i="1"/>
  <c r="T69" i="1"/>
  <c r="S69" i="1"/>
  <c r="R69" i="1"/>
  <c r="Q69" i="1"/>
  <c r="P69" i="1"/>
  <c r="O69" i="1"/>
  <c r="N69" i="1"/>
  <c r="M69" i="1"/>
  <c r="L69" i="1"/>
  <c r="K69" i="1"/>
  <c r="J69" i="1"/>
  <c r="I69" i="1"/>
  <c r="H69" i="1"/>
  <c r="G69" i="1"/>
  <c r="F69" i="1"/>
  <c r="E69" i="1"/>
  <c r="D69" i="1"/>
  <c r="C69" i="1"/>
  <c r="B69" i="1"/>
  <c r="A69" i="1"/>
  <c r="AA68" i="1"/>
  <c r="U68" i="1"/>
  <c r="T68" i="1"/>
  <c r="S68" i="1"/>
  <c r="R68" i="1"/>
  <c r="Q68" i="1"/>
  <c r="P68" i="1"/>
  <c r="O68" i="1"/>
  <c r="N68" i="1"/>
  <c r="M68" i="1"/>
  <c r="L68" i="1"/>
  <c r="K68" i="1"/>
  <c r="J68" i="1"/>
  <c r="I68" i="1"/>
  <c r="H68" i="1"/>
  <c r="G68" i="1"/>
  <c r="F68" i="1"/>
  <c r="E68" i="1"/>
  <c r="D68" i="1"/>
  <c r="C68" i="1"/>
  <c r="B68" i="1"/>
  <c r="A68" i="1"/>
  <c r="AA67" i="1"/>
  <c r="U67" i="1"/>
  <c r="T67" i="1"/>
  <c r="S67" i="1"/>
  <c r="R67" i="1"/>
  <c r="Q67" i="1"/>
  <c r="P67" i="1"/>
  <c r="O67" i="1"/>
  <c r="N67" i="1"/>
  <c r="M67" i="1"/>
  <c r="L67" i="1"/>
  <c r="K67" i="1"/>
  <c r="J67" i="1"/>
  <c r="I67" i="1"/>
  <c r="H67" i="1"/>
  <c r="G67" i="1"/>
  <c r="F67" i="1"/>
  <c r="E67" i="1"/>
  <c r="D67" i="1"/>
  <c r="C67" i="1"/>
  <c r="B67" i="1"/>
  <c r="A67" i="1"/>
  <c r="AA66" i="1"/>
  <c r="U66" i="1"/>
  <c r="T66" i="1"/>
  <c r="S66" i="1"/>
  <c r="R66" i="1"/>
  <c r="Q66" i="1"/>
  <c r="P66" i="1"/>
  <c r="O66" i="1"/>
  <c r="N66" i="1"/>
  <c r="M66" i="1"/>
  <c r="L66" i="1"/>
  <c r="K66" i="1"/>
  <c r="J66" i="1"/>
  <c r="I66" i="1"/>
  <c r="H66" i="1"/>
  <c r="G66" i="1"/>
  <c r="F66" i="1"/>
  <c r="E66" i="1"/>
  <c r="D66" i="1"/>
  <c r="C66" i="1"/>
  <c r="B66" i="1"/>
  <c r="A66" i="1"/>
  <c r="AA65" i="1"/>
  <c r="U65" i="1"/>
  <c r="T65" i="1"/>
  <c r="S65" i="1"/>
  <c r="R65" i="1"/>
  <c r="Q65" i="1"/>
  <c r="P65" i="1"/>
  <c r="O65" i="1"/>
  <c r="N65" i="1"/>
  <c r="M65" i="1"/>
  <c r="L65" i="1"/>
  <c r="K65" i="1"/>
  <c r="J65" i="1"/>
  <c r="I65" i="1"/>
  <c r="H65" i="1"/>
  <c r="G65" i="1"/>
  <c r="F65" i="1"/>
  <c r="E65" i="1"/>
  <c r="D65" i="1"/>
  <c r="C65" i="1"/>
  <c r="B65" i="1"/>
  <c r="A65" i="1"/>
  <c r="AA64" i="1"/>
  <c r="U64" i="1"/>
  <c r="T64" i="1"/>
  <c r="S64" i="1"/>
  <c r="R64" i="1"/>
  <c r="Q64" i="1"/>
  <c r="P64" i="1"/>
  <c r="O64" i="1"/>
  <c r="N64" i="1"/>
  <c r="M64" i="1"/>
  <c r="L64" i="1"/>
  <c r="K64" i="1"/>
  <c r="J64" i="1"/>
  <c r="I64" i="1"/>
  <c r="H64" i="1"/>
  <c r="G64" i="1"/>
  <c r="F64" i="1"/>
  <c r="E64" i="1"/>
  <c r="D64" i="1"/>
  <c r="C64" i="1"/>
  <c r="B64" i="1"/>
  <c r="A64" i="1"/>
  <c r="AA63" i="1"/>
  <c r="U63" i="1"/>
  <c r="T63" i="1"/>
  <c r="S63" i="1"/>
  <c r="R63" i="1"/>
  <c r="Q63" i="1"/>
  <c r="P63" i="1"/>
  <c r="O63" i="1"/>
  <c r="N63" i="1"/>
  <c r="M63" i="1"/>
  <c r="L63" i="1"/>
  <c r="K63" i="1"/>
  <c r="J63" i="1"/>
  <c r="I63" i="1"/>
  <c r="H63" i="1"/>
  <c r="G63" i="1"/>
  <c r="F63" i="1"/>
  <c r="E63" i="1"/>
  <c r="D63" i="1"/>
  <c r="C63" i="1"/>
  <c r="B63" i="1"/>
  <c r="A63" i="1"/>
  <c r="AA62" i="1"/>
  <c r="U62" i="1"/>
  <c r="T62" i="1"/>
  <c r="S62" i="1"/>
  <c r="R62" i="1"/>
  <c r="Q62" i="1"/>
  <c r="P62" i="1"/>
  <c r="O62" i="1"/>
  <c r="N62" i="1"/>
  <c r="M62" i="1"/>
  <c r="L62" i="1"/>
  <c r="K62" i="1"/>
  <c r="J62" i="1"/>
  <c r="I62" i="1"/>
  <c r="H62" i="1"/>
  <c r="G62" i="1"/>
  <c r="F62" i="1"/>
  <c r="E62" i="1"/>
  <c r="D62" i="1"/>
  <c r="C62" i="1"/>
  <c r="B62" i="1"/>
  <c r="A62" i="1"/>
  <c r="AA61" i="1"/>
  <c r="U61" i="1"/>
  <c r="T61" i="1"/>
  <c r="S61" i="1"/>
  <c r="R61" i="1"/>
  <c r="Q61" i="1"/>
  <c r="P61" i="1"/>
  <c r="O61" i="1"/>
  <c r="N61" i="1"/>
  <c r="M61" i="1"/>
  <c r="L61" i="1"/>
  <c r="K61" i="1"/>
  <c r="J61" i="1"/>
  <c r="I61" i="1"/>
  <c r="H61" i="1"/>
  <c r="G61" i="1"/>
  <c r="F61" i="1"/>
  <c r="E61" i="1"/>
  <c r="D61" i="1"/>
  <c r="C61" i="1"/>
  <c r="B61" i="1"/>
  <c r="A61" i="1"/>
  <c r="AA60" i="1"/>
  <c r="U60" i="1"/>
  <c r="T60" i="1"/>
  <c r="S60" i="1"/>
  <c r="R60" i="1"/>
  <c r="Q60" i="1"/>
  <c r="P60" i="1"/>
  <c r="O60" i="1"/>
  <c r="N60" i="1"/>
  <c r="M60" i="1"/>
  <c r="L60" i="1"/>
  <c r="K60" i="1"/>
  <c r="J60" i="1"/>
  <c r="I60" i="1"/>
  <c r="H60" i="1"/>
  <c r="G60" i="1"/>
  <c r="F60" i="1"/>
  <c r="E60" i="1"/>
  <c r="D60" i="1"/>
  <c r="C60" i="1"/>
  <c r="B60" i="1"/>
  <c r="A60" i="1"/>
  <c r="AA59" i="1"/>
  <c r="U59" i="1"/>
  <c r="T59" i="1"/>
  <c r="S59" i="1"/>
  <c r="R59" i="1"/>
  <c r="Q59" i="1"/>
  <c r="P59" i="1"/>
  <c r="O59" i="1"/>
  <c r="N59" i="1"/>
  <c r="M59" i="1"/>
  <c r="L59" i="1"/>
  <c r="K59" i="1"/>
  <c r="J59" i="1"/>
  <c r="I59" i="1"/>
  <c r="H59" i="1"/>
  <c r="G59" i="1"/>
  <c r="F59" i="1"/>
  <c r="E59" i="1"/>
  <c r="D59" i="1"/>
  <c r="C59" i="1"/>
  <c r="B59" i="1"/>
  <c r="A59" i="1"/>
  <c r="AA58" i="1"/>
  <c r="U58" i="1"/>
  <c r="T58" i="1"/>
  <c r="S58" i="1"/>
  <c r="R58" i="1"/>
  <c r="Q58" i="1"/>
  <c r="P58" i="1"/>
  <c r="O58" i="1"/>
  <c r="N58" i="1"/>
  <c r="M58" i="1"/>
  <c r="L58" i="1"/>
  <c r="K58" i="1"/>
  <c r="J58" i="1"/>
  <c r="I58" i="1"/>
  <c r="H58" i="1"/>
  <c r="G58" i="1"/>
  <c r="F58" i="1"/>
  <c r="E58" i="1"/>
  <c r="D58" i="1"/>
  <c r="C58" i="1"/>
  <c r="B58" i="1"/>
  <c r="A58" i="1"/>
  <c r="AA57" i="1"/>
  <c r="U57" i="1"/>
  <c r="T57" i="1"/>
  <c r="S57" i="1"/>
  <c r="R57" i="1"/>
  <c r="Q57" i="1"/>
  <c r="P57" i="1"/>
  <c r="O57" i="1"/>
  <c r="N57" i="1"/>
  <c r="M57" i="1"/>
  <c r="L57" i="1"/>
  <c r="K57" i="1"/>
  <c r="J57" i="1"/>
  <c r="I57" i="1"/>
  <c r="H57" i="1"/>
  <c r="G57" i="1"/>
  <c r="F57" i="1"/>
  <c r="E57" i="1"/>
  <c r="D57" i="1"/>
  <c r="C57" i="1"/>
  <c r="B57" i="1"/>
  <c r="A57" i="1"/>
  <c r="AA56" i="1"/>
  <c r="U56" i="1"/>
  <c r="T56" i="1"/>
  <c r="S56" i="1"/>
  <c r="R56" i="1"/>
  <c r="Q56" i="1"/>
  <c r="P56" i="1"/>
  <c r="O56" i="1"/>
  <c r="N56" i="1"/>
  <c r="M56" i="1"/>
  <c r="L56" i="1"/>
  <c r="K56" i="1"/>
  <c r="J56" i="1"/>
  <c r="I56" i="1"/>
  <c r="H56" i="1"/>
  <c r="G56" i="1"/>
  <c r="F56" i="1"/>
  <c r="E56" i="1"/>
  <c r="D56" i="1"/>
  <c r="C56" i="1"/>
  <c r="B56" i="1"/>
  <c r="A56" i="1"/>
  <c r="AA55" i="1"/>
  <c r="U55" i="1"/>
  <c r="T55" i="1"/>
  <c r="S55" i="1"/>
  <c r="R55" i="1"/>
  <c r="Q55" i="1"/>
  <c r="P55" i="1"/>
  <c r="O55" i="1"/>
  <c r="N55" i="1"/>
  <c r="M55" i="1"/>
  <c r="L55" i="1"/>
  <c r="K55" i="1"/>
  <c r="J55" i="1"/>
  <c r="I55" i="1"/>
  <c r="H55" i="1"/>
  <c r="G55" i="1"/>
  <c r="F55" i="1"/>
  <c r="E55" i="1"/>
  <c r="D55" i="1"/>
  <c r="C55" i="1"/>
  <c r="B55" i="1"/>
  <c r="A55" i="1"/>
  <c r="AA54" i="1"/>
  <c r="U54" i="1"/>
  <c r="T54" i="1"/>
  <c r="S54" i="1"/>
  <c r="R54" i="1"/>
  <c r="Q54" i="1"/>
  <c r="P54" i="1"/>
  <c r="O54" i="1"/>
  <c r="N54" i="1"/>
  <c r="M54" i="1"/>
  <c r="L54" i="1"/>
  <c r="K54" i="1"/>
  <c r="J54" i="1"/>
  <c r="I54" i="1"/>
  <c r="H54" i="1"/>
  <c r="G54" i="1"/>
  <c r="F54" i="1"/>
  <c r="E54" i="1"/>
  <c r="D54" i="1"/>
  <c r="C54" i="1"/>
  <c r="B54" i="1"/>
  <c r="A54" i="1"/>
  <c r="AA53" i="1"/>
  <c r="U53" i="1"/>
  <c r="T53" i="1"/>
  <c r="S53" i="1"/>
  <c r="R53" i="1"/>
  <c r="Q53" i="1"/>
  <c r="P53" i="1"/>
  <c r="O53" i="1"/>
  <c r="N53" i="1"/>
  <c r="M53" i="1"/>
  <c r="L53" i="1"/>
  <c r="K53" i="1"/>
  <c r="J53" i="1"/>
  <c r="I53" i="1"/>
  <c r="H53" i="1"/>
  <c r="G53" i="1"/>
  <c r="F53" i="1"/>
  <c r="E53" i="1"/>
  <c r="D53" i="1"/>
  <c r="C53" i="1"/>
  <c r="B53" i="1"/>
  <c r="A53" i="1"/>
  <c r="AA52" i="1"/>
  <c r="U52" i="1"/>
  <c r="T52" i="1"/>
  <c r="S52" i="1"/>
  <c r="R52" i="1"/>
  <c r="Q52" i="1"/>
  <c r="P52" i="1"/>
  <c r="O52" i="1"/>
  <c r="N52" i="1"/>
  <c r="M52" i="1"/>
  <c r="L52" i="1"/>
  <c r="K52" i="1"/>
  <c r="J52" i="1"/>
  <c r="I52" i="1"/>
  <c r="H52" i="1"/>
  <c r="G52" i="1"/>
  <c r="F52" i="1"/>
  <c r="E52" i="1"/>
  <c r="D52" i="1"/>
  <c r="C52" i="1"/>
  <c r="B52" i="1"/>
  <c r="A52" i="1"/>
  <c r="AA51" i="1"/>
  <c r="U51" i="1"/>
  <c r="T51" i="1"/>
  <c r="S51" i="1"/>
  <c r="R51" i="1"/>
  <c r="Q51" i="1"/>
  <c r="P51" i="1"/>
  <c r="O51" i="1"/>
  <c r="N51" i="1"/>
  <c r="M51" i="1"/>
  <c r="L51" i="1"/>
  <c r="K51" i="1"/>
  <c r="J51" i="1"/>
  <c r="I51" i="1"/>
  <c r="H51" i="1"/>
  <c r="G51" i="1"/>
  <c r="F51" i="1"/>
  <c r="E51" i="1"/>
  <c r="D51" i="1"/>
  <c r="C51" i="1"/>
  <c r="B51" i="1"/>
  <c r="A51" i="1"/>
  <c r="AA50" i="1"/>
  <c r="U50" i="1"/>
  <c r="T50" i="1"/>
  <c r="S50" i="1"/>
  <c r="R50" i="1"/>
  <c r="Q50" i="1"/>
  <c r="P50" i="1"/>
  <c r="O50" i="1"/>
  <c r="N50" i="1"/>
  <c r="M50" i="1"/>
  <c r="L50" i="1"/>
  <c r="K50" i="1"/>
  <c r="J50" i="1"/>
  <c r="I50" i="1"/>
  <c r="H50" i="1"/>
  <c r="G50" i="1"/>
  <c r="F50" i="1"/>
  <c r="E50" i="1"/>
  <c r="D50" i="1"/>
  <c r="C50" i="1"/>
  <c r="B50" i="1"/>
  <c r="A50" i="1"/>
  <c r="AA49" i="1"/>
  <c r="U49" i="1"/>
  <c r="T49" i="1"/>
  <c r="S49" i="1"/>
  <c r="R49" i="1"/>
  <c r="Q49" i="1"/>
  <c r="P49" i="1"/>
  <c r="O49" i="1"/>
  <c r="N49" i="1"/>
  <c r="M49" i="1"/>
  <c r="L49" i="1"/>
  <c r="K49" i="1"/>
  <c r="J49" i="1"/>
  <c r="I49" i="1"/>
  <c r="H49" i="1"/>
  <c r="G49" i="1"/>
  <c r="F49" i="1"/>
  <c r="E49" i="1"/>
  <c r="D49" i="1"/>
  <c r="C49" i="1"/>
  <c r="B49" i="1"/>
  <c r="A49" i="1"/>
  <c r="AA48" i="1"/>
  <c r="U48" i="1"/>
  <c r="T48" i="1"/>
  <c r="S48" i="1"/>
  <c r="R48" i="1"/>
  <c r="Q48" i="1"/>
  <c r="P48" i="1"/>
  <c r="O48" i="1"/>
  <c r="N48" i="1"/>
  <c r="M48" i="1"/>
  <c r="L48" i="1"/>
  <c r="K48" i="1"/>
  <c r="J48" i="1"/>
  <c r="I48" i="1"/>
  <c r="H48" i="1"/>
  <c r="G48" i="1"/>
  <c r="F48" i="1"/>
  <c r="E48" i="1"/>
  <c r="D48" i="1"/>
  <c r="C48" i="1"/>
  <c r="B48" i="1"/>
  <c r="A48" i="1"/>
  <c r="AA47" i="1"/>
  <c r="U47" i="1"/>
  <c r="T47" i="1"/>
  <c r="S47" i="1"/>
  <c r="R47" i="1"/>
  <c r="Q47" i="1"/>
  <c r="P47" i="1"/>
  <c r="O47" i="1"/>
  <c r="N47" i="1"/>
  <c r="M47" i="1"/>
  <c r="L47" i="1"/>
  <c r="K47" i="1"/>
  <c r="J47" i="1"/>
  <c r="I47" i="1"/>
  <c r="H47" i="1"/>
  <c r="G47" i="1"/>
  <c r="F47" i="1"/>
  <c r="E47" i="1"/>
  <c r="D47" i="1"/>
  <c r="C47" i="1"/>
  <c r="B47" i="1"/>
  <c r="A47" i="1"/>
  <c r="AA46" i="1"/>
  <c r="U46" i="1"/>
  <c r="T46" i="1"/>
  <c r="S46" i="1"/>
  <c r="R46" i="1"/>
  <c r="Q46" i="1"/>
  <c r="P46" i="1"/>
  <c r="O46" i="1"/>
  <c r="N46" i="1"/>
  <c r="M46" i="1"/>
  <c r="L46" i="1"/>
  <c r="K46" i="1"/>
  <c r="J46" i="1"/>
  <c r="I46" i="1"/>
  <c r="H46" i="1"/>
  <c r="G46" i="1"/>
  <c r="F46" i="1"/>
  <c r="E46" i="1"/>
  <c r="D46" i="1"/>
  <c r="B46" i="1"/>
  <c r="A46" i="1"/>
  <c r="AA45" i="1"/>
  <c r="U45" i="1"/>
  <c r="T45" i="1"/>
  <c r="S45" i="1"/>
  <c r="R45" i="1"/>
  <c r="Q45" i="1"/>
  <c r="P45" i="1"/>
  <c r="O45" i="1"/>
  <c r="N45" i="1"/>
  <c r="M45" i="1"/>
  <c r="L45" i="1"/>
  <c r="K45" i="1"/>
  <c r="J45" i="1"/>
  <c r="I45" i="1"/>
  <c r="H45" i="1"/>
  <c r="G45" i="1"/>
  <c r="F45" i="1"/>
  <c r="E45" i="1"/>
  <c r="D45" i="1"/>
  <c r="B45" i="1"/>
  <c r="A45" i="1"/>
  <c r="AA44" i="1"/>
  <c r="T44" i="1"/>
  <c r="P44" i="1"/>
  <c r="O44" i="1"/>
  <c r="N44" i="1"/>
  <c r="E44" i="1"/>
  <c r="D44" i="1"/>
  <c r="B44" i="1"/>
  <c r="A44" i="1"/>
  <c r="AA43" i="1"/>
  <c r="T43" i="1"/>
  <c r="E43" i="1"/>
  <c r="D43" i="1"/>
  <c r="B43" i="1"/>
  <c r="A43" i="1"/>
  <c r="AA42" i="1"/>
  <c r="U42" i="1"/>
  <c r="T42" i="1"/>
  <c r="R42" i="1"/>
  <c r="P42" i="1"/>
  <c r="E42" i="1"/>
  <c r="D42" i="1"/>
  <c r="B42" i="1"/>
  <c r="A42" i="1"/>
  <c r="AA41" i="1"/>
  <c r="P41" i="1"/>
  <c r="E41" i="1"/>
  <c r="D41" i="1"/>
  <c r="B41" i="1"/>
  <c r="A41" i="1"/>
  <c r="AA40" i="1"/>
  <c r="E40" i="1"/>
  <c r="D40" i="1"/>
  <c r="B40" i="1"/>
  <c r="A40" i="1"/>
  <c r="AA39" i="1"/>
  <c r="T39" i="1"/>
  <c r="P39" i="1"/>
  <c r="O39" i="1"/>
  <c r="N39" i="1"/>
  <c r="E39" i="1"/>
  <c r="D39" i="1"/>
  <c r="B39" i="1"/>
  <c r="A39" i="1"/>
  <c r="AA38" i="1"/>
  <c r="U38" i="1"/>
  <c r="T38" i="1"/>
  <c r="S38" i="1"/>
  <c r="R38" i="1"/>
  <c r="Q38" i="1"/>
  <c r="P38" i="1"/>
  <c r="O38" i="1"/>
  <c r="M38" i="1"/>
  <c r="E38" i="1"/>
  <c r="D38" i="1"/>
  <c r="B38" i="1"/>
  <c r="A38" i="1"/>
  <c r="AA37" i="1"/>
  <c r="T37" i="1"/>
  <c r="R37" i="1"/>
  <c r="P37" i="1"/>
  <c r="E37" i="1"/>
  <c r="D37" i="1"/>
  <c r="B37" i="1"/>
  <c r="A37" i="1"/>
  <c r="AA36" i="1"/>
  <c r="Q36" i="1"/>
  <c r="P36" i="1"/>
  <c r="E36" i="1"/>
  <c r="D36" i="1"/>
  <c r="B36" i="1"/>
  <c r="A36" i="1"/>
  <c r="AA35" i="1"/>
  <c r="E35" i="1"/>
  <c r="D35" i="1"/>
  <c r="B35" i="1"/>
  <c r="A35" i="1"/>
  <c r="AA34" i="1"/>
  <c r="T34" i="1"/>
  <c r="Q34" i="1"/>
  <c r="P34" i="1"/>
  <c r="O34" i="1"/>
  <c r="N34" i="1"/>
  <c r="E34" i="1"/>
  <c r="D34" i="1"/>
  <c r="B34" i="1"/>
  <c r="A34" i="1"/>
  <c r="AA33" i="1"/>
  <c r="U33" i="1"/>
  <c r="P33" i="1"/>
  <c r="M33" i="1"/>
  <c r="E33" i="1"/>
  <c r="D33" i="1"/>
  <c r="B33" i="1"/>
  <c r="A33" i="1"/>
  <c r="AA32" i="1"/>
  <c r="U32" i="1"/>
  <c r="T32" i="1"/>
  <c r="S32" i="1"/>
  <c r="R32" i="1"/>
  <c r="O32" i="1"/>
  <c r="M32" i="1"/>
  <c r="E32" i="1"/>
  <c r="D32" i="1"/>
  <c r="B32" i="1"/>
  <c r="A32" i="1"/>
  <c r="AA31" i="1"/>
  <c r="T31" i="1"/>
  <c r="R31" i="1"/>
  <c r="P31" i="1"/>
  <c r="O31" i="1"/>
  <c r="N31" i="1"/>
  <c r="E31" i="1"/>
  <c r="D31" i="1"/>
  <c r="B31" i="1"/>
  <c r="A31" i="1"/>
  <c r="AA30" i="1"/>
  <c r="T30" i="1"/>
  <c r="N30" i="1"/>
  <c r="E30" i="1"/>
  <c r="D30" i="1"/>
  <c r="B30" i="1"/>
  <c r="A30" i="1"/>
  <c r="AA29" i="1"/>
  <c r="S29" i="1"/>
  <c r="R29" i="1"/>
  <c r="Q29" i="1"/>
  <c r="O29" i="1"/>
  <c r="M29" i="1"/>
  <c r="E29" i="1"/>
  <c r="D29" i="1"/>
  <c r="B29" i="1"/>
  <c r="A29" i="1"/>
  <c r="AA28" i="1"/>
  <c r="U28" i="1"/>
  <c r="S28" i="1"/>
  <c r="R28" i="1"/>
  <c r="Q28" i="1"/>
  <c r="O28" i="1"/>
  <c r="N28" i="1"/>
  <c r="E28" i="1"/>
  <c r="D28" i="1"/>
  <c r="B28" i="1"/>
  <c r="A28" i="1"/>
  <c r="AA27" i="1"/>
  <c r="T27" i="1"/>
  <c r="N27" i="1"/>
  <c r="E27" i="1"/>
  <c r="D27" i="1"/>
  <c r="B27" i="1"/>
  <c r="A27" i="1"/>
  <c r="AA26" i="1"/>
  <c r="T26" i="1"/>
  <c r="S26" i="1"/>
  <c r="R26" i="1"/>
  <c r="Q26" i="1"/>
  <c r="P26" i="1"/>
  <c r="O26" i="1"/>
  <c r="N26" i="1"/>
  <c r="M26" i="1"/>
  <c r="E26" i="1"/>
  <c r="D26" i="1"/>
  <c r="B26" i="1"/>
  <c r="A26" i="1"/>
  <c r="AA25" i="1"/>
  <c r="T25" i="1"/>
  <c r="S25" i="1"/>
  <c r="R25" i="1"/>
  <c r="Q25" i="1"/>
  <c r="P25" i="1"/>
  <c r="O25" i="1"/>
  <c r="N25" i="1"/>
  <c r="M25" i="1"/>
  <c r="E25" i="1"/>
  <c r="D25" i="1"/>
  <c r="B25" i="1"/>
  <c r="A25" i="1"/>
  <c r="AA24" i="1"/>
  <c r="Q24" i="1"/>
  <c r="P24" i="1"/>
  <c r="O24" i="1"/>
  <c r="M24" i="1"/>
  <c r="E24" i="1"/>
  <c r="D24" i="1"/>
  <c r="B24" i="1"/>
  <c r="A24" i="1"/>
  <c r="AA23" i="1"/>
  <c r="E23" i="1"/>
  <c r="D23" i="1"/>
  <c r="B23" i="1"/>
  <c r="A23" i="1"/>
  <c r="AA22" i="1"/>
  <c r="T22" i="1"/>
  <c r="Q22" i="1"/>
  <c r="P22" i="1"/>
  <c r="O22" i="1"/>
  <c r="N22" i="1"/>
  <c r="E22" i="1"/>
  <c r="D22" i="1"/>
  <c r="B22" i="1"/>
  <c r="A22" i="1"/>
  <c r="AA21" i="1"/>
  <c r="T21" i="1"/>
  <c r="O21" i="1"/>
  <c r="E21" i="1"/>
  <c r="D21" i="1"/>
  <c r="B21" i="1"/>
  <c r="A21" i="1"/>
  <c r="AA20" i="1"/>
  <c r="T20" i="1"/>
  <c r="R20" i="1"/>
  <c r="P20" i="1"/>
  <c r="E20" i="1"/>
  <c r="D20" i="1"/>
  <c r="B20" i="1"/>
  <c r="A20" i="1"/>
  <c r="AA19" i="1"/>
  <c r="P19" i="1"/>
  <c r="E19" i="1"/>
  <c r="D19" i="1"/>
  <c r="B19" i="1"/>
  <c r="A19" i="1"/>
  <c r="AA18" i="1"/>
  <c r="U18" i="1"/>
  <c r="T18" i="1"/>
  <c r="S18" i="1"/>
  <c r="R18" i="1"/>
  <c r="Q18" i="1"/>
  <c r="P18" i="1"/>
  <c r="O18" i="1"/>
  <c r="N18" i="1"/>
  <c r="M18" i="1"/>
  <c r="E18" i="1"/>
  <c r="D18" i="1"/>
  <c r="B18" i="1"/>
  <c r="A18" i="1"/>
  <c r="AA17" i="1"/>
  <c r="T17" i="1"/>
  <c r="Q17" i="1"/>
  <c r="P17" i="1"/>
  <c r="O17" i="1"/>
  <c r="N17" i="1"/>
  <c r="E17" i="1"/>
  <c r="D17" i="1"/>
  <c r="B17" i="1"/>
  <c r="A17" i="1"/>
  <c r="AA16" i="1"/>
  <c r="T16" i="1"/>
  <c r="O16" i="1"/>
  <c r="N16" i="1"/>
  <c r="E16" i="1"/>
  <c r="D16" i="1"/>
  <c r="B16" i="1"/>
  <c r="A16" i="1"/>
  <c r="AA15" i="1"/>
  <c r="U15" i="1"/>
  <c r="R15" i="1"/>
  <c r="P15" i="1"/>
  <c r="E15" i="1"/>
  <c r="D15" i="1"/>
  <c r="B15" i="1"/>
  <c r="A15" i="1"/>
  <c r="AA14" i="1"/>
  <c r="P14" i="1"/>
  <c r="E14" i="1"/>
  <c r="D14" i="1"/>
  <c r="B14" i="1"/>
  <c r="A14" i="1"/>
  <c r="AA13" i="1"/>
  <c r="E13" i="1"/>
  <c r="D13" i="1"/>
  <c r="B13" i="1"/>
  <c r="A13" i="1"/>
  <c r="AA12" i="1"/>
  <c r="T12" i="1"/>
  <c r="Q12" i="1"/>
  <c r="P12" i="1"/>
  <c r="O12" i="1"/>
  <c r="N12" i="1"/>
  <c r="E12" i="1"/>
  <c r="D12" i="1"/>
  <c r="B12" i="1"/>
  <c r="A12" i="1"/>
  <c r="AA11" i="1"/>
  <c r="T11" i="1"/>
  <c r="O11" i="1"/>
  <c r="N11" i="1"/>
  <c r="E11" i="1"/>
  <c r="D11" i="1"/>
  <c r="B11" i="1"/>
  <c r="A11" i="1"/>
  <c r="AA10" i="1"/>
  <c r="U10" i="1"/>
  <c r="R10" i="1"/>
  <c r="P10" i="1"/>
  <c r="E10" i="1"/>
  <c r="D10" i="1"/>
  <c r="B10" i="1"/>
  <c r="A10" i="1"/>
  <c r="AA9" i="1"/>
  <c r="S9" i="1"/>
  <c r="R9" i="1"/>
  <c r="P9" i="1"/>
  <c r="O9" i="1"/>
  <c r="N9" i="1"/>
  <c r="M9" i="1"/>
  <c r="E9" i="1"/>
  <c r="D9" i="1"/>
  <c r="B9" i="1"/>
  <c r="A9" i="1"/>
  <c r="AA8" i="1"/>
  <c r="T8" i="1"/>
  <c r="N8" i="1"/>
  <c r="E8" i="1"/>
  <c r="D8" i="1"/>
  <c r="B8" i="1"/>
  <c r="A8" i="1"/>
  <c r="AA7" i="1"/>
  <c r="U7" i="1"/>
  <c r="T7" i="1"/>
  <c r="S7" i="1"/>
  <c r="R7" i="1"/>
  <c r="P7" i="1"/>
  <c r="O7" i="1"/>
  <c r="N7" i="1"/>
  <c r="M7" i="1"/>
  <c r="E7" i="1"/>
  <c r="D7" i="1"/>
  <c r="B7" i="1"/>
  <c r="A7" i="1"/>
  <c r="AA6" i="1"/>
  <c r="S6" i="1"/>
  <c r="R6" i="1"/>
  <c r="Q6" i="1"/>
  <c r="P6" i="1"/>
  <c r="O6" i="1"/>
  <c r="N6" i="1"/>
  <c r="E6" i="1"/>
  <c r="D6" i="1"/>
  <c r="B6" i="1"/>
  <c r="A6" i="1"/>
  <c r="AA5" i="1"/>
  <c r="U5" i="1"/>
  <c r="T5" i="1"/>
  <c r="S5" i="1"/>
  <c r="O5" i="1"/>
  <c r="N5" i="1"/>
  <c r="E5" i="1"/>
  <c r="D5" i="1"/>
  <c r="B5" i="1"/>
  <c r="A5" i="1"/>
  <c r="M12" i="2" l="1"/>
  <c r="M13" i="1" s="1"/>
  <c r="U12" i="2"/>
  <c r="U13" i="1" s="1"/>
  <c r="T12" i="2"/>
  <c r="T13" i="1" s="1"/>
  <c r="S12" i="2"/>
  <c r="S13" i="1" s="1"/>
  <c r="R12" i="2"/>
  <c r="R13" i="1" s="1"/>
  <c r="Q12" i="2"/>
  <c r="Q13" i="1" s="1"/>
  <c r="P12" i="2"/>
  <c r="P13" i="1" s="1"/>
  <c r="O12" i="2"/>
  <c r="O13" i="1" s="1"/>
  <c r="N12" i="2"/>
  <c r="N13" i="1" s="1"/>
  <c r="M39" i="2"/>
  <c r="M40" i="1" s="1"/>
  <c r="U39" i="2"/>
  <c r="U40" i="1" s="1"/>
  <c r="T39" i="2"/>
  <c r="T40" i="1" s="1"/>
  <c r="S39" i="2"/>
  <c r="S40" i="1" s="1"/>
  <c r="R39" i="2"/>
  <c r="R40" i="1" s="1"/>
  <c r="Q39" i="2"/>
  <c r="Q40" i="1" s="1"/>
  <c r="P39" i="2"/>
  <c r="P40" i="1" s="1"/>
  <c r="O39" i="2"/>
  <c r="O40" i="1" s="1"/>
  <c r="N39" i="2"/>
  <c r="N40" i="1" s="1"/>
  <c r="M22" i="2"/>
  <c r="M23" i="1" s="1"/>
  <c r="U22" i="2"/>
  <c r="U23" i="1" s="1"/>
  <c r="T22" i="2"/>
  <c r="T23" i="1" s="1"/>
  <c r="S22" i="2"/>
  <c r="S23" i="1" s="1"/>
  <c r="R22" i="2"/>
  <c r="R23" i="1" s="1"/>
  <c r="Q22" i="2"/>
  <c r="Q23" i="1" s="1"/>
  <c r="P22" i="2"/>
  <c r="P23" i="1" s="1"/>
  <c r="O22" i="2"/>
  <c r="O23" i="1" s="1"/>
  <c r="N22" i="2"/>
  <c r="N23" i="1" s="1"/>
  <c r="M34" i="2"/>
  <c r="M35" i="1" s="1"/>
  <c r="U34" i="2"/>
  <c r="U35" i="1" s="1"/>
  <c r="T34" i="2"/>
  <c r="T35" i="1" s="1"/>
  <c r="S34" i="2"/>
  <c r="S35" i="1" s="1"/>
  <c r="R34" i="2"/>
  <c r="R35" i="1" s="1"/>
  <c r="Q34" i="2"/>
  <c r="Q35" i="1" s="1"/>
  <c r="P34" i="2"/>
  <c r="P35" i="1" s="1"/>
  <c r="O34" i="2"/>
  <c r="O35" i="1" s="1"/>
  <c r="N34" i="2"/>
  <c r="N35" i="1" s="1"/>
  <c r="P7" i="2"/>
  <c r="P8" i="1" s="1"/>
  <c r="P10" i="2"/>
  <c r="P11" i="1" s="1"/>
  <c r="R13" i="2"/>
  <c r="R14" i="1" s="1"/>
  <c r="P15" i="2"/>
  <c r="P16" i="1" s="1"/>
  <c r="R18" i="2"/>
  <c r="R19" i="1" s="1"/>
  <c r="P20" i="2"/>
  <c r="P21" i="1" s="1"/>
  <c r="P26" i="2"/>
  <c r="P27" i="1" s="1"/>
  <c r="P29" i="2"/>
  <c r="P30" i="1" s="1"/>
  <c r="Q32" i="2"/>
  <c r="Q33" i="1" s="1"/>
  <c r="R35" i="2"/>
  <c r="R36" i="1" s="1"/>
  <c r="R40" i="2"/>
  <c r="R41" i="1" s="1"/>
  <c r="P42" i="2"/>
  <c r="P43" i="1" s="1"/>
  <c r="P4" i="2"/>
  <c r="P5" i="1" s="1"/>
  <c r="T5" i="2"/>
  <c r="T6" i="1" s="1"/>
  <c r="Q7" i="2"/>
  <c r="Q8" i="1" s="1"/>
  <c r="T8" i="2"/>
  <c r="T9" i="1" s="1"/>
  <c r="M9" i="2"/>
  <c r="M10" i="1" s="1"/>
  <c r="Q10" i="2"/>
  <c r="Q11" i="1" s="1"/>
  <c r="U11" i="2"/>
  <c r="U12" i="1" s="1"/>
  <c r="S13" i="2"/>
  <c r="S14" i="1" s="1"/>
  <c r="M14" i="2"/>
  <c r="M15" i="1" s="1"/>
  <c r="Q15" i="2"/>
  <c r="Q16" i="1" s="1"/>
  <c r="U16" i="2"/>
  <c r="U17" i="1" s="1"/>
  <c r="S18" i="2"/>
  <c r="S19" i="1" s="1"/>
  <c r="M19" i="2"/>
  <c r="M20" i="1" s="1"/>
  <c r="Q20" i="2"/>
  <c r="Q21" i="1" s="1"/>
  <c r="U21" i="2"/>
  <c r="U22" i="1" s="1"/>
  <c r="R23" i="2"/>
  <c r="R24" i="1" s="1"/>
  <c r="U24" i="2"/>
  <c r="U25" i="1" s="1"/>
  <c r="Q26" i="2"/>
  <c r="Q27" i="1" s="1"/>
  <c r="T27" i="2"/>
  <c r="T28" i="1" s="1"/>
  <c r="N28" i="2"/>
  <c r="N29" i="1" s="1"/>
  <c r="Q29" i="2"/>
  <c r="Q30" i="1" s="1"/>
  <c r="U30" i="2"/>
  <c r="U31" i="1" s="1"/>
  <c r="N31" i="2"/>
  <c r="N32" i="1" s="1"/>
  <c r="R32" i="2"/>
  <c r="R33" i="1" s="1"/>
  <c r="U33" i="2"/>
  <c r="U34" i="1" s="1"/>
  <c r="S35" i="2"/>
  <c r="S36" i="1" s="1"/>
  <c r="M36" i="2"/>
  <c r="M37" i="1" s="1"/>
  <c r="U38" i="2"/>
  <c r="U39" i="1" s="1"/>
  <c r="S40" i="2"/>
  <c r="S41" i="1" s="1"/>
  <c r="M41" i="2"/>
  <c r="M42" i="1" s="1"/>
  <c r="Q42" i="2"/>
  <c r="Q43" i="1" s="1"/>
  <c r="U43" i="2"/>
  <c r="U44" i="1" s="1"/>
  <c r="Q4" i="2"/>
  <c r="Q5" i="1" s="1"/>
  <c r="U5" i="2"/>
  <c r="U6" i="1" s="1"/>
  <c r="R7" i="2"/>
  <c r="R8" i="1" s="1"/>
  <c r="U8" i="2"/>
  <c r="U9" i="1" s="1"/>
  <c r="N9" i="2"/>
  <c r="N10" i="1" s="1"/>
  <c r="R10" i="2"/>
  <c r="R11" i="1" s="1"/>
  <c r="T13" i="2"/>
  <c r="T14" i="1" s="1"/>
  <c r="N14" i="2"/>
  <c r="N15" i="1" s="1"/>
  <c r="R15" i="2"/>
  <c r="R16" i="1" s="1"/>
  <c r="T18" i="2"/>
  <c r="T19" i="1" s="1"/>
  <c r="N19" i="2"/>
  <c r="N20" i="1" s="1"/>
  <c r="R20" i="2"/>
  <c r="R21" i="1" s="1"/>
  <c r="S23" i="2"/>
  <c r="S24" i="1" s="1"/>
  <c r="R26" i="2"/>
  <c r="R27" i="1" s="1"/>
  <c r="R29" i="2"/>
  <c r="R30" i="1" s="1"/>
  <c r="S32" i="2"/>
  <c r="S33" i="1" s="1"/>
  <c r="T35" i="2"/>
  <c r="T36" i="1" s="1"/>
  <c r="N36" i="2"/>
  <c r="N37" i="1" s="1"/>
  <c r="T40" i="2"/>
  <c r="T41" i="1" s="1"/>
  <c r="N41" i="2"/>
  <c r="N42" i="1" s="1"/>
  <c r="R42" i="2"/>
  <c r="R43" i="1" s="1"/>
  <c r="R4" i="2"/>
  <c r="R5" i="1" s="1"/>
  <c r="S7" i="2"/>
  <c r="S8" i="1" s="1"/>
  <c r="O9" i="2"/>
  <c r="O10" i="1" s="1"/>
  <c r="S10" i="2"/>
  <c r="S11" i="1" s="1"/>
  <c r="M11" i="2"/>
  <c r="M12" i="1" s="1"/>
  <c r="U13" i="2"/>
  <c r="U14" i="1" s="1"/>
  <c r="O14" i="2"/>
  <c r="O15" i="1" s="1"/>
  <c r="S15" i="2"/>
  <c r="S16" i="1" s="1"/>
  <c r="M16" i="2"/>
  <c r="M17" i="1" s="1"/>
  <c r="U18" i="2"/>
  <c r="U19" i="1" s="1"/>
  <c r="O19" i="2"/>
  <c r="O20" i="1" s="1"/>
  <c r="S20" i="2"/>
  <c r="S21" i="1" s="1"/>
  <c r="M21" i="2"/>
  <c r="M22" i="1" s="1"/>
  <c r="T23" i="2"/>
  <c r="T24" i="1" s="1"/>
  <c r="S26" i="2"/>
  <c r="S27" i="1" s="1"/>
  <c r="P28" i="2"/>
  <c r="P29" i="1" s="1"/>
  <c r="S29" i="2"/>
  <c r="S30" i="1" s="1"/>
  <c r="M30" i="2"/>
  <c r="M31" i="1" s="1"/>
  <c r="T32" i="2"/>
  <c r="T33" i="1" s="1"/>
  <c r="M33" i="2"/>
  <c r="M34" i="1" s="1"/>
  <c r="U35" i="2"/>
  <c r="U36" i="1" s="1"/>
  <c r="O36" i="2"/>
  <c r="O37" i="1" s="1"/>
  <c r="M38" i="2"/>
  <c r="M39" i="1" s="1"/>
  <c r="U40" i="2"/>
  <c r="U41" i="1" s="1"/>
  <c r="O41" i="2"/>
  <c r="O42" i="1" s="1"/>
  <c r="S42" i="2"/>
  <c r="S43" i="1" s="1"/>
  <c r="M43" i="2"/>
  <c r="M44" i="1" s="1"/>
  <c r="U7" i="2"/>
  <c r="U8" i="1" s="1"/>
  <c r="Q9" i="2"/>
  <c r="Q10" i="1" s="1"/>
  <c r="U10" i="2"/>
  <c r="U11" i="1" s="1"/>
  <c r="M13" i="2"/>
  <c r="M14" i="1" s="1"/>
  <c r="Q14" i="2"/>
  <c r="Q15" i="1" s="1"/>
  <c r="U15" i="2"/>
  <c r="U16" i="1" s="1"/>
  <c r="M18" i="2"/>
  <c r="M19" i="1" s="1"/>
  <c r="Q19" i="2"/>
  <c r="Q20" i="1" s="1"/>
  <c r="U20" i="2"/>
  <c r="U21" i="1" s="1"/>
  <c r="U26" i="2"/>
  <c r="U27" i="1" s="1"/>
  <c r="U29" i="2"/>
  <c r="U30" i="1" s="1"/>
  <c r="M35" i="2"/>
  <c r="M36" i="1" s="1"/>
  <c r="Q36" i="2"/>
  <c r="Q37" i="1" s="1"/>
  <c r="M40" i="2"/>
  <c r="M41" i="1" s="1"/>
  <c r="Q41" i="2"/>
  <c r="Q42" i="1" s="1"/>
  <c r="U42" i="2"/>
  <c r="U43" i="1" s="1"/>
  <c r="N13" i="2"/>
  <c r="N14" i="1" s="1"/>
  <c r="N18" i="2"/>
  <c r="N19" i="1" s="1"/>
  <c r="N35" i="2"/>
  <c r="N36" i="1" s="1"/>
  <c r="N40" i="2"/>
  <c r="N41" i="1" s="1"/>
  <c r="M7" i="2"/>
  <c r="M8" i="1" s="1"/>
  <c r="S9" i="2"/>
  <c r="S10" i="1" s="1"/>
  <c r="M10" i="2"/>
  <c r="M11" i="1" s="1"/>
  <c r="O13" i="2"/>
  <c r="O14" i="1" s="1"/>
  <c r="S14" i="2"/>
  <c r="S15" i="1" s="1"/>
  <c r="M15" i="2"/>
  <c r="M16" i="1" s="1"/>
  <c r="O18" i="2"/>
  <c r="O19" i="1" s="1"/>
  <c r="S19" i="2"/>
  <c r="S20" i="1" s="1"/>
  <c r="M20" i="2"/>
  <c r="M21" i="1" s="1"/>
  <c r="N23" i="2"/>
  <c r="N24" i="1" s="1"/>
  <c r="M26" i="2"/>
  <c r="M27" i="1" s="1"/>
  <c r="P27" i="2"/>
  <c r="P28" i="1" s="1"/>
  <c r="M29" i="2"/>
  <c r="M30" i="1" s="1"/>
  <c r="Q30" i="2"/>
  <c r="Q31" i="1" s="1"/>
  <c r="N32" i="2"/>
  <c r="N33" i="1" s="1"/>
  <c r="O35" i="2"/>
  <c r="O36" i="1" s="1"/>
  <c r="S36" i="2"/>
  <c r="S37" i="1" s="1"/>
  <c r="Q38" i="2"/>
  <c r="Q39" i="1" s="1"/>
  <c r="O40" i="2"/>
  <c r="O41" i="1" s="1"/>
  <c r="S41" i="2"/>
  <c r="S42" i="1" s="1"/>
  <c r="M42" i="2"/>
  <c r="M43" i="1" s="1"/>
  <c r="Q43" i="2"/>
  <c r="Q44" i="1" s="1"/>
</calcChain>
</file>

<file path=xl/sharedStrings.xml><?xml version="1.0" encoding="utf-8"?>
<sst xmlns="http://schemas.openxmlformats.org/spreadsheetml/2006/main" count="811" uniqueCount="665">
  <si>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</si>
  <si>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</si>
  <si>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</si>
  <si>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</si>
  <si>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</si>
  <si>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</si>
  <si>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</si>
  <si>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</si>
  <si>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</si>
  <si>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</si>
  <si>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</si>
  <si>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</si>
  <si>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</si>
  <si>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</si>
  <si>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</si>
  <si>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</si>
  <si>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</si>
  <si>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</si>
  <si>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</si>
  <si>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</si>
  <si>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</si>
  <si>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</si>
  <si>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</si>
  <si>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</si>
  <si>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</si>
  <si>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</si>
  <si>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</si>
  <si>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</si>
  <si>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</si>
  <si>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</si>
  <si>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</si>
  <si>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</si>
  <si>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</si>
  <si>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</si>
  <si>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</si>
  <si>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</si>
  <si>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</si>
  <si>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</si>
  <si>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</si>
  <si>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</si>
  <si>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</si>
  <si>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</si>
  <si>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</si>
  <si>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</si>
  <si>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</si>
  <si>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</si>
  <si>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</si>
  <si>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</si>
  <si>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</si>
  <si>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</si>
  <si>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</si>
  <si>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</si>
  <si>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</si>
  <si>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</si>
  <si>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</si>
  <si>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</si>
  <si>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</si>
  <si>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</si>
  <si>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</si>
  <si>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</si>
  <si>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</si>
  <si>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</si>
  <si>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</si>
  <si>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</si>
  <si>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</si>
  <si>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</si>
  <si>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</si>
  <si>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</si>
  <si>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</si>
  <si>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</si>
  <si>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</si>
  <si>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</si>
  <si>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</si>
  <si>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</si>
  <si>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</si>
  <si>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</si>
  <si>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</si>
  <si>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</si>
  <si>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</si>
  <si>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</si>
  <si>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</si>
  <si>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</si>
  <si>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</si>
  <si>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</si>
  <si>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</si>
  <si>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</si>
  <si>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</si>
  <si>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</si>
  <si>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</si>
  <si>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</si>
  <si>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</si>
  <si>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</si>
  <si>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</si>
  <si>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</si>
  <si>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</si>
  <si>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</si>
  <si>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</si>
  <si>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</si>
  <si>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</si>
  <si>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</si>
  <si>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</si>
  <si>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</si>
  <si>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</si>
  <si>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</si>
  <si>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</si>
  <si>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</si>
  <si>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</si>
  <si>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</si>
  <si>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</si>
  <si>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</si>
  <si>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</si>
  <si>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</si>
  <si>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</si>
  <si>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</si>
  <si>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</si>
  <si>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</si>
  <si>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</si>
  <si>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</si>
  <si>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</si>
  <si>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</si>
  <si>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</si>
  <si>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</si>
  <si>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</si>
  <si>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</si>
  <si>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</si>
  <si>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</si>
  <si>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</si>
  <si>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</si>
  <si>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</si>
  <si>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</si>
  <si>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</si>
  <si>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</si>
  <si>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</si>
  <si>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</si>
  <si>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</si>
  <si>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</si>
  <si>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</si>
  <si>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</si>
  <si>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</si>
  <si>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</si>
  <si>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</si>
  <si>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</si>
  <si>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</si>
  <si>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</si>
  <si>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</si>
  <si>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</si>
  <si>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</si>
  <si>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</si>
  <si>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</si>
  <si>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</si>
  <si>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</si>
  <si>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</si>
  <si>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</si>
  <si>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</si>
  <si>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</si>
  <si>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</si>
  <si>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</si>
  <si>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</si>
  <si>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</si>
  <si>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</si>
  <si>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</si>
  <si>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</si>
  <si>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</si>
  <si>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</si>
  <si>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</si>
  <si>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</si>
  <si>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</si>
  <si>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</si>
  <si>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</si>
  <si>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</si>
  <si>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</si>
  <si>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</si>
  <si>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</si>
  <si>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</si>
  <si>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</si>
  <si>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</si>
  <si>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</si>
  <si>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</si>
  <si>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</si>
  <si>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</si>
  <si>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</si>
  <si>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</si>
  <si>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</si>
  <si>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</si>
  <si>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</si>
  <si>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</si>
  <si>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</si>
  <si>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</si>
  <si>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</si>
  <si>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</si>
  <si>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</si>
  <si>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</si>
  <si>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</si>
  <si>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</si>
  <si>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</si>
  <si>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</si>
  <si>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</si>
  <si>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</si>
  <si>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</si>
  <si>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</si>
  <si>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</si>
  <si>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</si>
  <si>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</si>
  <si>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</si>
  <si>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</si>
  <si>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</si>
  <si>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</si>
  <si>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</si>
  <si>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</si>
  <si>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</si>
  <si>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</si>
  <si>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</si>
  <si>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</si>
  <si>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</si>
  <si>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</si>
  <si>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</si>
  <si>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</si>
  <si>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</si>
  <si>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</si>
  <si>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</si>
  <si>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</si>
  <si>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</si>
  <si>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</si>
  <si>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</si>
  <si>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</si>
  <si>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</si>
  <si>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</si>
  <si>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</si>
  <si>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</si>
  <si>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</si>
  <si>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</si>
  <si>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</si>
  <si>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</si>
  <si>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</si>
  <si>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</si>
  <si>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</si>
  <si>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</si>
  <si>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</si>
  <si>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</si>
  <si>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</si>
  <si>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</si>
  <si>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</si>
  <si>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</si>
  <si>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</si>
  <si>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</si>
  <si>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</si>
  <si>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</si>
  <si>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</si>
  <si>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</si>
  <si>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</si>
  <si>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</si>
  <si>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</si>
  <si>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</si>
  <si>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</si>
  <si>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</si>
  <si>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</si>
  <si>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</si>
  <si>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</si>
  <si>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</si>
  <si>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</si>
  <si>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</si>
  <si>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</si>
  <si>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</si>
  <si>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</si>
  <si>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</si>
  <si>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</si>
  <si>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</si>
  <si>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</si>
  <si>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</si>
  <si>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</si>
  <si>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</si>
  <si>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</si>
  <si>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</si>
  <si>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</si>
  <si>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</si>
  <si>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</si>
  <si>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</si>
  <si>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</si>
  <si>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</si>
  <si>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</si>
  <si>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</si>
  <si>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</si>
  <si>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</si>
  <si>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</si>
  <si>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</si>
  <si>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</si>
  <si>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</si>
  <si>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</si>
  <si>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</si>
  <si>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</si>
  <si>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</si>
  <si>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</si>
  <si>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</si>
  <si>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</si>
  <si>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</si>
  <si>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</si>
  <si>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</si>
  <si>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</si>
  <si>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</si>
  <si>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</si>
  <si>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</si>
  <si>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</si>
  <si>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</si>
  <si>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</si>
  <si>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</si>
  <si>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</si>
  <si>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</si>
  <si>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</si>
  <si>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</si>
  <si>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</si>
  <si>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</si>
  <si>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</si>
  <si>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</si>
  <si>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</si>
  <si>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</si>
  <si>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</si>
  <si>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</si>
  <si>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</si>
  <si>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</si>
  <si>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</si>
  <si>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</si>
  <si>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</si>
  <si>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</si>
  <si>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</si>
  <si>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</si>
  <si>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</si>
  <si>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</si>
  <si>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</si>
  <si>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</si>
  <si>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</si>
  <si>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</si>
  <si>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</si>
  <si>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</si>
  <si>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</si>
  <si>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</si>
  <si>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</si>
  <si>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</si>
  <si>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</si>
  <si>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</si>
  <si>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</si>
  <si>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</si>
  <si>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</si>
  <si>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</si>
  <si>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</si>
  <si>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</si>
  <si>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</si>
  <si>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</si>
  <si>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</si>
  <si>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</si>
  <si>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T470s</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</si>
  <si>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</si>
  <si>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</si>
  <si>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</si>
  <si>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</si>
  <si>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</si>
  <si>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</si>
  <si>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</si>
  <si>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</si>
  <si>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</si>
  <si>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</si>
  <si>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</si>
  <si>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</si>
  <si>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</si>
  <si>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</si>
  <si>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</si>
  <si>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</si>
  <si>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</si>
  <si>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Lenovo/T470s/RG/DE</t>
  </si>
  <si>
    <t>Price – NON-Backlit</t>
  </si>
  <si>
    <t>Lenovo T470s - Regular FR</t>
  </si>
  <si>
    <t>French</t>
  </si>
  <si>
    <t>Lenovo/T470s/RG/FR</t>
  </si>
  <si>
    <t>Packing size</t>
  </si>
  <si>
    <t>Big</t>
  </si>
  <si>
    <t>Lenovo T470s - Regular IT</t>
  </si>
  <si>
    <t>Italian</t>
  </si>
  <si>
    <t>Lenovo/T470s/RG/IT</t>
  </si>
  <si>
    <t>Package height (CM)</t>
  </si>
  <si>
    <t>Lenovo T470s - Regular ES</t>
  </si>
  <si>
    <t>Spanish</t>
  </si>
  <si>
    <t>Lenovo/T470s/RG/ES</t>
  </si>
  <si>
    <t>Package width (CM)</t>
  </si>
  <si>
    <t>Lenovo T470s - Regular UK</t>
  </si>
  <si>
    <t>UK</t>
  </si>
  <si>
    <t>Lenovo/T470s/RG/UK</t>
  </si>
  <si>
    <t>Package length (CM)</t>
  </si>
  <si>
    <t>Lenovo T470s - Regular NOR</t>
  </si>
  <si>
    <t>Scandinavian – Nordic</t>
  </si>
  <si>
    <t>Lenovo/T470s/RG/NOR</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</si>
  <si>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</si>
  <si>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</si>
  <si>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</si>
  <si>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</si>
  <si>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</si>
  <si>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</si>
  <si>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</si>
  <si>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</si>
  <si>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</si>
  <si>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</si>
  <si>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</si>
  <si>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</si>
  <si>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</si>
  <si>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</si>
  <si>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</si>
  <si>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</si>
  <si>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</si>
  <si>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</si>
  <si>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</si>
  <si>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</si>
  <si>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</si>
  <si>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</si>
  <si>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</si>
  <si>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</si>
  <si>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</si>
  <si>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</si>
  <si>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</si>
  <si>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</si>
  <si>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</si>
  <si>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</si>
  <si>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</si>
  <si>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</si>
  <si>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</si>
  <si>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</si>
  <si>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</si>
  <si>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</si>
  <si>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</si>
  <si>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</si>
  <si>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PartialUpdate</t>
  </si>
  <si>
    <t>Lenovo T470s - Regular CH</t>
  </si>
  <si>
    <t>Swiss</t>
  </si>
  <si>
    <t>01EN750</t>
  </si>
  <si>
    <t>Lenovo T470s - Regular US INT</t>
  </si>
  <si>
    <t>US International</t>
  </si>
  <si>
    <t>Lenovo/T470s/RG/USI</t>
  </si>
  <si>
    <t>Lenovo T470s - Regular RUS</t>
  </si>
  <si>
    <t>Russian</t>
  </si>
  <si>
    <t>01EN623</t>
  </si>
  <si>
    <t>Bullet Point 1:</t>
  </si>
  <si>
    <t>Lenovo T470s - Regular US</t>
  </si>
  <si>
    <t>US</t>
  </si>
  <si>
    <t>Lenovo/T470s/RG/US</t>
  </si>
  <si>
    <t>Bullet Point 2:</t>
  </si>
  <si>
    <t>Lenovo T470s - DE</t>
  </si>
  <si>
    <t>Lenovo/T470s/BL/DE</t>
  </si>
  <si>
    <t>Bullet Point 5:</t>
  </si>
  <si>
    <t>Lenovo T470s - FR FBA</t>
  </si>
  <si>
    <t>Lenovo/T470s/BL/FR</t>
  </si>
  <si>
    <t>Bullet Point 4:</t>
  </si>
  <si>
    <t>Lenovo T470s BL - IT</t>
  </si>
  <si>
    <t>Lenovo/T470s/BL/IT</t>
  </si>
  <si>
    <t>Lenovo T470s BL - ES</t>
  </si>
  <si>
    <t>Lenovo/T470s/BL/ES</t>
  </si>
  <si>
    <t>Lenovo T470s BL - UK V2</t>
  </si>
  <si>
    <t>Lenovo/T470s/BL/UK</t>
  </si>
  <si>
    <t>Product Description</t>
  </si>
  <si>
    <t>Lenovo T470s BL - NOR</t>
  </si>
  <si>
    <t>Lenovo/T470s/BL/NOR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</si>
  <si>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</si>
  <si>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</si>
  <si>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</si>
  <si>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</si>
  <si>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</si>
  <si>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</si>
  <si>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</si>
  <si>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</si>
  <si>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</si>
  <si>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</si>
  <si>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</si>
  <si>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</si>
  <si>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</si>
  <si>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</si>
  <si>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</si>
  <si>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</si>
  <si>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</si>
  <si>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</si>
  <si>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</si>
  <si>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</si>
  <si>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</si>
  <si>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</si>
  <si>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</si>
  <si>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</si>
  <si>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</si>
  <si>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</si>
  <si>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Lenovo/T470s/BL/USI</t>
  </si>
  <si>
    <t>Lenovo T470s BL - RUS</t>
  </si>
  <si>
    <t>01EN705</t>
  </si>
  <si>
    <t>Lenovo T470s - US</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</si>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</sst>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4D56FE3" TargetMode="External"/><Relationship Id="rId1" Type="http://schemas.openxmlformats.org/officeDocument/2006/relationships/externalLinkPath" Target="file:///54D56FE3/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topLeftCell="GP88" zoomScaleNormal="100" workbookViewId="0">
      <selection activeCell="AB5" sqref="AB5:HJ129"/>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663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664</v>
      </c>
    </row>
    <row r="4" spans="1:193" ht="16" x14ac:dyDescent="0.2">
      <c r="B4" s="28"/>
      <c r="C4" s="28"/>
      <c r="D4" s="29"/>
      <c r="F4" s="28"/>
      <c r="G4" s="28"/>
      <c r="J4" s="30"/>
      <c r="K4" s="31"/>
      <c r="L4" s="28"/>
      <c r="M4" s="28"/>
      <c r="W4" s="28"/>
      <c r="X4" s="28"/>
      <c r="Y4" s="32"/>
      <c r="Z4" s="28"/>
      <c r="DY4" s="33"/>
      <c r="DZ4" s="33"/>
      <c r="EA4" s="33"/>
      <c r="EB4" s="33"/>
      <c r="EC4" s="33"/>
      <c r="GK4" s="3">
        <f>K4</f>
        <v>0</v>
      </c>
    </row>
    <row r="5" spans="1:193" ht="17" x14ac:dyDescent="0.2">
      <c r="A5" s="2" t="str">
        <f>IF(ISBLANK(Values!E4),"",IF(Values!$B$37="EU","computercomponent","computer"))</f>
        <v>computercomponent</v>
      </c>
      <c r="B5" s="34" t="str">
        <f>IF(ISBLANK(Values!E4),"",Values!F4)</f>
        <v>Lenovo T470s - Regular DE</v>
      </c>
      <c r="C5" s="30"/>
      <c r="D5" s="29">
        <f>IF(ISBLANK(Values!E4),"",Values!E4)</f>
        <v>5714401479017</v>
      </c>
      <c r="E5" s="2" t="str">
        <f>IF(ISBLANK(Values!E4),"","EAN")</f>
        <v>EAN</v>
      </c>
      <c r="F5" s="28"/>
      <c r="G5" s="30"/>
      <c r="J5" s="32"/>
      <c r="K5" s="28"/>
      <c r="L5" s="28"/>
      <c r="M5" s="28" t="str">
        <f>IF(ISBLANK(Values!E4),"",Values!$M4)</f>
        <v>https://raw.githubusercontent.com/PatrickVibild/TellusAmazonPictures/master/pictures/Lenovo/T470s/RG/DE/1.jpg</v>
      </c>
      <c r="N5" s="28" t="str">
        <f>IF(ISBLANK(Values!$F4),"",Values!N4)</f>
        <v>https://raw.githubusercontent.com/PatrickVibild/TellusAmazonPictures/master/pictures/Lenovo/T470s/RG/DE/2.jpg</v>
      </c>
      <c r="O5" s="28" t="str">
        <f>IF(ISBLANK(Values!$F4),"",Values!O4)</f>
        <v>https://raw.githubusercontent.com/PatrickVibild/TellusAmazonPictures/master/pictures/Lenovo/T470s/RG/DE/3.jpg</v>
      </c>
      <c r="P5" s="28" t="str">
        <f>IF(ISBLANK(Values!$F4),"",Values!P4)</f>
        <v>https://raw.githubusercontent.com/PatrickVibild/TellusAmazonPictures/master/pictures/Lenovo/T470s/RG/DE/4.jpg</v>
      </c>
      <c r="Q5" s="28" t="str">
        <f>IF(ISBLANK(Values!$F4),"",Values!Q4)</f>
        <v>https://raw.githubusercontent.com/PatrickVibild/TellusAmazonPictures/master/pictures/Lenovo/T470s/RG/DE/5.jpg</v>
      </c>
      <c r="R5" s="28" t="str">
        <f>IF(ISBLANK(Values!$F4),"",Values!R4)</f>
        <v>https://raw.githubusercontent.com/PatrickVibild/TellusAmazonPictures/master/pictures/Lenovo/T470s/RG/DE/6.jpg</v>
      </c>
      <c r="S5" s="28" t="str">
        <f>IF(ISBLANK(Values!$F4),"",Values!S4)</f>
        <v>https://raw.githubusercontent.com/PatrickVibild/TellusAmazonPictures/master/pictures/Lenovo/T470s/RG/DE/7.jpg</v>
      </c>
      <c r="T5" s="28" t="str">
        <f>IF(ISBLANK(Values!$F4),"",Values!T4)</f>
        <v>https://raw.githubusercontent.com/PatrickVibild/TellusAmazonPictures/master/pictures/Lenovo/T470s/RG/DE/8.jpg</v>
      </c>
      <c r="U5" s="28" t="str">
        <f>IF(ISBLANK(Values!$F4),"",Values!U4)</f>
        <v>https://raw.githubusercontent.com/PatrickVibild/TellusAmazonPictures/master/pictures/Lenovo/T470s/RG/DE/9.jpg</v>
      </c>
      <c r="W5" s="30"/>
      <c r="X5" s="30"/>
      <c r="Y5" s="32"/>
      <c r="Z5" s="30"/>
      <c r="AA5" s="2" t="str">
        <f>IF(ISBLANK(Values!E4),"",Values!$B$20)</f>
        <v>PartialUpdate</v>
      </c>
      <c r="AI5" s="35"/>
      <c r="AJ5" s="33"/>
      <c r="AT5" s="28"/>
      <c r="AW5"/>
      <c r="DY5"/>
      <c r="FO5" s="28"/>
      <c r="GK5" s="62">
        <f>K5</f>
        <v>0</v>
      </c>
    </row>
    <row r="6" spans="1:193" ht="16" x14ac:dyDescent="0.2">
      <c r="A6" s="2" t="str">
        <f>IF(ISBLANK(Values!E5),"",IF(Values!$B$37="EU","computercomponent","computer"))</f>
        <v>computercomponent</v>
      </c>
      <c r="B6" s="34" t="str">
        <f>IF(ISBLANK(Values!E5),"",Values!F5)</f>
        <v>Lenovo T470s - Regular FR</v>
      </c>
      <c r="C6" s="30"/>
      <c r="D6" s="29">
        <f>IF(ISBLANK(Values!E5),"",Values!E5)</f>
        <v>5714401479024</v>
      </c>
      <c r="E6" s="2" t="str">
        <f>IF(ISBLANK(Values!E5),"","EAN")</f>
        <v>EAN</v>
      </c>
      <c r="F6" s="28"/>
      <c r="G6" s="30"/>
      <c r="J6" s="32"/>
      <c r="K6" s="28"/>
      <c r="L6" s="28"/>
      <c r="M6" s="28" t="str">
        <f>IF(ISBLANK(Values!E5),"",Values!$M5)</f>
        <v>https://raw.githubusercontent.com/PatrickVibild/TellusAmazonPictures/master/pictures/Lenovo/T470s/RG/FR/1.jpg</v>
      </c>
      <c r="N6" s="28" t="str">
        <f>IF(ISBLANK(Values!$F5),"",Values!N5)</f>
        <v>https://raw.githubusercontent.com/PatrickVibild/TellusAmazonPictures/master/pictures/Lenovo/T470s/RG/FR/2.jpg</v>
      </c>
      <c r="O6" s="28" t="str">
        <f>IF(ISBLANK(Values!$F5),"",Values!O5)</f>
        <v>https://raw.githubusercontent.com/PatrickVibild/TellusAmazonPictures/master/pictures/Lenovo/T470s/RG/FR/3.jpg</v>
      </c>
      <c r="P6" s="28" t="str">
        <f>IF(ISBLANK(Values!$F5),"",Values!P5)</f>
        <v>https://raw.githubusercontent.com/PatrickVibild/TellusAmazonPictures/master/pictures/Lenovo/T470s/RG/FR/4.jpg</v>
      </c>
      <c r="Q6" s="28" t="str">
        <f>IF(ISBLANK(Values!$F5),"",Values!Q5)</f>
        <v>https://raw.githubusercontent.com/PatrickVibild/TellusAmazonPictures/master/pictures/Lenovo/T470s/RG/FR/5.jpg</v>
      </c>
      <c r="R6" s="28" t="str">
        <f>IF(ISBLANK(Values!$F5),"",Values!R5)</f>
        <v>https://raw.githubusercontent.com/PatrickVibild/TellusAmazonPictures/master/pictures/Lenovo/T470s/RG/FR/6.jpg</v>
      </c>
      <c r="S6" s="28" t="str">
        <f>IF(ISBLANK(Values!$F5),"",Values!S5)</f>
        <v>https://raw.githubusercontent.com/PatrickVibild/TellusAmazonPictures/master/pictures/Lenovo/T470s/RG/FR/7.jpg</v>
      </c>
      <c r="T6" s="28" t="str">
        <f>IF(ISBLANK(Values!$F5),"",Values!T5)</f>
        <v>https://raw.githubusercontent.com/PatrickVibild/TellusAmazonPictures/master/pictures/Lenovo/T470s/RG/FR/8.jpg</v>
      </c>
      <c r="U6" s="28" t="str">
        <f>IF(ISBLANK(Values!$F5),"",Values!U5)</f>
        <v>https://raw.githubusercontent.com/PatrickVibild/TellusAmazonPictures/master/pictures/Lenovo/T470s/RG/FR/9.jpg</v>
      </c>
      <c r="W6" s="30"/>
      <c r="X6" s="30"/>
      <c r="Y6" s="32"/>
      <c r="Z6" s="30"/>
      <c r="AA6" s="2" t="str">
        <f>IF(ISBLANK(Values!E5),"",Values!$B$20)</f>
        <v>PartialUpdate</v>
      </c>
      <c r="AI6" s="35"/>
      <c r="AJ6" s="33"/>
      <c r="AT6" s="28"/>
      <c r="DY6"/>
      <c r="FO6" s="28"/>
      <c r="GK6" s="62">
        <f>K6</f>
        <v>0</v>
      </c>
    </row>
    <row r="7" spans="1:193" ht="16" x14ac:dyDescent="0.2">
      <c r="A7" s="2" t="str">
        <f>IF(ISBLANK(Values!E6),"",IF(Values!$B$37="EU","computercomponent","computer"))</f>
        <v>computercomponent</v>
      </c>
      <c r="B7" s="34" t="str">
        <f>IF(ISBLANK(Values!E6),"",Values!F6)</f>
        <v>Lenovo T470s - Regular IT</v>
      </c>
      <c r="C7" s="30"/>
      <c r="D7" s="29">
        <f>IF(ISBLANK(Values!E6),"",Values!E6)</f>
        <v>5714401479031</v>
      </c>
      <c r="E7" s="2" t="str">
        <f>IF(ISBLANK(Values!E6),"","EAN")</f>
        <v>EAN</v>
      </c>
      <c r="F7" s="28"/>
      <c r="G7" s="30"/>
      <c r="J7" s="32"/>
      <c r="K7" s="28"/>
      <c r="L7" s="28"/>
      <c r="M7" s="28" t="str">
        <f>IF(ISBLANK(Values!E6),"",Values!$M6)</f>
        <v>https://raw.githubusercontent.com/PatrickVibild/TellusAmazonPictures/master/pictures/Lenovo/T470s/RG/IT/1.jpg</v>
      </c>
      <c r="N7" s="28" t="str">
        <f>IF(ISBLANK(Values!$F6),"",Values!N6)</f>
        <v>https://raw.githubusercontent.com/PatrickVibild/TellusAmazonPictures/master/pictures/Lenovo/T470s/RG/IT/2.jpg</v>
      </c>
      <c r="O7" s="28" t="str">
        <f>IF(ISBLANK(Values!$F6),"",Values!O6)</f>
        <v>https://raw.githubusercontent.com/PatrickVibild/TellusAmazonPictures/master/pictures/Lenovo/T470s/RG/IT/3.jpg</v>
      </c>
      <c r="P7" s="28" t="str">
        <f>IF(ISBLANK(Values!$F6),"",Values!P6)</f>
        <v>https://raw.githubusercontent.com/PatrickVibild/TellusAmazonPictures/master/pictures/Lenovo/T470s/RG/IT/4.jpg</v>
      </c>
      <c r="Q7" s="28" t="str">
        <f>IF(ISBLANK(Values!$F6),"",Values!Q6)</f>
        <v>https://raw.githubusercontent.com/PatrickVibild/TellusAmazonPictures/master/pictures/Lenovo/T470s/RG/IT/5.jpg</v>
      </c>
      <c r="R7" s="28" t="str">
        <f>IF(ISBLANK(Values!$F6),"",Values!R6)</f>
        <v>https://raw.githubusercontent.com/PatrickVibild/TellusAmazonPictures/master/pictures/Lenovo/T470s/RG/IT/6.jpg</v>
      </c>
      <c r="S7" s="28" t="str">
        <f>IF(ISBLANK(Values!$F6),"",Values!S6)</f>
        <v>https://raw.githubusercontent.com/PatrickVibild/TellusAmazonPictures/master/pictures/Lenovo/T470s/RG/IT/7.jpg</v>
      </c>
      <c r="T7" s="28" t="str">
        <f>IF(ISBLANK(Values!$F6),"",Values!T6)</f>
        <v>https://raw.githubusercontent.com/PatrickVibild/TellusAmazonPictures/master/pictures/Lenovo/T470s/RG/IT/8.jpg</v>
      </c>
      <c r="U7" s="28" t="str">
        <f>IF(ISBLANK(Values!$F6),"",Values!U6)</f>
        <v>https://raw.githubusercontent.com/PatrickVibild/TellusAmazonPictures/master/pictures/Lenovo/T470s/RG/IT/9.jpg</v>
      </c>
      <c r="W7" s="30"/>
      <c r="X7" s="30"/>
      <c r="Y7" s="32"/>
      <c r="Z7" s="30"/>
      <c r="AA7" s="2" t="str">
        <f>IF(ISBLANK(Values!E6),"",Values!$B$20)</f>
        <v>PartialUpdate</v>
      </c>
      <c r="AI7" s="35"/>
      <c r="AJ7" s="33"/>
      <c r="AT7" s="28"/>
      <c r="DY7"/>
      <c r="FO7" s="28"/>
      <c r="GK7" s="62">
        <f>K7</f>
        <v>0</v>
      </c>
    </row>
    <row r="8" spans="1:193" ht="16" x14ac:dyDescent="0.2">
      <c r="A8" s="2" t="str">
        <f>IF(ISBLANK(Values!E7),"",IF(Values!$B$37="EU","computercomponent","computer"))</f>
        <v>computercomponent</v>
      </c>
      <c r="B8" s="34" t="str">
        <f>IF(ISBLANK(Values!E7),"",Values!F7)</f>
        <v>Lenovo T470s - Regular ES</v>
      </c>
      <c r="C8" s="30"/>
      <c r="D8" s="29">
        <f>IF(ISBLANK(Values!E7),"",Values!E7)</f>
        <v>5714401479048</v>
      </c>
      <c r="E8" s="2" t="str">
        <f>IF(ISBLANK(Values!E7),"","EAN")</f>
        <v>EAN</v>
      </c>
      <c r="F8" s="28"/>
      <c r="G8" s="30"/>
      <c r="J8" s="32"/>
      <c r="K8" s="28"/>
      <c r="L8" s="28"/>
      <c r="M8" s="28" t="str">
        <f>IF(ISBLANK(Values!E7),"",Values!$M7)</f>
        <v>https://raw.githubusercontent.com/PatrickVibild/TellusAmazonPictures/master/pictures/Lenovo/T470s/RG/ES/1.jpg</v>
      </c>
      <c r="N8" s="28" t="str">
        <f>IF(ISBLANK(Values!$F7),"",Values!N7)</f>
        <v>https://raw.githubusercontent.com/PatrickVibild/TellusAmazonPictures/master/pictures/Lenovo/T470s/RG/ES/2.jpg</v>
      </c>
      <c r="O8" s="28" t="str">
        <f>IF(ISBLANK(Values!$F7),"",Values!O7)</f>
        <v>https://raw.githubusercontent.com/PatrickVibild/TellusAmazonPictures/master/pictures/Lenovo/T470s/RG/ES/3.jpg</v>
      </c>
      <c r="P8" s="28" t="str">
        <f>IF(ISBLANK(Values!$F7),"",Values!P7)</f>
        <v>https://raw.githubusercontent.com/PatrickVibild/TellusAmazonPictures/master/pictures/Lenovo/T470s/RG/ES/4.jpg</v>
      </c>
      <c r="Q8" s="28" t="str">
        <f>IF(ISBLANK(Values!$F7),"",Values!Q7)</f>
        <v>https://raw.githubusercontent.com/PatrickVibild/TellusAmazonPictures/master/pictures/Lenovo/T470s/RG/ES/5.jpg</v>
      </c>
      <c r="R8" s="28" t="str">
        <f>IF(ISBLANK(Values!$F7),"",Values!R7)</f>
        <v>https://raw.githubusercontent.com/PatrickVibild/TellusAmazonPictures/master/pictures/Lenovo/T470s/RG/ES/6.jpg</v>
      </c>
      <c r="S8" s="28" t="str">
        <f>IF(ISBLANK(Values!$F7),"",Values!S7)</f>
        <v>https://raw.githubusercontent.com/PatrickVibild/TellusAmazonPictures/master/pictures/Lenovo/T470s/RG/ES/7.jpg</v>
      </c>
      <c r="T8" s="28" t="str">
        <f>IF(ISBLANK(Values!$F7),"",Values!T7)</f>
        <v>https://raw.githubusercontent.com/PatrickVibild/TellusAmazonPictures/master/pictures/Lenovo/T470s/RG/ES/8.jpg</v>
      </c>
      <c r="U8" s="28" t="str">
        <f>IF(ISBLANK(Values!$F7),"",Values!U7)</f>
        <v>https://raw.githubusercontent.com/PatrickVibild/TellusAmazonPictures/master/pictures/Lenovo/T470s/RG/ES/9.jpg</v>
      </c>
      <c r="W8" s="30"/>
      <c r="X8" s="30"/>
      <c r="Y8" s="32"/>
      <c r="Z8" s="30"/>
      <c r="AA8" s="2" t="str">
        <f>IF(ISBLANK(Values!E7),"",Values!$B$20)</f>
        <v>PartialUpdate</v>
      </c>
      <c r="AI8" s="35"/>
      <c r="AJ8" s="33"/>
      <c r="AT8" s="28"/>
      <c r="DY8"/>
      <c r="FO8" s="28"/>
      <c r="GK8" s="62">
        <f>K8</f>
        <v>0</v>
      </c>
    </row>
    <row r="9" spans="1:193" ht="16" x14ac:dyDescent="0.2">
      <c r="A9" s="2" t="str">
        <f>IF(ISBLANK(Values!E8),"",IF(Values!$B$37="EU","computercomponent","computer"))</f>
        <v>computercomponent</v>
      </c>
      <c r="B9" s="34" t="str">
        <f>IF(ISBLANK(Values!E8),"",Values!F8)</f>
        <v>Lenovo T470s - Regular UK</v>
      </c>
      <c r="C9" s="30"/>
      <c r="D9" s="29">
        <f>IF(ISBLANK(Values!E8),"",Values!E8)</f>
        <v>5714401479055</v>
      </c>
      <c r="E9" s="2" t="str">
        <f>IF(ISBLANK(Values!E8),"","EAN")</f>
        <v>EAN</v>
      </c>
      <c r="F9" s="28"/>
      <c r="G9" s="30"/>
      <c r="J9" s="32"/>
      <c r="K9" s="28"/>
      <c r="L9" s="28"/>
      <c r="M9" s="28" t="str">
        <f>IF(ISBLANK(Values!E8),"",Values!$M8)</f>
        <v>https://raw.githubusercontent.com/PatrickVibild/TellusAmazonPictures/master/pictures/Lenovo/T470s/RG/UK/1.jpg</v>
      </c>
      <c r="N9" s="28" t="str">
        <f>IF(ISBLANK(Values!$F8),"",Values!N8)</f>
        <v>https://raw.githubusercontent.com/PatrickVibild/TellusAmazonPictures/master/pictures/Lenovo/T470s/RG/UK/2.jpg</v>
      </c>
      <c r="O9" s="28" t="str">
        <f>IF(ISBLANK(Values!$F8),"",Values!O8)</f>
        <v>https://raw.githubusercontent.com/PatrickVibild/TellusAmazonPictures/master/pictures/Lenovo/T470s/RG/UK/3.jpg</v>
      </c>
      <c r="P9" s="28" t="str">
        <f>IF(ISBLANK(Values!$F8),"",Values!P8)</f>
        <v>https://raw.githubusercontent.com/PatrickVibild/TellusAmazonPictures/master/pictures/Lenovo/T470s/RG/UK/4.jpg</v>
      </c>
      <c r="Q9" s="28" t="str">
        <f>IF(ISBLANK(Values!$F8),"",Values!Q8)</f>
        <v>https://raw.githubusercontent.com/PatrickVibild/TellusAmazonPictures/master/pictures/Lenovo/T470s/RG/UK/5.jpg</v>
      </c>
      <c r="R9" s="28" t="str">
        <f>IF(ISBLANK(Values!$F8),"",Values!R8)</f>
        <v>https://raw.githubusercontent.com/PatrickVibild/TellusAmazonPictures/master/pictures/Lenovo/T470s/RG/UK/6.jpg</v>
      </c>
      <c r="S9" s="28" t="str">
        <f>IF(ISBLANK(Values!$F8),"",Values!S8)</f>
        <v>https://raw.githubusercontent.com/PatrickVibild/TellusAmazonPictures/master/pictures/Lenovo/T470s/RG/UK/7.jpg</v>
      </c>
      <c r="T9" s="28" t="str">
        <f>IF(ISBLANK(Values!$F8),"",Values!T8)</f>
        <v>https://raw.githubusercontent.com/PatrickVibild/TellusAmazonPictures/master/pictures/Lenovo/T470s/RG/UK/8.jpg</v>
      </c>
      <c r="U9" s="28" t="str">
        <f>IF(ISBLANK(Values!$F8),"",Values!U8)</f>
        <v>https://raw.githubusercontent.com/PatrickVibild/TellusAmazonPictures/master/pictures/Lenovo/T470s/RG/UK/9.jpg</v>
      </c>
      <c r="W9" s="30"/>
      <c r="X9" s="30"/>
      <c r="Y9" s="32"/>
      <c r="Z9" s="30"/>
      <c r="AA9" s="2" t="str">
        <f>IF(ISBLANK(Values!E8),"",Values!$B$20)</f>
        <v>PartialUpdate</v>
      </c>
      <c r="AI9" s="35"/>
      <c r="AJ9" s="33"/>
      <c r="AT9" s="28"/>
      <c r="DY9"/>
      <c r="FO9" s="28"/>
      <c r="GK9" s="62">
        <f>K9</f>
        <v>0</v>
      </c>
    </row>
    <row r="10" spans="1:193" ht="16" x14ac:dyDescent="0.2">
      <c r="A10" s="2" t="str">
        <f>IF(ISBLANK(Values!E9),"",IF(Values!$B$37="EU","computercomponent","computer"))</f>
        <v>computercomponent</v>
      </c>
      <c r="B10" s="34" t="str">
        <f>IF(ISBLANK(Values!E9),"",Values!F9)</f>
        <v>Lenovo T470s - Regular NOR</v>
      </c>
      <c r="C10" s="30"/>
      <c r="D10" s="29">
        <f>IF(ISBLANK(Values!E9),"",Values!E9)</f>
        <v>5714401479062</v>
      </c>
      <c r="E10" s="2" t="str">
        <f>IF(ISBLANK(Values!E9),"","EAN")</f>
        <v>EAN</v>
      </c>
      <c r="F10" s="28"/>
      <c r="G10" s="30"/>
      <c r="J10" s="32"/>
      <c r="K10" s="28"/>
      <c r="L10" s="28"/>
      <c r="M10" s="28" t="str">
        <f>IF(ISBLANK(Values!E9),"",Values!$M9)</f>
        <v>https://raw.githubusercontent.com/PatrickVibild/TellusAmazonPictures/master/pictures/Lenovo/T470s/RG/NOR/1.jpg</v>
      </c>
      <c r="N10" s="28" t="str">
        <f>IF(ISBLANK(Values!$F9),"",Values!N9)</f>
        <v>https://raw.githubusercontent.com/PatrickVibild/TellusAmazonPictures/master/pictures/Lenovo/T470s/RG/NOR/2.jpg</v>
      </c>
      <c r="O10" s="28" t="str">
        <f>IF(ISBLANK(Values!$F9),"",Values!O9)</f>
        <v>https://raw.githubusercontent.com/PatrickVibild/TellusAmazonPictures/master/pictures/Lenovo/T470s/RG/NOR/3.jpg</v>
      </c>
      <c r="P10" s="28" t="str">
        <f>IF(ISBLANK(Values!$F9),"",Values!P9)</f>
        <v>https://raw.githubusercontent.com/PatrickVibild/TellusAmazonPictures/master/pictures/Lenovo/T470s/RG/NOR/4.jpg</v>
      </c>
      <c r="Q10" s="28" t="str">
        <f>IF(ISBLANK(Values!$F9),"",Values!Q9)</f>
        <v>https://raw.githubusercontent.com/PatrickVibild/TellusAmazonPictures/master/pictures/Lenovo/T470s/RG/NOR/5.jpg</v>
      </c>
      <c r="R10" s="28" t="str">
        <f>IF(ISBLANK(Values!$F9),"",Values!R9)</f>
        <v>https://raw.githubusercontent.com/PatrickVibild/TellusAmazonPictures/master/pictures/Lenovo/T470s/RG/NOR/6.jpg</v>
      </c>
      <c r="S10" s="28" t="str">
        <f>IF(ISBLANK(Values!$F9),"",Values!S9)</f>
        <v>https://raw.githubusercontent.com/PatrickVibild/TellusAmazonPictures/master/pictures/Lenovo/T470s/RG/NOR/7.jpg</v>
      </c>
      <c r="T10" s="28" t="str">
        <f>IF(ISBLANK(Values!$F9),"",Values!T9)</f>
        <v>https://raw.githubusercontent.com/PatrickVibild/TellusAmazonPictures/master/pictures/Lenovo/T470s/RG/NOR/8.jpg</v>
      </c>
      <c r="U10" s="28" t="str">
        <f>IF(ISBLANK(Values!$F9),"",Values!U9)</f>
        <v>https://raw.githubusercontent.com/PatrickVibild/TellusAmazonPictures/master/pictures/Lenovo/T470s/RG/NOR/9.jpg</v>
      </c>
      <c r="W10" s="30"/>
      <c r="X10" s="30"/>
      <c r="Y10" s="32"/>
      <c r="Z10" s="30"/>
      <c r="AA10" s="2" t="str">
        <f>IF(ISBLANK(Values!E9),"",Values!$B$20)</f>
        <v>PartialUpdate</v>
      </c>
      <c r="AI10" s="35"/>
      <c r="AJ10" s="33"/>
      <c r="AT10" s="28"/>
      <c r="DY10"/>
      <c r="FO10" s="28"/>
      <c r="GK10" s="62">
        <f>K10</f>
        <v>0</v>
      </c>
    </row>
    <row r="11" spans="1:193" ht="16" x14ac:dyDescent="0.2">
      <c r="A11" s="2" t="str">
        <f>IF(ISBLANK(Values!E10),"",IF(Values!$B$37="EU","computercomponent","computer"))</f>
        <v>computercomponent</v>
      </c>
      <c r="B11" s="34" t="str">
        <f>IF(ISBLANK(Values!E10),"",Values!F10)</f>
        <v>Lenovo T470s - Regular BE</v>
      </c>
      <c r="C11" s="30"/>
      <c r="D11" s="29">
        <f>IF(ISBLANK(Values!E10),"",Values!E10)</f>
        <v>5714401479079</v>
      </c>
      <c r="E11" s="2" t="str">
        <f>IF(ISBLANK(Values!E10),"","EAN")</f>
        <v>EAN</v>
      </c>
      <c r="F11" s="28"/>
      <c r="G11" s="30"/>
      <c r="J11" s="32"/>
      <c r="K11" s="28"/>
      <c r="L11" s="28"/>
      <c r="M11" s="28" t="str">
        <f>IF(ISBLANK(Values!E10),"",Values!$M10)</f>
        <v>https://download.lenovo.com/Images/Parts/01EN606/01EN606_A.jpg</v>
      </c>
      <c r="N11" s="28" t="str">
        <f>IF(ISBLANK(Values!$F10),"",Values!N10)</f>
        <v>https://download.lenovo.com/Images/Parts/01EN606/01EN606_B.jpg</v>
      </c>
      <c r="O11" s="28" t="str">
        <f>IF(ISBLANK(Values!$F10),"",Values!O10)</f>
        <v>https://download.lenovo.com/Images/Parts/01EN606/01EN606_details.jpg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c r="X11" s="30"/>
      <c r="Y11" s="32"/>
      <c r="Z11" s="30"/>
      <c r="AA11" s="2" t="str">
        <f>IF(ISBLANK(Values!E10),"",Values!$B$20)</f>
        <v>PartialUpdate</v>
      </c>
      <c r="AI11" s="35"/>
      <c r="AJ11" s="33"/>
      <c r="AT11" s="28"/>
      <c r="DY11"/>
      <c r="FO11" s="28"/>
      <c r="GK11" s="62">
        <f>K11</f>
        <v>0</v>
      </c>
    </row>
    <row r="12" spans="1:193" ht="16" x14ac:dyDescent="0.2">
      <c r="A12" s="2" t="str">
        <f>IF(ISBLANK(Values!E11),"",IF(Values!$B$37="EU","computercomponent","computer"))</f>
        <v>computercomponent</v>
      </c>
      <c r="B12" s="34" t="str">
        <f>IF(ISBLANK(Values!E11),"",Values!F11)</f>
        <v>Lenovo T470s - Regular BG</v>
      </c>
      <c r="C12" s="30"/>
      <c r="D12" s="29">
        <f>IF(ISBLANK(Values!E11),"",Values!E11)</f>
        <v>5714401479086</v>
      </c>
      <c r="E12" s="2" t="str">
        <f>IF(ISBLANK(Values!E11),"","EAN")</f>
        <v>EAN</v>
      </c>
      <c r="F12" s="28"/>
      <c r="G12" s="30"/>
      <c r="J12" s="32"/>
      <c r="K12" s="28"/>
      <c r="L12" s="28"/>
      <c r="M12" s="28" t="str">
        <f>IF(ISBLANK(Values!E11),"",Values!$M11)</f>
        <v>https://download.lenovo.com/Images/Parts/01EN607/01EN607_A.jpg</v>
      </c>
      <c r="N12" s="28" t="str">
        <f>IF(ISBLANK(Values!$F11),"",Values!N11)</f>
        <v>https://download.lenovo.com/Images/Parts/01EN607/01EN607_B.jpg</v>
      </c>
      <c r="O12" s="28" t="str">
        <f>IF(ISBLANK(Values!$F11),"",Values!O11)</f>
        <v>https://download.lenovo.com/Images/Parts/01EN607/01EN607_details.jpg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c r="X12" s="30"/>
      <c r="Y12" s="32"/>
      <c r="Z12" s="30"/>
      <c r="AA12" s="2" t="str">
        <f>IF(ISBLANK(Values!E11),"",Values!$B$20)</f>
        <v>PartialUpdate</v>
      </c>
      <c r="AI12" s="35"/>
      <c r="AJ12" s="33"/>
      <c r="AT12" s="28"/>
      <c r="DY12"/>
      <c r="FO12" s="28"/>
      <c r="GK12" s="62">
        <f>K12</f>
        <v>0</v>
      </c>
    </row>
    <row r="13" spans="1:193" ht="16" x14ac:dyDescent="0.2">
      <c r="A13" s="2" t="str">
        <f>IF(ISBLANK(Values!E12),"",IF(Values!$B$37="EU","computercomponent","computer"))</f>
        <v>computercomponent</v>
      </c>
      <c r="B13" s="34" t="str">
        <f>IF(ISBLANK(Values!E12),"",Values!F12)</f>
        <v>Lenovo T470s - Regular CZ</v>
      </c>
      <c r="C13" s="30"/>
      <c r="D13" s="29">
        <f>IF(ISBLANK(Values!E12),"",Values!E12)</f>
        <v>5714401479215</v>
      </c>
      <c r="E13" s="2" t="str">
        <f>IF(ISBLANK(Values!E12),"","EAN")</f>
        <v>EAN</v>
      </c>
      <c r="F13" s="28"/>
      <c r="G13" s="30"/>
      <c r="J13" s="32"/>
      <c r="K13" s="28"/>
      <c r="L13" s="28"/>
      <c r="M13" s="28" t="str">
        <f>IF(ISBLANK(Values!E12),"",Values!$M12)</f>
        <v>https://download.lenovo.com/Images/Parts/01EN649/01EN649_A.jpg</v>
      </c>
      <c r="N13" s="28" t="str">
        <f>IF(ISBLANK(Values!$F12),"",Values!N12)</f>
        <v>https://download.lenovo.com/Images/Parts/01EN649/01EN649_B.jpg</v>
      </c>
      <c r="O13" s="28" t="str">
        <f>IF(ISBLANK(Values!$F12),"",Values!O12)</f>
        <v>https://download.lenovo.com/Images/Parts/01EN649/01EN649_details.jpg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c r="X13" s="30"/>
      <c r="Y13" s="32"/>
      <c r="Z13" s="30"/>
      <c r="AA13" s="2" t="str">
        <f>IF(ISBLANK(Values!E12),"",Values!$B$20)</f>
        <v>PartialUpdate</v>
      </c>
      <c r="AI13" s="35"/>
      <c r="AJ13" s="33"/>
      <c r="AT13" s="28"/>
      <c r="DY13"/>
      <c r="FO13" s="28"/>
      <c r="GK13" s="62">
        <f>K13</f>
        <v>0</v>
      </c>
    </row>
    <row r="14" spans="1:193" ht="16" x14ac:dyDescent="0.2">
      <c r="A14" s="2" t="str">
        <f>IF(ISBLANK(Values!E13),"",IF(Values!$B$37="EU","computercomponent","computer"))</f>
        <v>computercomponent</v>
      </c>
      <c r="B14" s="34" t="str">
        <f>IF(ISBLANK(Values!E13),"",Values!F13)</f>
        <v>Lenovo T470s - Regular DK</v>
      </c>
      <c r="C14" s="30"/>
      <c r="D14" s="29">
        <f>IF(ISBLANK(Values!E13),"",Values!E13)</f>
        <v>5714401479109</v>
      </c>
      <c r="E14" s="2" t="str">
        <f>IF(ISBLANK(Values!E13),"","EAN")</f>
        <v>EAN</v>
      </c>
      <c r="F14" s="28"/>
      <c r="G14" s="30"/>
      <c r="J14" s="32"/>
      <c r="K14" s="28"/>
      <c r="L14" s="28"/>
      <c r="M14" s="28" t="str">
        <f>IF(ISBLANK(Values!E13),"",Values!$M13)</f>
        <v>https://download.lenovo.com/Images/Parts/01EN650/01EN650_A.jpg</v>
      </c>
      <c r="N14" s="28" t="str">
        <f>IF(ISBLANK(Values!$F13),"",Values!N13)</f>
        <v>https://download.lenovo.com/Images/Parts/01EN650/01EN650_B.jpg</v>
      </c>
      <c r="O14" s="28" t="str">
        <f>IF(ISBLANK(Values!$F13),"",Values!O13)</f>
        <v>https://download.lenovo.com/Images/Parts/01EN650/01EN650_details.jpg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c r="X14" s="30"/>
      <c r="Y14" s="32"/>
      <c r="Z14" s="30"/>
      <c r="AA14" s="2" t="str">
        <f>IF(ISBLANK(Values!E13),"",Values!$B$20)</f>
        <v>PartialUpdate</v>
      </c>
      <c r="AI14" s="35"/>
      <c r="AJ14" s="33"/>
      <c r="AT14" s="28"/>
      <c r="DY14"/>
      <c r="FO14" s="28"/>
      <c r="GK14" s="62">
        <f>K14</f>
        <v>0</v>
      </c>
    </row>
    <row r="15" spans="1:193" ht="16" x14ac:dyDescent="0.2">
      <c r="A15" s="2" t="str">
        <f>IF(ISBLANK(Values!E14),"",IF(Values!$B$37="EU","computercomponent","computer"))</f>
        <v>computercomponent</v>
      </c>
      <c r="B15" s="34" t="str">
        <f>IF(ISBLANK(Values!E14),"",Values!F14)</f>
        <v>Lenovo T470s - Regular HU</v>
      </c>
      <c r="C15" s="30"/>
      <c r="D15" s="29">
        <f>IF(ISBLANK(Values!E14),"",Values!E14)</f>
        <v>5714401479116</v>
      </c>
      <c r="E15" s="2" t="str">
        <f>IF(ISBLANK(Values!E14),"","EAN")</f>
        <v>EAN</v>
      </c>
      <c r="F15" s="28"/>
      <c r="G15" s="30"/>
      <c r="J15" s="32"/>
      <c r="K15" s="28"/>
      <c r="L15" s="28"/>
      <c r="M15" s="28" t="str">
        <f>IF(ISBLANK(Values!E14),"",Values!$M14)</f>
        <v>https://download.lenovo.com/Images/Parts/01EN656/01EN656_A.jpg</v>
      </c>
      <c r="N15" s="28" t="str">
        <f>IF(ISBLANK(Values!$F14),"",Values!N14)</f>
        <v>https://download.lenovo.com/Images/Parts/01EN656/01EN656_B.jpg</v>
      </c>
      <c r="O15" s="28" t="str">
        <f>IF(ISBLANK(Values!$F14),"",Values!O14)</f>
        <v>https://download.lenovo.com/Images/Parts/01EN656/01EN656_details.jpg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c r="X15" s="30"/>
      <c r="Y15" s="32"/>
      <c r="Z15" s="30"/>
      <c r="AA15" s="2" t="str">
        <f>IF(ISBLANK(Values!E14),"",Values!$B$20)</f>
        <v>PartialUpdate</v>
      </c>
      <c r="AI15" s="35"/>
      <c r="AJ15" s="33"/>
      <c r="AT15" s="28"/>
      <c r="DY15"/>
      <c r="FO15" s="28"/>
      <c r="GK15" s="62">
        <f>K15</f>
        <v>0</v>
      </c>
    </row>
    <row r="16" spans="1:193" ht="16" x14ac:dyDescent="0.2">
      <c r="A16" s="2" t="str">
        <f>IF(ISBLANK(Values!E15),"",IF(Values!$B$37="EU","computercomponent","computer"))</f>
        <v>computercomponent</v>
      </c>
      <c r="B16" s="34" t="str">
        <f>IF(ISBLANK(Values!E15),"",Values!F15)</f>
        <v>Lenovo T470s - Regular NL</v>
      </c>
      <c r="C16" s="30"/>
      <c r="D16" s="29">
        <f>IF(ISBLANK(Values!E15),"",Values!E15)</f>
        <v>5714401479123</v>
      </c>
      <c r="E16" s="2" t="str">
        <f>IF(ISBLANK(Values!E15),"","EAN")</f>
        <v>EAN</v>
      </c>
      <c r="F16" s="28"/>
      <c r="G16" s="30"/>
      <c r="J16" s="32"/>
      <c r="K16" s="28"/>
      <c r="L16" s="28"/>
      <c r="M16" s="28" t="str">
        <f>IF(ISBLANK(Values!E15),"",Values!$M15)</f>
        <v>https://download.lenovo.com/Images/Parts/01EN619/01EN619_A.jpg</v>
      </c>
      <c r="N16" s="28" t="str">
        <f>IF(ISBLANK(Values!$F15),"",Values!N15)</f>
        <v>https://download.lenovo.com/Images/Parts/01EN619/01EN619_B.jpg</v>
      </c>
      <c r="O16" s="28" t="str">
        <f>IF(ISBLANK(Values!$F15),"",Values!O15)</f>
        <v>https://download.lenovo.com/Images/Parts/01EN619/01EN619_details.jpg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c r="X16" s="30"/>
      <c r="Y16" s="32"/>
      <c r="Z16" s="30"/>
      <c r="AA16" s="2" t="str">
        <f>IF(ISBLANK(Values!E15),"",Values!$B$20)</f>
        <v>PartialUpdate</v>
      </c>
      <c r="AI16" s="35"/>
      <c r="AJ16" s="33"/>
      <c r="AT16" s="28"/>
      <c r="DY16"/>
      <c r="FO16" s="28"/>
      <c r="GK16" s="62">
        <f>K16</f>
        <v>0</v>
      </c>
    </row>
    <row r="17" spans="1:193" ht="16" x14ac:dyDescent="0.2">
      <c r="A17" s="2" t="str">
        <f>IF(ISBLANK(Values!E16),"",IF(Values!$B$37="EU","computercomponent","computer"))</f>
        <v>computercomponent</v>
      </c>
      <c r="B17" s="34" t="str">
        <f>IF(ISBLANK(Values!E16),"",Values!F16)</f>
        <v>Lenovo T470s - Regular NO</v>
      </c>
      <c r="C17" s="30"/>
      <c r="D17" s="29">
        <f>IF(ISBLANK(Values!E16),"",Values!E16)</f>
        <v>5714401479130</v>
      </c>
      <c r="E17" s="2" t="str">
        <f>IF(ISBLANK(Values!E16),"","EAN")</f>
        <v>EAN</v>
      </c>
      <c r="F17" s="28"/>
      <c r="G17" s="30"/>
      <c r="J17" s="32"/>
      <c r="K17" s="28"/>
      <c r="L17" s="28"/>
      <c r="M17" s="28" t="str">
        <f>IF(ISBLANK(Values!E16),"",Values!$M16)</f>
        <v>https://download.lenovo.com/Images/Parts/01EN620/01EN620_A.jpg</v>
      </c>
      <c r="N17" s="28" t="str">
        <f>IF(ISBLANK(Values!$F16),"",Values!N16)</f>
        <v>https://download.lenovo.com/Images/Parts/01EN620/01EN620_B.jpg</v>
      </c>
      <c r="O17" s="28" t="str">
        <f>IF(ISBLANK(Values!$F16),"",Values!O16)</f>
        <v>https://download.lenovo.com/Images/Parts/01EN620/01EN620_details.jpg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c r="X17" s="30"/>
      <c r="Y17" s="32"/>
      <c r="Z17" s="30"/>
      <c r="AA17" s="2" t="str">
        <f>IF(ISBLANK(Values!E16),"",Values!$B$20)</f>
        <v>PartialUpdate</v>
      </c>
      <c r="AI17" s="35"/>
      <c r="AJ17" s="33"/>
      <c r="AT17" s="28"/>
      <c r="DY17"/>
      <c r="FO17" s="28"/>
      <c r="GK17" s="62">
        <f>K17</f>
        <v>0</v>
      </c>
    </row>
    <row r="18" spans="1:193" ht="16" x14ac:dyDescent="0.2">
      <c r="A18" s="2" t="str">
        <f>IF(ISBLANK(Values!E17),"",IF(Values!$B$37="EU","computercomponent","computer"))</f>
        <v>computercomponent</v>
      </c>
      <c r="B18" s="34" t="str">
        <f>IF(ISBLANK(Values!E17),"",Values!F17)</f>
        <v>Lenovo T470s - Regular PL</v>
      </c>
      <c r="C18" s="30"/>
      <c r="D18" s="29">
        <f>IF(ISBLANK(Values!E17),"",Values!E17)</f>
        <v>5714401479147</v>
      </c>
      <c r="E18" s="2" t="str">
        <f>IF(ISBLANK(Values!E17),"","EAN")</f>
        <v>EAN</v>
      </c>
      <c r="F18" s="28"/>
      <c r="G18" s="30"/>
      <c r="J18" s="32"/>
      <c r="K18" s="28"/>
      <c r="L18" s="28"/>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c r="X18" s="30"/>
      <c r="Y18" s="32"/>
      <c r="Z18" s="30"/>
      <c r="AA18" s="2" t="str">
        <f>IF(ISBLANK(Values!E17),"",Values!$B$20)</f>
        <v>PartialUpdate</v>
      </c>
      <c r="AI18" s="35"/>
      <c r="AJ18" s="33"/>
      <c r="AT18" s="28"/>
      <c r="DY18"/>
      <c r="FO18" s="28"/>
      <c r="GK18" s="62">
        <f>K18</f>
        <v>0</v>
      </c>
    </row>
    <row r="19" spans="1:193" ht="16" x14ac:dyDescent="0.2">
      <c r="A19" s="2" t="str">
        <f>IF(ISBLANK(Values!E18),"",IF(Values!$B$37="EU","computercomponent","computer"))</f>
        <v>computercomponent</v>
      </c>
      <c r="B19" s="34" t="str">
        <f>IF(ISBLANK(Values!E18),"",Values!F18)</f>
        <v>Lenovo T470s - Regular PT</v>
      </c>
      <c r="C19" s="30"/>
      <c r="D19" s="29">
        <f>IF(ISBLANK(Values!E18),"",Values!E18)</f>
        <v>5714401479154</v>
      </c>
      <c r="E19" s="2" t="str">
        <f>IF(ISBLANK(Values!E18),"","EAN")</f>
        <v>EAN</v>
      </c>
      <c r="F19" s="28"/>
      <c r="G19" s="30"/>
      <c r="J19" s="32"/>
      <c r="K19" s="28"/>
      <c r="L19" s="28"/>
      <c r="M19" s="28" t="str">
        <f>IF(ISBLANK(Values!E18),"",Values!$M18)</f>
        <v>https://download.lenovo.com/Images/Parts/01EN663/01EN663_A.jpg</v>
      </c>
      <c r="N19" s="28" t="str">
        <f>IF(ISBLANK(Values!$F18),"",Values!N18)</f>
        <v>https://download.lenovo.com/Images/Parts/01EN663/01EN663_B.jpg</v>
      </c>
      <c r="O19" s="28" t="str">
        <f>IF(ISBLANK(Values!$F18),"",Values!O18)</f>
        <v>https://download.lenovo.com/Images/Parts/01EN663/01EN663_details.jpg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c r="X19" s="30"/>
      <c r="Y19" s="32"/>
      <c r="Z19" s="30"/>
      <c r="AA19" s="2" t="str">
        <f>IF(ISBLANK(Values!E18),"",Values!$B$20)</f>
        <v>PartialUpdate</v>
      </c>
      <c r="AI19" s="35"/>
      <c r="AJ19" s="33"/>
      <c r="AT19" s="28"/>
      <c r="DY19"/>
      <c r="FO19" s="28"/>
      <c r="GK19" s="62">
        <f>K19</f>
        <v>0</v>
      </c>
    </row>
    <row r="20" spans="1:193" ht="16" x14ac:dyDescent="0.2">
      <c r="A20" s="2" t="str">
        <f>IF(ISBLANK(Values!E19),"",IF(Values!$B$37="EU","computercomponent","computer"))</f>
        <v>computercomponent</v>
      </c>
      <c r="B20" s="34" t="str">
        <f>IF(ISBLANK(Values!E19),"",Values!F19)</f>
        <v>Lenovo T470s - Regular SE/FI</v>
      </c>
      <c r="C20" s="30"/>
      <c r="D20" s="29">
        <f>IF(ISBLANK(Values!E19),"",Values!E19)</f>
        <v>5714401479161</v>
      </c>
      <c r="E20" s="2" t="str">
        <f>IF(ISBLANK(Values!E19),"","EAN")</f>
        <v>EAN</v>
      </c>
      <c r="F20" s="28"/>
      <c r="G20" s="30"/>
      <c r="J20" s="32"/>
      <c r="K20" s="28"/>
      <c r="L20" s="28"/>
      <c r="M20" s="28" t="str">
        <f>IF(ISBLANK(Values!E19),"",Values!$M19)</f>
        <v>https://download.lenovo.com/Images/Parts/01EN667/01EN667_A.jpg</v>
      </c>
      <c r="N20" s="28" t="str">
        <f>IF(ISBLANK(Values!$F19),"",Values!N19)</f>
        <v>https://download.lenovo.com/Images/Parts/01EN667/01EN667_B.jpg</v>
      </c>
      <c r="O20" s="28" t="str">
        <f>IF(ISBLANK(Values!$F19),"",Values!O19)</f>
        <v>https://download.lenovo.com/Images/Parts/01EN667/01EN667_details.jpg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c r="X20" s="30"/>
      <c r="Y20" s="32"/>
      <c r="Z20" s="30"/>
      <c r="AA20" s="2" t="str">
        <f>IF(ISBLANK(Values!E19),"",Values!$B$20)</f>
        <v>PartialUpdate</v>
      </c>
      <c r="AI20" s="35"/>
      <c r="AJ20" s="33"/>
      <c r="AT20" s="28"/>
      <c r="DY20"/>
      <c r="FO20" s="28"/>
      <c r="GK20" s="62">
        <f>K20</f>
        <v>0</v>
      </c>
    </row>
    <row r="21" spans="1:193" ht="16" x14ac:dyDescent="0.2">
      <c r="A21" s="2" t="str">
        <f>IF(ISBLANK(Values!E20),"",IF(Values!$B$37="EU","computercomponent","computer"))</f>
        <v>computercomponent</v>
      </c>
      <c r="B21" s="34" t="str">
        <f>IF(ISBLANK(Values!E20),"",Values!F20)</f>
        <v>Lenovo T470s - Regular CH</v>
      </c>
      <c r="C21" s="30"/>
      <c r="D21" s="29">
        <f>IF(ISBLANK(Values!E20),"",Values!E20)</f>
        <v>5714401479178</v>
      </c>
      <c r="E21" s="2" t="str">
        <f>IF(ISBLANK(Values!E20),"","EAN")</f>
        <v>EAN</v>
      </c>
      <c r="F21" s="28"/>
      <c r="G21" s="30"/>
      <c r="J21" s="32"/>
      <c r="K21" s="28"/>
      <c r="L21" s="28"/>
      <c r="M21" s="28" t="str">
        <f>IF(ISBLANK(Values!E20),"",Values!$M20)</f>
        <v>https://download.lenovo.com/Images/Parts/01EN750/01EN750_A.jpg</v>
      </c>
      <c r="N21" s="28" t="str">
        <f>IF(ISBLANK(Values!$F20),"",Values!N20)</f>
        <v>https://download.lenovo.com/Images/Parts/01EN750/01EN750_B.jpg</v>
      </c>
      <c r="O21" s="28" t="str">
        <f>IF(ISBLANK(Values!$F20),"",Values!O20)</f>
        <v>https://download.lenovo.com/Images/Parts/01EN750/01EN750_details.jpg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c r="X21" s="30"/>
      <c r="Y21" s="32"/>
      <c r="Z21" s="30"/>
      <c r="AA21" s="2" t="str">
        <f>IF(ISBLANK(Values!E20),"",Values!$B$20)</f>
        <v>PartialUpdate</v>
      </c>
      <c r="AI21" s="35"/>
      <c r="AJ21" s="33"/>
      <c r="AT21" s="28"/>
      <c r="DY21"/>
      <c r="FO21" s="28"/>
      <c r="GK21" s="62">
        <f>K21</f>
        <v>0</v>
      </c>
    </row>
    <row r="22" spans="1:193" ht="16" x14ac:dyDescent="0.2">
      <c r="A22" s="2" t="str">
        <f>IF(ISBLANK(Values!E21),"",IF(Values!$B$37="EU","computercomponent","computer"))</f>
        <v>computercomponent</v>
      </c>
      <c r="B22" s="34" t="str">
        <f>IF(ISBLANK(Values!E21),"",Values!F21)</f>
        <v>Lenovo T470s - Regular US INT</v>
      </c>
      <c r="C22" s="30"/>
      <c r="D22" s="29">
        <f>IF(ISBLANK(Values!E21),"",Values!E21)</f>
        <v>5714401479185</v>
      </c>
      <c r="E22" s="2" t="str">
        <f>IF(ISBLANK(Values!E21),"","EAN")</f>
        <v>EAN</v>
      </c>
      <c r="F22" s="28"/>
      <c r="G22" s="30"/>
      <c r="J22" s="32"/>
      <c r="K22" s="28"/>
      <c r="L22" s="28"/>
      <c r="M22" s="28" t="str">
        <f>IF(ISBLANK(Values!E21),"",Values!$M21)</f>
        <v>https://raw.githubusercontent.com/PatrickVibild/TellusAmazonPictures/master/pictures/Lenovo/T470s/RG/USI/1.jpg</v>
      </c>
      <c r="N22" s="28" t="str">
        <f>IF(ISBLANK(Values!$F21),"",Values!N21)</f>
        <v>https://raw.githubusercontent.com/PatrickVibild/TellusAmazonPictures/master/pictures/Lenovo/T470s/RG/USI/2.jpg</v>
      </c>
      <c r="O22" s="28" t="str">
        <f>IF(ISBLANK(Values!$F21),"",Values!O21)</f>
        <v>https://raw.githubusercontent.com/PatrickVibild/TellusAmazonPictures/master/pictures/Lenovo/T470s/RG/USI/3.jpg</v>
      </c>
      <c r="P22" s="28" t="str">
        <f>IF(ISBLANK(Values!$F21),"",Values!P21)</f>
        <v>https://raw.githubusercontent.com/PatrickVibild/TellusAmazonPictures/master/pictures/Lenovo/T470s/RG/USI/4.jpg</v>
      </c>
      <c r="Q22" s="28" t="str">
        <f>IF(ISBLANK(Values!$F21),"",Values!Q21)</f>
        <v>https://raw.githubusercontent.com/PatrickVibild/TellusAmazonPictures/master/pictures/Lenovo/T470s/RG/USI/5.jpg</v>
      </c>
      <c r="R22" s="28" t="str">
        <f>IF(ISBLANK(Values!$F21),"",Values!R21)</f>
        <v>https://raw.githubusercontent.com/PatrickVibild/TellusAmazonPictures/master/pictures/Lenovo/T470s/RG/USI/6.jpg</v>
      </c>
      <c r="S22" s="28" t="str">
        <f>IF(ISBLANK(Values!$F21),"",Values!S21)</f>
        <v>https://raw.githubusercontent.com/PatrickVibild/TellusAmazonPictures/master/pictures/Lenovo/T470s/RG/USI/7.jpg</v>
      </c>
      <c r="T22" s="28" t="str">
        <f>IF(ISBLANK(Values!$F21),"",Values!T21)</f>
        <v>https://raw.githubusercontent.com/PatrickVibild/TellusAmazonPictures/master/pictures/Lenovo/T470s/RG/USI/8.jpg</v>
      </c>
      <c r="U22" s="28" t="str">
        <f>IF(ISBLANK(Values!$F21),"",Values!U21)</f>
        <v>https://raw.githubusercontent.com/PatrickVibild/TellusAmazonPictures/master/pictures/Lenovo/T470s/RG/USI/9.jpg</v>
      </c>
      <c r="W22" s="30"/>
      <c r="X22" s="30"/>
      <c r="Y22" s="32"/>
      <c r="Z22" s="30"/>
      <c r="AA22" s="2" t="str">
        <f>IF(ISBLANK(Values!E21),"",Values!$B$20)</f>
        <v>PartialUpdate</v>
      </c>
      <c r="AI22" s="35"/>
      <c r="AJ22" s="33"/>
      <c r="AT22" s="28"/>
      <c r="DY22"/>
      <c r="FO22" s="28"/>
      <c r="GK22" s="62">
        <f>K22</f>
        <v>0</v>
      </c>
    </row>
    <row r="23" spans="1:193" s="36" customFormat="1" ht="16" x14ac:dyDescent="0.2">
      <c r="A23" s="2" t="str">
        <f>IF(ISBLANK(Values!E22),"",IF(Values!$B$37="EU","computercomponent","computer"))</f>
        <v>computercomponent</v>
      </c>
      <c r="B23" s="34" t="str">
        <f>IF(ISBLANK(Values!E22),"",Values!F22)</f>
        <v>Lenovo T470s - Regular RUS</v>
      </c>
      <c r="C23" s="30"/>
      <c r="D23" s="29">
        <f>IF(ISBLANK(Values!E22),"",Values!E22)</f>
        <v>5714401479192</v>
      </c>
      <c r="E23" s="2" t="str">
        <f>IF(ISBLANK(Values!E22),"","EAN")</f>
        <v>EAN</v>
      </c>
      <c r="F23" s="28"/>
      <c r="G23" s="30"/>
      <c r="H23" s="2"/>
      <c r="I23" s="2"/>
      <c r="J23" s="32"/>
      <c r="K23" s="28"/>
      <c r="L23" s="28"/>
      <c r="M23" s="28" t="str">
        <f>IF(ISBLANK(Values!E22),"",Values!$M22)</f>
        <v>https://download.lenovo.com/Images/Parts/01EN623/01EN623_A.jpg</v>
      </c>
      <c r="N23" s="28" t="str">
        <f>IF(ISBLANK(Values!$F22),"",Values!N22)</f>
        <v>https://download.lenovo.com/Images/Parts/01EN623/01EN623_B.jpg</v>
      </c>
      <c r="O23" s="28" t="str">
        <f>IF(ISBLANK(Values!$F22),"",Values!O22)</f>
        <v>https://download.lenovo.com/Images/Parts/01EN623/01EN623_details.jpg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c r="X23" s="30"/>
      <c r="Y23" s="32"/>
      <c r="Z23" s="30"/>
      <c r="AA23" s="2" t="str">
        <f>IF(ISBLANK(Values!E22),"",Values!$B$20)</f>
        <v>PartialUpdate</v>
      </c>
      <c r="AB23" s="2"/>
      <c r="AC23" s="2"/>
      <c r="AD23" s="2"/>
      <c r="AE23" s="2"/>
      <c r="AF23" s="2"/>
      <c r="AG23" s="2"/>
      <c r="AH23" s="2"/>
      <c r="AI23" s="35"/>
      <c r="AJ23" s="33"/>
      <c r="AK23" s="2"/>
      <c r="AL23" s="2"/>
      <c r="AM23" s="2"/>
      <c r="AN23" s="2"/>
      <c r="AO23" s="2"/>
      <c r="AP23" s="2"/>
      <c r="AQ23" s="2"/>
      <c r="AR23" s="2"/>
      <c r="AS23" s="2"/>
      <c r="AT23" s="28"/>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8"/>
      <c r="FP23" s="2"/>
      <c r="FQ23" s="2"/>
      <c r="FR23" s="2"/>
      <c r="FS23" s="2"/>
      <c r="FT23" s="2"/>
      <c r="FU23" s="2"/>
      <c r="FV23" s="2"/>
      <c r="FW23" s="2"/>
      <c r="FX23" s="2"/>
      <c r="FY23" s="2"/>
      <c r="FZ23" s="2"/>
      <c r="GA23" s="2"/>
      <c r="GB23" s="2"/>
      <c r="GC23" s="2"/>
      <c r="GD23" s="2"/>
      <c r="GE23" s="2"/>
      <c r="GF23" s="2"/>
      <c r="GG23" s="2"/>
      <c r="GH23" s="2"/>
      <c r="GI23" s="2"/>
      <c r="GJ23" s="2"/>
      <c r="GK23" s="63">
        <f>K23</f>
        <v>0</v>
      </c>
    </row>
    <row r="24" spans="1:193" s="36" customFormat="1" ht="16" x14ac:dyDescent="0.2">
      <c r="A24" s="2" t="str">
        <f>IF(ISBLANK(Values!E23),"",IF(Values!$B$37="EU","computercomponent","computer"))</f>
        <v>computercomponent</v>
      </c>
      <c r="B24" s="34" t="str">
        <f>IF(ISBLANK(Values!E23),"",Values!F23)</f>
        <v>Lenovo T470s - Regular US</v>
      </c>
      <c r="C24" s="30"/>
      <c r="D24" s="29">
        <f>IF(ISBLANK(Values!E23),"",Values!E23)</f>
        <v>5714401479208</v>
      </c>
      <c r="E24" s="2" t="str">
        <f>IF(ISBLANK(Values!E23),"","EAN")</f>
        <v>EAN</v>
      </c>
      <c r="F24" s="28"/>
      <c r="G24" s="37"/>
      <c r="H24" s="2"/>
      <c r="I24" s="2"/>
      <c r="J24" s="32"/>
      <c r="K24" s="28"/>
      <c r="L24" s="28"/>
      <c r="M24" s="28" t="str">
        <f>IF(ISBLANK(Values!E23),"",Values!$M23)</f>
        <v>https://raw.githubusercontent.com/PatrickVibild/TellusAmazonPictures/master/pictures/Lenovo/T470s/RG/US/1.jpg</v>
      </c>
      <c r="N24" s="28" t="str">
        <f>IF(ISBLANK(Values!$F23),"",Values!N23)</f>
        <v>https://raw.githubusercontent.com/PatrickVibild/TellusAmazonPictures/master/pictures/Lenovo/T470s/RG/US/2.jpg</v>
      </c>
      <c r="O24" s="28" t="str">
        <f>IF(ISBLANK(Values!$F23),"",Values!O23)</f>
        <v>https://raw.githubusercontent.com/PatrickVibild/TellusAmazonPictures/master/pictures/Lenovo/T470s/RG/US/3.jpg</v>
      </c>
      <c r="P24" s="28" t="str">
        <f>IF(ISBLANK(Values!$F23),"",Values!P23)</f>
        <v>https://raw.githubusercontent.com/PatrickVibild/TellusAmazonPictures/master/pictures/Lenovo/T470s/RG/US/4.jpg</v>
      </c>
      <c r="Q24" s="28" t="str">
        <f>IF(ISBLANK(Values!$F23),"",Values!Q23)</f>
        <v>https://raw.githubusercontent.com/PatrickVibild/TellusAmazonPictures/master/pictures/Lenovo/T470s/RG/US/5.jpg</v>
      </c>
      <c r="R24" s="28" t="str">
        <f>IF(ISBLANK(Values!$F23),"",Values!R23)</f>
        <v>https://raw.githubusercontent.com/PatrickVibild/TellusAmazonPictures/master/pictures/Lenovo/T470s/RG/US/6.jpg</v>
      </c>
      <c r="S24" s="28" t="str">
        <f>IF(ISBLANK(Values!$F23),"",Values!S23)</f>
        <v>https://raw.githubusercontent.com/PatrickVibild/TellusAmazonPictures/master/pictures/Lenovo/T470s/RG/US/7.jpg</v>
      </c>
      <c r="T24" s="28" t="str">
        <f>IF(ISBLANK(Values!$F23),"",Values!T23)</f>
        <v>https://raw.githubusercontent.com/PatrickVibild/TellusAmazonPictures/master/pictures/Lenovo/T470s/RG/US/8.jpg</v>
      </c>
      <c r="U24" s="28" t="str">
        <f>IF(ISBLANK(Values!$F23),"",Values!U23)</f>
        <v>https://raw.githubusercontent.com/PatrickVibild/TellusAmazonPictures/master/pictures/Lenovo/T470s/RG/US/9.jpg</v>
      </c>
      <c r="V24" s="2"/>
      <c r="W24" s="30"/>
      <c r="X24" s="30"/>
      <c r="Y24" s="32"/>
      <c r="Z24" s="30"/>
      <c r="AA24" s="2" t="str">
        <f>IF(ISBLANK(Values!E23),"",Values!$B$20)</f>
        <v>PartialUpdate</v>
      </c>
      <c r="AB24" s="2"/>
      <c r="AC24" s="2"/>
      <c r="AD24" s="2"/>
      <c r="AE24" s="2"/>
      <c r="AF24" s="2"/>
      <c r="AG24" s="2"/>
      <c r="AH24" s="2"/>
      <c r="AI24" s="35"/>
      <c r="AJ24" s="33"/>
      <c r="AK24" s="2"/>
      <c r="AL24" s="2"/>
      <c r="AM24" s="2"/>
      <c r="AN24" s="2"/>
      <c r="AO24" s="2"/>
      <c r="AP24" s="2"/>
      <c r="AQ24" s="2"/>
      <c r="AR24" s="2"/>
      <c r="AS24" s="2"/>
      <c r="AT24" s="28"/>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8"/>
      <c r="FP24" s="2"/>
      <c r="FQ24" s="2"/>
      <c r="FR24" s="2"/>
      <c r="FS24" s="2"/>
      <c r="FT24" s="2"/>
      <c r="FU24" s="2"/>
      <c r="FV24" s="2"/>
      <c r="FW24" s="2"/>
      <c r="FX24" s="2"/>
      <c r="FY24" s="2"/>
      <c r="FZ24" s="2"/>
      <c r="GA24" s="2"/>
      <c r="GB24" s="2"/>
      <c r="GC24" s="2"/>
      <c r="GD24" s="2"/>
      <c r="GE24" s="2"/>
      <c r="GF24" s="2"/>
      <c r="GG24" s="2"/>
      <c r="GH24" s="2"/>
      <c r="GI24" s="2"/>
      <c r="GJ24" s="2"/>
      <c r="GK24" s="63">
        <f>K24</f>
        <v>0</v>
      </c>
    </row>
    <row r="25" spans="1:193" s="36" customFormat="1" ht="16" x14ac:dyDescent="0.2">
      <c r="A25" s="2" t="str">
        <f>IF(ISBLANK(Values!E24),"",IF(Values!$B$37="EU","computercomponent","computer"))</f>
        <v>computercomponent</v>
      </c>
      <c r="B25" s="34" t="str">
        <f>IF(ISBLANK(Values!E24),"",Values!F24)</f>
        <v>Lenovo T470s - DE</v>
      </c>
      <c r="C25" s="30"/>
      <c r="D25" s="29">
        <f>IF(ISBLANK(Values!E24),"",Values!E24)</f>
        <v>5714401471011</v>
      </c>
      <c r="E25" s="2" t="str">
        <f>IF(ISBLANK(Values!E24),"","EAN")</f>
        <v>EAN</v>
      </c>
      <c r="F25" s="28"/>
      <c r="G25" s="38"/>
      <c r="H25" s="2"/>
      <c r="I25" s="2"/>
      <c r="J25" s="32"/>
      <c r="K25" s="28"/>
      <c r="L25" s="28"/>
      <c r="M25" s="28" t="str">
        <f>IF(ISBLANK(Values!E24),"",Values!$M24)</f>
        <v>https://raw.githubusercontent.com/PatrickVibild/TellusAmazonPictures/master/pictures/Lenovo/T470s/BL/DE/1.jpg</v>
      </c>
      <c r="N25" s="28" t="str">
        <f>IF(ISBLANK(Values!$F24),"",Values!N24)</f>
        <v>https://raw.githubusercontent.com/PatrickVibild/TellusAmazonPictures/master/pictures/Lenovo/T470s/BL/DE/2.jpg</v>
      </c>
      <c r="O25" s="28" t="str">
        <f>IF(ISBLANK(Values!$F24),"",Values!O24)</f>
        <v>https://raw.githubusercontent.com/PatrickVibild/TellusAmazonPictures/master/pictures/Lenovo/T470s/BL/DE/3.jpg</v>
      </c>
      <c r="P25" s="28" t="str">
        <f>IF(ISBLANK(Values!$F24),"",Values!P24)</f>
        <v>https://raw.githubusercontent.com/PatrickVibild/TellusAmazonPictures/master/pictures/Lenovo/T470s/BL/DE/4.jpg</v>
      </c>
      <c r="Q25" s="28" t="str">
        <f>IF(ISBLANK(Values!$F24),"",Values!Q24)</f>
        <v>https://raw.githubusercontent.com/PatrickVibild/TellusAmazonPictures/master/pictures/Lenovo/T470s/BL/DE/5.jpg</v>
      </c>
      <c r="R25" s="28" t="str">
        <f>IF(ISBLANK(Values!$F24),"",Values!R24)</f>
        <v>https://raw.githubusercontent.com/PatrickVibild/TellusAmazonPictures/master/pictures/Lenovo/T470s/BL/DE/6.jpg</v>
      </c>
      <c r="S25" s="28" t="str">
        <f>IF(ISBLANK(Values!$F24),"",Values!S24)</f>
        <v>https://raw.githubusercontent.com/PatrickVibild/TellusAmazonPictures/master/pictures/Lenovo/T470s/BL/DE/7.jpg</v>
      </c>
      <c r="T25" s="28" t="str">
        <f>IF(ISBLANK(Values!$F24),"",Values!T24)</f>
        <v>https://raw.githubusercontent.com/PatrickVibild/TellusAmazonPictures/master/pictures/Lenovo/T470s/BL/DE/8.jpg</v>
      </c>
      <c r="U25" s="28" t="str">
        <f>IF(ISBLANK(Values!$F24),"",Values!U24)</f>
        <v>https://raw.githubusercontent.com/PatrickVibild/TellusAmazonPictures/master/pictures/Lenovo/T470s/BL/DE/9.jpg</v>
      </c>
      <c r="V25" s="2"/>
      <c r="W25" s="30"/>
      <c r="X25" s="30"/>
      <c r="Y25" s="32"/>
      <c r="Z25" s="30"/>
      <c r="AA25" s="2" t="str">
        <f>IF(ISBLANK(Values!E24),"",Values!$B$20)</f>
        <v>PartialUpdate</v>
      </c>
      <c r="AB25" s="2"/>
      <c r="AC25" s="2"/>
      <c r="AD25" s="2"/>
      <c r="AE25" s="2"/>
      <c r="AF25" s="2"/>
      <c r="AG25" s="2"/>
      <c r="AH25" s="2"/>
      <c r="AI25" s="35"/>
      <c r="AJ25" s="33"/>
      <c r="AK25" s="2"/>
      <c r="AL25" s="2"/>
      <c r="AM25" s="2"/>
      <c r="AN25" s="2"/>
      <c r="AO25" s="2"/>
      <c r="AP25" s="2"/>
      <c r="AQ25" s="2"/>
      <c r="AR25" s="2"/>
      <c r="AS25" s="2"/>
      <c r="AT25" s="28"/>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8"/>
      <c r="FP25" s="2"/>
      <c r="FQ25" s="2"/>
      <c r="FR25" s="2"/>
      <c r="FS25" s="2"/>
      <c r="FT25" s="2"/>
      <c r="FU25" s="2"/>
      <c r="FV25" s="2"/>
      <c r="FW25" s="2"/>
      <c r="FX25" s="2"/>
      <c r="FY25" s="2"/>
      <c r="FZ25" s="2"/>
      <c r="GA25" s="2"/>
      <c r="GB25" s="2"/>
      <c r="GC25" s="2"/>
      <c r="GD25" s="2"/>
      <c r="GE25" s="2"/>
      <c r="GF25" s="2"/>
      <c r="GG25" s="2"/>
      <c r="GH25" s="2"/>
      <c r="GI25" s="2"/>
      <c r="GJ25" s="2"/>
      <c r="GK25" s="63">
        <f>K25</f>
        <v>0</v>
      </c>
    </row>
    <row r="26" spans="1:193" s="36" customFormat="1" ht="16" x14ac:dyDescent="0.2">
      <c r="A26" s="2" t="str">
        <f>IF(ISBLANK(Values!E25),"",IF(Values!$B$37="EU","computercomponent","computer"))</f>
        <v>computercomponent</v>
      </c>
      <c r="B26" s="34" t="str">
        <f>IF(ISBLANK(Values!E25),"",Values!F25)</f>
        <v>Lenovo T470s - FR FBA</v>
      </c>
      <c r="C26" s="30"/>
      <c r="D26" s="29">
        <f>IF(ISBLANK(Values!E25),"",Values!E25)</f>
        <v>5714401471028</v>
      </c>
      <c r="E26" s="2" t="str">
        <f>IF(ISBLANK(Values!E25),"","EAN")</f>
        <v>EAN</v>
      </c>
      <c r="F26" s="28"/>
      <c r="G26" s="30"/>
      <c r="H26" s="2"/>
      <c r="I26" s="2"/>
      <c r="J26" s="32"/>
      <c r="K26" s="28"/>
      <c r="L26" s="28"/>
      <c r="M26" s="28" t="str">
        <f>IF(ISBLANK(Values!E25),"",Values!$M25)</f>
        <v>https://raw.githubusercontent.com/PatrickVibild/TellusAmazonPictures/master/pictures/Lenovo/T470s/BL/FR/1.jpg</v>
      </c>
      <c r="N26" s="28" t="str">
        <f>IF(ISBLANK(Values!$F25),"",Values!N25)</f>
        <v>https://raw.githubusercontent.com/PatrickVibild/TellusAmazonPictures/master/pictures/Lenovo/T470s/BL/FR/2.jpg</v>
      </c>
      <c r="O26" s="28" t="str">
        <f>IF(ISBLANK(Values!$F25),"",Values!O25)</f>
        <v>https://raw.githubusercontent.com/PatrickVibild/TellusAmazonPictures/master/pictures/Lenovo/T470s/BL/FR/3.jpg</v>
      </c>
      <c r="P26" s="28" t="str">
        <f>IF(ISBLANK(Values!$F25),"",Values!P25)</f>
        <v>https://raw.githubusercontent.com/PatrickVibild/TellusAmazonPictures/master/pictures/Lenovo/T470s/BL/FR/4.jpg</v>
      </c>
      <c r="Q26" s="28" t="str">
        <f>IF(ISBLANK(Values!$F25),"",Values!Q25)</f>
        <v>https://raw.githubusercontent.com/PatrickVibild/TellusAmazonPictures/master/pictures/Lenovo/T470s/BL/FR/5.jpg</v>
      </c>
      <c r="R26" s="28" t="str">
        <f>IF(ISBLANK(Values!$F25),"",Values!R25)</f>
        <v>https://raw.githubusercontent.com/PatrickVibild/TellusAmazonPictures/master/pictures/Lenovo/T470s/BL/FR/6.jpg</v>
      </c>
      <c r="S26" s="28" t="str">
        <f>IF(ISBLANK(Values!$F25),"",Values!S25)</f>
        <v>https://raw.githubusercontent.com/PatrickVibild/TellusAmazonPictures/master/pictures/Lenovo/T470s/BL/FR/7.jpg</v>
      </c>
      <c r="T26" s="28" t="str">
        <f>IF(ISBLANK(Values!$F25),"",Values!T25)</f>
        <v>https://raw.githubusercontent.com/PatrickVibild/TellusAmazonPictures/master/pictures/Lenovo/T470s/BL/FR/8.jpg</v>
      </c>
      <c r="U26" s="28" t="str">
        <f>IF(ISBLANK(Values!$F25),"",Values!U25)</f>
        <v>https://raw.githubusercontent.com/PatrickVibild/TellusAmazonPictures/master/pictures/Lenovo/T470s/BL/FR/9.jpg</v>
      </c>
      <c r="V26" s="2"/>
      <c r="W26" s="30"/>
      <c r="X26" s="30"/>
      <c r="Y26" s="32"/>
      <c r="Z26" s="30"/>
      <c r="AA26" s="2" t="str">
        <f>IF(ISBLANK(Values!E25),"",Values!$B$20)</f>
        <v>PartialUpdate</v>
      </c>
      <c r="AB26" s="2"/>
      <c r="AC26" s="2"/>
      <c r="AD26" s="2"/>
      <c r="AE26" s="2"/>
      <c r="AF26" s="2"/>
      <c r="AG26" s="2"/>
      <c r="AH26" s="2"/>
      <c r="AI26" s="35"/>
      <c r="AJ26" s="33"/>
      <c r="AK26" s="2"/>
      <c r="AL26" s="2"/>
      <c r="AM26" s="2"/>
      <c r="AN26" s="2"/>
      <c r="AO26" s="2"/>
      <c r="AP26" s="2"/>
      <c r="AQ26" s="2"/>
      <c r="AR26" s="2"/>
      <c r="AS26" s="2"/>
      <c r="AT26" s="28"/>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8"/>
      <c r="FP26" s="2"/>
      <c r="FQ26" s="2"/>
      <c r="FR26" s="2"/>
      <c r="FS26" s="2"/>
      <c r="FT26" s="2"/>
      <c r="FU26" s="2"/>
      <c r="FV26" s="2"/>
      <c r="FW26" s="2"/>
      <c r="FX26" s="2"/>
      <c r="FY26" s="2"/>
      <c r="FZ26" s="2"/>
      <c r="GA26" s="2"/>
      <c r="GB26" s="2"/>
      <c r="GC26" s="2"/>
      <c r="GD26" s="2"/>
      <c r="GE26" s="2"/>
      <c r="GF26" s="2"/>
      <c r="GG26" s="2"/>
      <c r="GH26" s="2"/>
      <c r="GI26" s="2"/>
      <c r="GJ26" s="2"/>
      <c r="GK26" s="63">
        <f>K26</f>
        <v>0</v>
      </c>
    </row>
    <row r="27" spans="1:193" s="36" customFormat="1" ht="16" x14ac:dyDescent="0.2">
      <c r="A27" s="2" t="str">
        <f>IF(ISBLANK(Values!E26),"",IF(Values!$B$37="EU","computercomponent","computer"))</f>
        <v>computercomponent</v>
      </c>
      <c r="B27" s="34" t="str">
        <f>IF(ISBLANK(Values!E26),"",Values!F26)</f>
        <v>Lenovo T470s BL - IT</v>
      </c>
      <c r="C27" s="30"/>
      <c r="D27" s="29">
        <f>IF(ISBLANK(Values!E26),"",Values!E26)</f>
        <v>5714401471035</v>
      </c>
      <c r="E27" s="2" t="str">
        <f>IF(ISBLANK(Values!E26),"","EAN")</f>
        <v>EAN</v>
      </c>
      <c r="F27" s="28"/>
      <c r="G27" s="30"/>
      <c r="H27" s="2"/>
      <c r="I27" s="2"/>
      <c r="J27" s="32"/>
      <c r="K27" s="28"/>
      <c r="L27" s="28"/>
      <c r="M27" s="28" t="str">
        <f>IF(ISBLANK(Values!E26),"",Values!$M26)</f>
        <v>https://raw.githubusercontent.com/PatrickVibild/TellusAmazonPictures/master/pictures/Lenovo/T470s/BL/IT/1.jpg</v>
      </c>
      <c r="N27" s="28" t="str">
        <f>IF(ISBLANK(Values!$F26),"",Values!N26)</f>
        <v>https://raw.githubusercontent.com/PatrickVibild/TellusAmazonPictures/master/pictures/Lenovo/T470s/BL/IT/2.jpg</v>
      </c>
      <c r="O27" s="28" t="str">
        <f>IF(ISBLANK(Values!$F26),"",Values!O26)</f>
        <v>https://raw.githubusercontent.com/PatrickVibild/TellusAmazonPictures/master/pictures/Lenovo/T470s/BL/IT/3.jpg</v>
      </c>
      <c r="P27" s="28" t="str">
        <f>IF(ISBLANK(Values!$F26),"",Values!P26)</f>
        <v>https://raw.githubusercontent.com/PatrickVibild/TellusAmazonPictures/master/pictures/Lenovo/T470s/BL/IT/4.jpg</v>
      </c>
      <c r="Q27" s="28" t="str">
        <f>IF(ISBLANK(Values!$F26),"",Values!Q26)</f>
        <v>https://raw.githubusercontent.com/PatrickVibild/TellusAmazonPictures/master/pictures/Lenovo/T470s/BL/IT/5.jpg</v>
      </c>
      <c r="R27" s="28" t="str">
        <f>IF(ISBLANK(Values!$F26),"",Values!R26)</f>
        <v>https://raw.githubusercontent.com/PatrickVibild/TellusAmazonPictures/master/pictures/Lenovo/T470s/BL/IT/6.jpg</v>
      </c>
      <c r="S27" s="28" t="str">
        <f>IF(ISBLANK(Values!$F26),"",Values!S26)</f>
        <v>https://raw.githubusercontent.com/PatrickVibild/TellusAmazonPictures/master/pictures/Lenovo/T470s/BL/IT/7.jpg</v>
      </c>
      <c r="T27" s="28" t="str">
        <f>IF(ISBLANK(Values!$F26),"",Values!T26)</f>
        <v>https://raw.githubusercontent.com/PatrickVibild/TellusAmazonPictures/master/pictures/Lenovo/T470s/BL/IT/8.jpg</v>
      </c>
      <c r="U27" s="28" t="str">
        <f>IF(ISBLANK(Values!$F26),"",Values!U26)</f>
        <v>https://raw.githubusercontent.com/PatrickVibild/TellusAmazonPictures/master/pictures/Lenovo/T470s/BL/IT/9.jpg</v>
      </c>
      <c r="V27" s="2"/>
      <c r="W27" s="30"/>
      <c r="X27" s="30"/>
      <c r="Y27" s="32"/>
      <c r="Z27" s="30"/>
      <c r="AA27" s="2" t="str">
        <f>IF(ISBLANK(Values!E26),"",Values!$B$20)</f>
        <v>PartialUpdate</v>
      </c>
      <c r="AB27" s="2"/>
      <c r="AC27" s="2"/>
      <c r="AD27" s="2"/>
      <c r="AE27" s="2"/>
      <c r="AF27" s="2"/>
      <c r="AG27" s="2"/>
      <c r="AH27" s="2"/>
      <c r="AI27" s="35"/>
      <c r="AJ27" s="33"/>
      <c r="AK27" s="2"/>
      <c r="AL27" s="2"/>
      <c r="AM27" s="2"/>
      <c r="AN27" s="2"/>
      <c r="AO27" s="2"/>
      <c r="AP27" s="2"/>
      <c r="AQ27" s="2"/>
      <c r="AR27" s="2"/>
      <c r="AS27" s="2"/>
      <c r="AT27" s="28"/>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8"/>
      <c r="FP27" s="2"/>
      <c r="FQ27" s="2"/>
      <c r="FR27" s="2"/>
      <c r="FS27" s="2"/>
      <c r="FT27" s="2"/>
      <c r="FU27" s="2"/>
      <c r="FV27" s="2"/>
      <c r="FW27" s="2"/>
      <c r="FX27" s="2"/>
      <c r="FY27" s="2"/>
      <c r="FZ27" s="2"/>
      <c r="GA27" s="2"/>
      <c r="GB27" s="2"/>
      <c r="GC27" s="2"/>
      <c r="GD27" s="2"/>
      <c r="GE27" s="2"/>
      <c r="GF27" s="2"/>
      <c r="GG27" s="2"/>
      <c r="GH27" s="2"/>
      <c r="GI27" s="2"/>
      <c r="GJ27" s="2"/>
      <c r="GK27" s="63">
        <f>K27</f>
        <v>0</v>
      </c>
    </row>
    <row r="28" spans="1:193" s="36" customFormat="1" ht="16" x14ac:dyDescent="0.2">
      <c r="A28" s="2" t="str">
        <f>IF(ISBLANK(Values!E27),"",IF(Values!$B$37="EU","computercomponent","computer"))</f>
        <v>computercomponent</v>
      </c>
      <c r="B28" s="34" t="str">
        <f>IF(ISBLANK(Values!E27),"",Values!F27)</f>
        <v>Lenovo T470s BL - ES</v>
      </c>
      <c r="C28" s="30"/>
      <c r="D28" s="29">
        <f>IF(ISBLANK(Values!E27),"",Values!E27)</f>
        <v>5714401471042</v>
      </c>
      <c r="E28" s="2" t="str">
        <f>IF(ISBLANK(Values!E27),"","EAN")</f>
        <v>EAN</v>
      </c>
      <c r="F28" s="28"/>
      <c r="G28" s="30"/>
      <c r="H28" s="2"/>
      <c r="I28" s="2"/>
      <c r="J28" s="32"/>
      <c r="K28" s="28"/>
      <c r="L28" s="28"/>
      <c r="M28" s="28" t="str">
        <f>IF(ISBLANK(Values!E27),"",Values!$M27)</f>
        <v>https://raw.githubusercontent.com/PatrickVibild/TellusAmazonPictures/master/pictures/Lenovo/T470s/BL/ES/1.jpg</v>
      </c>
      <c r="N28" s="28" t="str">
        <f>IF(ISBLANK(Values!$F27),"",Values!N27)</f>
        <v>https://raw.githubusercontent.com/PatrickVibild/TellusAmazonPictures/master/pictures/Lenovo/T470s/BL/ES/2.jpg</v>
      </c>
      <c r="O28" s="28" t="str">
        <f>IF(ISBLANK(Values!$F27),"",Values!O27)</f>
        <v>https://raw.githubusercontent.com/PatrickVibild/TellusAmazonPictures/master/pictures/Lenovo/T470s/BL/ES/3.jpg</v>
      </c>
      <c r="P28" s="28" t="str">
        <f>IF(ISBLANK(Values!$F27),"",Values!P27)</f>
        <v>https://raw.githubusercontent.com/PatrickVibild/TellusAmazonPictures/master/pictures/Lenovo/T470s/BL/ES/4.jpg</v>
      </c>
      <c r="Q28" s="28" t="str">
        <f>IF(ISBLANK(Values!$F27),"",Values!Q27)</f>
        <v>https://raw.githubusercontent.com/PatrickVibild/TellusAmazonPictures/master/pictures/Lenovo/T470s/BL/ES/5.jpg</v>
      </c>
      <c r="R28" s="28" t="str">
        <f>IF(ISBLANK(Values!$F27),"",Values!R27)</f>
        <v>https://raw.githubusercontent.com/PatrickVibild/TellusAmazonPictures/master/pictures/Lenovo/T470s/BL/ES/6.jpg</v>
      </c>
      <c r="S28" s="28" t="str">
        <f>IF(ISBLANK(Values!$F27),"",Values!S27)</f>
        <v>https://raw.githubusercontent.com/PatrickVibild/TellusAmazonPictures/master/pictures/Lenovo/T470s/BL/ES/7.jpg</v>
      </c>
      <c r="T28" s="28" t="str">
        <f>IF(ISBLANK(Values!$F27),"",Values!T27)</f>
        <v>https://raw.githubusercontent.com/PatrickVibild/TellusAmazonPictures/master/pictures/Lenovo/T470s/BL/ES/8.jpg</v>
      </c>
      <c r="U28" s="28" t="str">
        <f>IF(ISBLANK(Values!$F27),"",Values!U27)</f>
        <v>https://raw.githubusercontent.com/PatrickVibild/TellusAmazonPictures/master/pictures/Lenovo/T470s/BL/ES/9.jpg</v>
      </c>
      <c r="V28" s="2"/>
      <c r="W28" s="30"/>
      <c r="X28" s="30"/>
      <c r="Y28" s="32"/>
      <c r="Z28" s="30"/>
      <c r="AA28" s="2" t="str">
        <f>IF(ISBLANK(Values!E27),"",Values!$B$20)</f>
        <v>PartialUpdate</v>
      </c>
      <c r="AB28" s="2"/>
      <c r="AC28" s="2"/>
      <c r="AD28" s="2"/>
      <c r="AE28" s="2"/>
      <c r="AF28" s="2"/>
      <c r="AG28" s="2"/>
      <c r="AH28" s="2"/>
      <c r="AI28" s="35"/>
      <c r="AJ28" s="33"/>
      <c r="AK28" s="2"/>
      <c r="AL28" s="2"/>
      <c r="AM28" s="2"/>
      <c r="AN28" s="2"/>
      <c r="AO28" s="2"/>
      <c r="AP28" s="2"/>
      <c r="AQ28" s="2"/>
      <c r="AR28" s="2"/>
      <c r="AS28" s="2"/>
      <c r="AT28" s="28"/>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8"/>
      <c r="FP28" s="2"/>
      <c r="FQ28" s="2"/>
      <c r="FR28" s="2"/>
      <c r="FS28" s="2"/>
      <c r="FT28" s="2"/>
      <c r="FU28" s="2"/>
      <c r="FV28" s="2"/>
      <c r="FW28" s="2"/>
      <c r="FX28" s="2"/>
      <c r="FY28" s="2"/>
      <c r="FZ28" s="2"/>
      <c r="GA28" s="2"/>
      <c r="GB28" s="2"/>
      <c r="GC28" s="2"/>
      <c r="GD28" s="2"/>
      <c r="GE28" s="2"/>
      <c r="GF28" s="2"/>
      <c r="GG28" s="2"/>
      <c r="GH28" s="2"/>
      <c r="GI28" s="2"/>
      <c r="GJ28" s="2"/>
      <c r="GK28" s="63">
        <f>K28</f>
        <v>0</v>
      </c>
    </row>
    <row r="29" spans="1:193" s="36" customFormat="1" ht="16" x14ac:dyDescent="0.2">
      <c r="A29" s="2" t="str">
        <f>IF(ISBLANK(Values!E28),"",IF(Values!$B$37="EU","computercomponent","computer"))</f>
        <v>computercomponent</v>
      </c>
      <c r="B29" s="34" t="str">
        <f>IF(ISBLANK(Values!E28),"",Values!F28)</f>
        <v>Lenovo T470s BL - UK V2</v>
      </c>
      <c r="C29" s="30"/>
      <c r="D29" s="29">
        <f>IF(ISBLANK(Values!E28),"",Values!E28)</f>
        <v>5714401471257</v>
      </c>
      <c r="E29" s="2" t="str">
        <f>IF(ISBLANK(Values!E28),"","EAN")</f>
        <v>EAN</v>
      </c>
      <c r="F29" s="28"/>
      <c r="G29" s="30"/>
      <c r="H29" s="2"/>
      <c r="I29" s="2"/>
      <c r="J29" s="32"/>
      <c r="K29" s="28"/>
      <c r="L29" s="28"/>
      <c r="M29" s="28" t="str">
        <f>IF(ISBLANK(Values!E28),"",Values!$M28)</f>
        <v>https://raw.githubusercontent.com/PatrickVibild/TellusAmazonPictures/master/pictures/Lenovo/T470s/BL/UK/1.jpg</v>
      </c>
      <c r="N29" s="28" t="str">
        <f>IF(ISBLANK(Values!$F28),"",Values!N28)</f>
        <v>https://raw.githubusercontent.com/PatrickVibild/TellusAmazonPictures/master/pictures/Lenovo/T470s/BL/UK/2.jpg</v>
      </c>
      <c r="O29" s="28" t="str">
        <f>IF(ISBLANK(Values!$F28),"",Values!O28)</f>
        <v>https://raw.githubusercontent.com/PatrickVibild/TellusAmazonPictures/master/pictures/Lenovo/T470s/BL/UK/3.jpg</v>
      </c>
      <c r="P29" s="28" t="str">
        <f>IF(ISBLANK(Values!$F28),"",Values!P28)</f>
        <v>https://raw.githubusercontent.com/PatrickVibild/TellusAmazonPictures/master/pictures/Lenovo/T470s/BL/UK/4.jpg</v>
      </c>
      <c r="Q29" s="28" t="str">
        <f>IF(ISBLANK(Values!$F28),"",Values!Q28)</f>
        <v>https://raw.githubusercontent.com/PatrickVibild/TellusAmazonPictures/master/pictures/Lenovo/T470s/BL/UK/5.jpg</v>
      </c>
      <c r="R29" s="28" t="str">
        <f>IF(ISBLANK(Values!$F28),"",Values!R28)</f>
        <v>https://raw.githubusercontent.com/PatrickVibild/TellusAmazonPictures/master/pictures/Lenovo/T470s/BL/UK/6.jpg</v>
      </c>
      <c r="S29" s="28" t="str">
        <f>IF(ISBLANK(Values!$F28),"",Values!S28)</f>
        <v>https://raw.githubusercontent.com/PatrickVibild/TellusAmazonPictures/master/pictures/Lenovo/T470s/BL/UK/7.jpg</v>
      </c>
      <c r="T29" s="28" t="str">
        <f>IF(ISBLANK(Values!$F28),"",Values!T28)</f>
        <v>https://raw.githubusercontent.com/PatrickVibild/TellusAmazonPictures/master/pictures/Lenovo/T470s/BL/UK/8.jpg</v>
      </c>
      <c r="U29" s="28" t="str">
        <f>IF(ISBLANK(Values!$F28),"",Values!U28)</f>
        <v>https://raw.githubusercontent.com/PatrickVibild/TellusAmazonPictures/master/pictures/Lenovo/T470s/BL/UK/9.jpg</v>
      </c>
      <c r="V29" s="2"/>
      <c r="W29" s="30"/>
      <c r="X29" s="30"/>
      <c r="Y29" s="32"/>
      <c r="Z29" s="30"/>
      <c r="AA29" s="2" t="str">
        <f>IF(ISBLANK(Values!E28),"",Values!$B$20)</f>
        <v>PartialUpdate</v>
      </c>
      <c r="AB29" s="2"/>
      <c r="AC29" s="2"/>
      <c r="AD29" s="2"/>
      <c r="AE29" s="2"/>
      <c r="AF29" s="2"/>
      <c r="AG29" s="2"/>
      <c r="AH29" s="2"/>
      <c r="AI29" s="35"/>
      <c r="AJ29" s="33"/>
      <c r="AK29" s="2"/>
      <c r="AL29" s="2"/>
      <c r="AM29" s="2"/>
      <c r="AN29" s="2"/>
      <c r="AO29" s="2"/>
      <c r="AP29" s="2"/>
      <c r="AQ29" s="2"/>
      <c r="AR29" s="2"/>
      <c r="AS29" s="2"/>
      <c r="AT29" s="28"/>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8"/>
      <c r="FP29" s="2"/>
      <c r="FQ29" s="2"/>
      <c r="FR29" s="2"/>
      <c r="FS29" s="2"/>
      <c r="FT29" s="2"/>
      <c r="FU29" s="2"/>
      <c r="FV29" s="2"/>
      <c r="FW29" s="2"/>
      <c r="FX29" s="2"/>
      <c r="FY29" s="2"/>
      <c r="FZ29" s="2"/>
      <c r="GA29" s="2"/>
      <c r="GB29" s="2"/>
      <c r="GC29" s="2"/>
      <c r="GD29" s="2"/>
      <c r="GE29" s="2"/>
      <c r="GF29" s="2"/>
      <c r="GG29" s="2"/>
      <c r="GH29" s="2"/>
      <c r="GI29" s="2"/>
      <c r="GJ29" s="2"/>
      <c r="GK29" s="63">
        <f>K29</f>
        <v>0</v>
      </c>
    </row>
    <row r="30" spans="1:193" s="36" customFormat="1" ht="16" x14ac:dyDescent="0.2">
      <c r="A30" s="2" t="str">
        <f>IF(ISBLANK(Values!E29),"",IF(Values!$B$37="EU","computercomponent","computer"))</f>
        <v>computercomponent</v>
      </c>
      <c r="B30" s="34" t="str">
        <f>IF(ISBLANK(Values!E29),"",Values!F29)</f>
        <v>Lenovo T470s BL - NOR</v>
      </c>
      <c r="C30" s="30"/>
      <c r="D30" s="29">
        <f>IF(ISBLANK(Values!E29),"",Values!E29)</f>
        <v>5714401471066</v>
      </c>
      <c r="E30" s="2" t="str">
        <f>IF(ISBLANK(Values!E29),"","EAN")</f>
        <v>EAN</v>
      </c>
      <c r="F30" s="28"/>
      <c r="G30" s="30"/>
      <c r="H30" s="2"/>
      <c r="I30" s="2"/>
      <c r="J30" s="32"/>
      <c r="K30" s="28"/>
      <c r="L30" s="28"/>
      <c r="M30" s="28" t="str">
        <f>IF(ISBLANK(Values!E29),"",Values!$M29)</f>
        <v>https://raw.githubusercontent.com/PatrickVibild/TellusAmazonPictures/master/pictures/Lenovo/T470s/BL/NOR/1.jpg</v>
      </c>
      <c r="N30" s="28" t="str">
        <f>IF(ISBLANK(Values!$F29),"",Values!N29)</f>
        <v>https://raw.githubusercontent.com/PatrickVibild/TellusAmazonPictures/master/pictures/Lenovo/T470s/BL/NOR/2.jpg</v>
      </c>
      <c r="O30" s="28" t="str">
        <f>IF(ISBLANK(Values!$F29),"",Values!O29)</f>
        <v>https://raw.githubusercontent.com/PatrickVibild/TellusAmazonPictures/master/pictures/Lenovo/T470s/BL/NOR/3.jpg</v>
      </c>
      <c r="P30" s="28" t="str">
        <f>IF(ISBLANK(Values!$F29),"",Values!P29)</f>
        <v>https://raw.githubusercontent.com/PatrickVibild/TellusAmazonPictures/master/pictures/Lenovo/T470s/BL/NOR/4.jpg</v>
      </c>
      <c r="Q30" s="28" t="str">
        <f>IF(ISBLANK(Values!$F29),"",Values!Q29)</f>
        <v>https://raw.githubusercontent.com/PatrickVibild/TellusAmazonPictures/master/pictures/Lenovo/T470s/BL/NOR/5.jpg</v>
      </c>
      <c r="R30" s="28" t="str">
        <f>IF(ISBLANK(Values!$F29),"",Values!R29)</f>
        <v>https://raw.githubusercontent.com/PatrickVibild/TellusAmazonPictures/master/pictures/Lenovo/T470s/BL/NOR/6.jpg</v>
      </c>
      <c r="S30" s="28" t="str">
        <f>IF(ISBLANK(Values!$F29),"",Values!S29)</f>
        <v>https://raw.githubusercontent.com/PatrickVibild/TellusAmazonPictures/master/pictures/Lenovo/T470s/BL/NOR/7.jpg</v>
      </c>
      <c r="T30" s="28" t="str">
        <f>IF(ISBLANK(Values!$F29),"",Values!T29)</f>
        <v>https://raw.githubusercontent.com/PatrickVibild/TellusAmazonPictures/master/pictures/Lenovo/T470s/BL/NOR/8.jpg</v>
      </c>
      <c r="U30" s="28" t="str">
        <f>IF(ISBLANK(Values!$F29),"",Values!U29)</f>
        <v>https://raw.githubusercontent.com/PatrickVibild/TellusAmazonPictures/master/pictures/Lenovo/T470s/BL/NOR/9.jpg</v>
      </c>
      <c r="V30" s="2"/>
      <c r="W30" s="30"/>
      <c r="X30" s="30"/>
      <c r="Y30" s="32"/>
      <c r="Z30" s="30"/>
      <c r="AA30" s="2" t="str">
        <f>IF(ISBLANK(Values!E29),"",Values!$B$20)</f>
        <v>PartialUpdate</v>
      </c>
      <c r="AB30" s="2"/>
      <c r="AC30" s="2"/>
      <c r="AD30" s="2"/>
      <c r="AE30" s="2"/>
      <c r="AF30" s="2"/>
      <c r="AG30" s="2"/>
      <c r="AH30" s="2"/>
      <c r="AI30" s="35"/>
      <c r="AJ30" s="33"/>
      <c r="AK30" s="2"/>
      <c r="AL30" s="2"/>
      <c r="AM30" s="2"/>
      <c r="AN30" s="2"/>
      <c r="AO30" s="2"/>
      <c r="AP30" s="2"/>
      <c r="AQ30" s="2"/>
      <c r="AR30" s="2"/>
      <c r="AS30" s="2"/>
      <c r="AT30" s="28"/>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8"/>
      <c r="FP30" s="2"/>
      <c r="FQ30" s="2"/>
      <c r="FR30" s="2"/>
      <c r="FS30" s="2"/>
      <c r="FT30" s="2"/>
      <c r="FU30" s="2"/>
      <c r="FV30" s="2"/>
      <c r="FW30" s="2"/>
      <c r="FX30" s="2"/>
      <c r="FY30" s="2"/>
      <c r="FZ30" s="2"/>
      <c r="GA30" s="2"/>
      <c r="GB30" s="2"/>
      <c r="GC30" s="2"/>
      <c r="GD30" s="2"/>
      <c r="GE30" s="2"/>
      <c r="GF30" s="2"/>
      <c r="GG30" s="2"/>
      <c r="GH30" s="2"/>
      <c r="GI30" s="2"/>
      <c r="GJ30" s="2"/>
      <c r="GK30" s="63">
        <f>K30</f>
        <v>0</v>
      </c>
    </row>
    <row r="31" spans="1:193" s="36" customFormat="1" ht="16" x14ac:dyDescent="0.2">
      <c r="A31" s="2" t="str">
        <f>IF(ISBLANK(Values!E30),"",IF(Values!$B$37="EU","computercomponent","computer"))</f>
        <v>computercomponent</v>
      </c>
      <c r="B31" s="34" t="str">
        <f>IF(ISBLANK(Values!E30),"",Values!F30)</f>
        <v>Lenovo T470s - BE</v>
      </c>
      <c r="C31" s="30"/>
      <c r="D31" s="29">
        <f>IF(ISBLANK(Values!E30),"",Values!E30)</f>
        <v>5714401471073</v>
      </c>
      <c r="E31" s="2" t="str">
        <f>IF(ISBLANK(Values!E30),"","EAN")</f>
        <v>EAN</v>
      </c>
      <c r="F31" s="28"/>
      <c r="G31" s="30"/>
      <c r="H31" s="2"/>
      <c r="I31" s="2"/>
      <c r="J31" s="32"/>
      <c r="K31" s="28"/>
      <c r="L31" s="28"/>
      <c r="M31" s="28" t="str">
        <f>IF(ISBLANK(Values!E30),"",Values!$M30)</f>
        <v>https://download.lenovo.com/Images/Parts/01EN735/01EN735_A.jpg</v>
      </c>
      <c r="N31" s="28" t="str">
        <f>IF(ISBLANK(Values!$F30),"",Values!N30)</f>
        <v>https://download.lenovo.com/Images/Parts/01EN735/01EN735_B.jpg</v>
      </c>
      <c r="O31" s="28" t="str">
        <f>IF(ISBLANK(Values!$F30),"",Values!O30)</f>
        <v>https://download.lenovo.com/Images/Parts/01EN735/01EN735_details.jpg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c r="X31" s="30"/>
      <c r="Y31" s="32"/>
      <c r="Z31" s="30"/>
      <c r="AA31" s="2" t="str">
        <f>IF(ISBLANK(Values!E30),"",Values!$B$20)</f>
        <v>PartialUpdate</v>
      </c>
      <c r="AB31" s="2"/>
      <c r="AC31" s="2"/>
      <c r="AD31" s="2"/>
      <c r="AE31" s="2"/>
      <c r="AF31" s="2"/>
      <c r="AG31" s="2"/>
      <c r="AH31" s="2"/>
      <c r="AI31" s="35"/>
      <c r="AJ31" s="33"/>
      <c r="AK31" s="2"/>
      <c r="AL31" s="2"/>
      <c r="AM31" s="2"/>
      <c r="AN31" s="2"/>
      <c r="AO31" s="2"/>
      <c r="AP31" s="2"/>
      <c r="AQ31" s="2"/>
      <c r="AR31" s="2"/>
      <c r="AS31" s="2"/>
      <c r="AT31" s="28"/>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8"/>
      <c r="FP31" s="2"/>
      <c r="FQ31" s="2"/>
      <c r="FR31" s="2"/>
      <c r="FS31" s="2"/>
      <c r="FT31" s="2"/>
      <c r="FU31" s="2"/>
      <c r="FV31" s="2"/>
      <c r="FW31" s="2"/>
      <c r="FX31" s="2"/>
      <c r="FY31" s="2"/>
      <c r="FZ31" s="2"/>
      <c r="GA31" s="2"/>
      <c r="GB31" s="2"/>
      <c r="GC31" s="2"/>
      <c r="GD31" s="2"/>
      <c r="GE31" s="2"/>
      <c r="GF31" s="2"/>
      <c r="GG31" s="2"/>
      <c r="GH31" s="2"/>
      <c r="GI31" s="2"/>
      <c r="GJ31" s="2"/>
      <c r="GK31" s="63">
        <f>K31</f>
        <v>0</v>
      </c>
    </row>
    <row r="32" spans="1:193" s="36" customFormat="1" ht="16" x14ac:dyDescent="0.2">
      <c r="A32" s="2" t="str">
        <f>IF(ISBLANK(Values!E31),"",IF(Values!$B$37="EU","computercomponent","computer"))</f>
        <v>computercomponent</v>
      </c>
      <c r="B32" s="34" t="str">
        <f>IF(ISBLANK(Values!E31),"",Values!F31)</f>
        <v>Lenovo T470s BL - BG</v>
      </c>
      <c r="C32" s="30"/>
      <c r="D32" s="29">
        <f>IF(ISBLANK(Values!E31),"",Values!E31)</f>
        <v>5714401471080</v>
      </c>
      <c r="E32" s="2" t="str">
        <f>IF(ISBLANK(Values!E31),"","EAN")</f>
        <v>EAN</v>
      </c>
      <c r="F32" s="28"/>
      <c r="G32" s="30"/>
      <c r="H32" s="2"/>
      <c r="I32" s="2"/>
      <c r="J32" s="32"/>
      <c r="K32" s="28"/>
      <c r="L32" s="28"/>
      <c r="M32" s="28" t="str">
        <f>IF(ISBLANK(Values!E31),"",Values!$M31)</f>
        <v>https://download.lenovo.com/Images/Parts/01EN730/01EN730_A.jpg</v>
      </c>
      <c r="N32" s="28" t="str">
        <f>IF(ISBLANK(Values!$F31),"",Values!N31)</f>
        <v>https://download.lenovo.com/Images/Parts/01EN730/01EN730_B.jpg</v>
      </c>
      <c r="O32" s="28" t="str">
        <f>IF(ISBLANK(Values!$F31),"",Values!O31)</f>
        <v>https://download.lenovo.com/Images/Parts/01EN730/01EN730_details.jpg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c r="X32" s="30"/>
      <c r="Y32" s="32"/>
      <c r="Z32" s="30"/>
      <c r="AA32" s="2" t="str">
        <f>IF(ISBLANK(Values!E31),"",Values!$B$20)</f>
        <v>PartialUpdate</v>
      </c>
      <c r="AB32" s="2"/>
      <c r="AC32" s="2"/>
      <c r="AD32" s="2"/>
      <c r="AE32" s="2"/>
      <c r="AF32" s="2"/>
      <c r="AG32" s="2"/>
      <c r="AH32" s="2"/>
      <c r="AI32" s="35"/>
      <c r="AJ32" s="33"/>
      <c r="AK32" s="2"/>
      <c r="AL32" s="2"/>
      <c r="AM32" s="2"/>
      <c r="AN32" s="2"/>
      <c r="AO32" s="2"/>
      <c r="AP32" s="2"/>
      <c r="AQ32" s="2"/>
      <c r="AR32" s="2"/>
      <c r="AS32" s="2"/>
      <c r="AT32" s="28"/>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8"/>
      <c r="FP32" s="2"/>
      <c r="FQ32" s="2"/>
      <c r="FR32" s="2"/>
      <c r="FS32" s="2"/>
      <c r="FT32" s="2"/>
      <c r="FU32" s="2"/>
      <c r="FV32" s="2"/>
      <c r="FW32" s="2"/>
      <c r="FX32" s="2"/>
      <c r="FY32" s="2"/>
      <c r="FZ32" s="2"/>
      <c r="GA32" s="2"/>
      <c r="GB32" s="2"/>
      <c r="GC32" s="2"/>
      <c r="GD32" s="2"/>
      <c r="GE32" s="2"/>
      <c r="GF32" s="2"/>
      <c r="GG32" s="2"/>
      <c r="GH32" s="2"/>
      <c r="GI32" s="2"/>
      <c r="GJ32" s="2"/>
      <c r="GK32" s="63">
        <f>K32</f>
        <v>0</v>
      </c>
    </row>
    <row r="33" spans="1:193" s="36" customFormat="1" ht="16" x14ac:dyDescent="0.2">
      <c r="A33" s="2" t="str">
        <f>IF(ISBLANK(Values!E32),"",IF(Values!$B$37="EU","computercomponent","computer"))</f>
        <v>computercomponent</v>
      </c>
      <c r="B33" s="34" t="str">
        <f>IF(ISBLANK(Values!E32),"",Values!F32)</f>
        <v>Lenovo T470s BL - CZ</v>
      </c>
      <c r="C33" s="30"/>
      <c r="D33" s="29">
        <f>IF(ISBLANK(Values!E32),"",Values!E32)</f>
        <v>5714401471097</v>
      </c>
      <c r="E33" s="2" t="str">
        <f>IF(ISBLANK(Values!E32),"","EAN")</f>
        <v>EAN</v>
      </c>
      <c r="F33" s="28"/>
      <c r="G33" s="30"/>
      <c r="H33" s="2"/>
      <c r="I33" s="2"/>
      <c r="J33" s="32"/>
      <c r="K33" s="28"/>
      <c r="L33" s="28"/>
      <c r="M33" s="28" t="str">
        <f>IF(ISBLANK(Values!E32),"",Values!$M32)</f>
        <v>https://download.lenovo.com/Images/Parts/01EN690/01EN690_A.jpg</v>
      </c>
      <c r="N33" s="28" t="str">
        <f>IF(ISBLANK(Values!$F32),"",Values!N32)</f>
        <v>https://download.lenovo.com/Images/Parts/01EN690/01EN690_B.jpg</v>
      </c>
      <c r="O33" s="28" t="str">
        <f>IF(ISBLANK(Values!$F32),"",Values!O32)</f>
        <v>https://download.lenovo.com/Images/Parts/01EN690/01EN690_details.jpg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c r="X33" s="30"/>
      <c r="Y33" s="32"/>
      <c r="Z33" s="30"/>
      <c r="AA33" s="2" t="str">
        <f>IF(ISBLANK(Values!E32),"",Values!$B$20)</f>
        <v>PartialUpdate</v>
      </c>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c r="GK33" s="63">
        <f>K33</f>
        <v>0</v>
      </c>
    </row>
    <row r="34" spans="1:193" s="36" customFormat="1" ht="16" x14ac:dyDescent="0.2">
      <c r="A34" s="2" t="str">
        <f>IF(ISBLANK(Values!E33),"",IF(Values!$B$37="EU","computercomponent","computer"))</f>
        <v>computercomponent</v>
      </c>
      <c r="B34" s="34" t="str">
        <f>IF(ISBLANK(Values!E33),"",Values!F33)</f>
        <v>Lenovo T470s BL - DK</v>
      </c>
      <c r="C34" s="30"/>
      <c r="D34" s="29">
        <f>IF(ISBLANK(Values!E33),"",Values!E33)</f>
        <v>5714401471103</v>
      </c>
      <c r="E34" s="2" t="str">
        <f>IF(ISBLANK(Values!E33),"","EAN")</f>
        <v>EAN</v>
      </c>
      <c r="F34" s="28"/>
      <c r="G34" s="30"/>
      <c r="H34" s="2"/>
      <c r="I34" s="2"/>
      <c r="J34" s="32"/>
      <c r="K34" s="28"/>
      <c r="L34" s="28"/>
      <c r="M34" s="28" t="str">
        <f>IF(ISBLANK(Values!E33),"",Values!$M33)</f>
        <v>https://download.lenovo.com/Images/Parts/01EN732/01EN732_A.jpg</v>
      </c>
      <c r="N34" s="28" t="str">
        <f>IF(ISBLANK(Values!$F33),"",Values!N33)</f>
        <v>https://download.lenovo.com/Images/Parts/01EN732/01EN732_B.jpg</v>
      </c>
      <c r="O34" s="28" t="str">
        <f>IF(ISBLANK(Values!$F33),"",Values!O33)</f>
        <v>https://download.lenovo.com/Images/Parts/01EN732/01EN732_details.jpg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c r="X34" s="30"/>
      <c r="Y34" s="32"/>
      <c r="Z34" s="30"/>
      <c r="AA34" s="2" t="str">
        <f>IF(ISBLANK(Values!E33),"",Values!$B$20)</f>
        <v>PartialUpdate</v>
      </c>
      <c r="AB34" s="2"/>
      <c r="AC34" s="2"/>
      <c r="AD34" s="2"/>
      <c r="AE34" s="2"/>
      <c r="AF34" s="2"/>
      <c r="AG34" s="2"/>
      <c r="AH34" s="2"/>
      <c r="AI34" s="35"/>
      <c r="AJ34" s="33"/>
      <c r="AK34" s="2"/>
      <c r="AL34" s="2"/>
      <c r="AM34" s="2"/>
      <c r="AN34" s="2"/>
      <c r="AO34" s="2"/>
      <c r="AP34" s="2"/>
      <c r="AQ34" s="2"/>
      <c r="AR34" s="2"/>
      <c r="AS34" s="2"/>
      <c r="AT34" s="28"/>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8"/>
      <c r="FP34" s="2"/>
      <c r="FQ34" s="2"/>
      <c r="FR34" s="2"/>
      <c r="FS34" s="2"/>
      <c r="FT34" s="2"/>
      <c r="FU34" s="2"/>
      <c r="FV34" s="2"/>
      <c r="FW34" s="2"/>
      <c r="FX34" s="2"/>
      <c r="FY34" s="2"/>
      <c r="FZ34" s="2"/>
      <c r="GA34" s="2"/>
      <c r="GB34" s="2"/>
      <c r="GC34" s="2"/>
      <c r="GD34" s="2"/>
      <c r="GE34" s="2"/>
      <c r="GF34" s="2"/>
      <c r="GG34" s="2"/>
      <c r="GH34" s="2"/>
      <c r="GI34" s="2"/>
      <c r="GJ34" s="2"/>
      <c r="GK34" s="63">
        <f>K34</f>
        <v>0</v>
      </c>
    </row>
    <row r="35" spans="1:193" s="36" customFormat="1" ht="16" x14ac:dyDescent="0.2">
      <c r="A35" s="2" t="str">
        <f>IF(ISBLANK(Values!E34),"",IF(Values!$B$37="EU","computercomponent","computer"))</f>
        <v>computercomponent</v>
      </c>
      <c r="B35" s="34" t="str">
        <f>IF(ISBLANK(Values!E34),"",Values!F34)</f>
        <v>Lenovo T470s BL - HU</v>
      </c>
      <c r="C35" s="30"/>
      <c r="D35" s="29">
        <f>IF(ISBLANK(Values!E34),"",Values!E34)</f>
        <v>5714401471110</v>
      </c>
      <c r="E35" s="2" t="str">
        <f>IF(ISBLANK(Values!E34),"","EAN")</f>
        <v>EAN</v>
      </c>
      <c r="F35" s="28"/>
      <c r="G35" s="30"/>
      <c r="H35" s="2"/>
      <c r="I35" s="2"/>
      <c r="J35" s="32"/>
      <c r="K35" s="28"/>
      <c r="L35" s="28"/>
      <c r="M35" s="28" t="str">
        <f>IF(ISBLANK(Values!E34),"",Values!$M34)</f>
        <v>https://download.lenovo.com/Images/Parts/01EN656/01EN656_A.jpg</v>
      </c>
      <c r="N35" s="28" t="str">
        <f>IF(ISBLANK(Values!$F34),"",Values!N34)</f>
        <v>https://download.lenovo.com/Images/Parts/01EN656/01EN656_B.jpg</v>
      </c>
      <c r="O35" s="28" t="str">
        <f>IF(ISBLANK(Values!$F34),"",Values!O34)</f>
        <v>https://download.lenovo.com/Images/Parts/01EN656/01EN656_details.jpg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c r="X35" s="30"/>
      <c r="Y35" s="32"/>
      <c r="Z35" s="30"/>
      <c r="AA35" s="2" t="str">
        <f>IF(ISBLANK(Values!E34),"",Values!$B$20)</f>
        <v>PartialUpdate</v>
      </c>
      <c r="AB35" s="2"/>
      <c r="AC35" s="2"/>
      <c r="AD35" s="2"/>
      <c r="AE35" s="2"/>
      <c r="AF35" s="2"/>
      <c r="AG35" s="2"/>
      <c r="AH35" s="2"/>
      <c r="AI35" s="35"/>
      <c r="AJ35" s="33"/>
      <c r="AK35" s="2"/>
      <c r="AL35" s="2"/>
      <c r="AM35" s="2"/>
      <c r="AN35" s="2"/>
      <c r="AO35" s="2"/>
      <c r="AP35" s="2"/>
      <c r="AQ35" s="2"/>
      <c r="AR35" s="2"/>
      <c r="AS35" s="2"/>
      <c r="AT35" s="28"/>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8"/>
      <c r="FP35" s="2"/>
      <c r="FQ35" s="2"/>
      <c r="FR35" s="2"/>
      <c r="FS35" s="2"/>
      <c r="FT35" s="2"/>
      <c r="FU35" s="2"/>
      <c r="FV35" s="2"/>
      <c r="FW35" s="2"/>
      <c r="FX35" s="2"/>
      <c r="FY35" s="2"/>
      <c r="FZ35" s="2"/>
      <c r="GA35" s="2"/>
      <c r="GB35" s="2"/>
      <c r="GC35" s="2"/>
      <c r="GD35" s="2"/>
      <c r="GE35" s="2"/>
      <c r="GF35" s="2"/>
      <c r="GG35" s="2"/>
      <c r="GH35" s="2"/>
      <c r="GI35" s="2"/>
      <c r="GJ35" s="2"/>
      <c r="GK35" s="63">
        <f>K35</f>
        <v>0</v>
      </c>
    </row>
    <row r="36" spans="1:193" s="36" customFormat="1" ht="16" x14ac:dyDescent="0.2">
      <c r="A36" s="2" t="str">
        <f>IF(ISBLANK(Values!E35),"",IF(Values!$B$37="EU","computercomponent","computer"))</f>
        <v>computercomponent</v>
      </c>
      <c r="B36" s="34" t="str">
        <f>IF(ISBLANK(Values!E35),"",Values!F35)</f>
        <v>Lenovo T470s BL - NL</v>
      </c>
      <c r="C36" s="30"/>
      <c r="D36" s="29">
        <f>IF(ISBLANK(Values!E35),"",Values!E35)</f>
        <v>5714401471127</v>
      </c>
      <c r="E36" s="2" t="str">
        <f>IF(ISBLANK(Values!E35),"","EAN")</f>
        <v>EAN</v>
      </c>
      <c r="F36" s="28"/>
      <c r="G36" s="30"/>
      <c r="H36" s="2"/>
      <c r="I36" s="2"/>
      <c r="J36" s="32"/>
      <c r="K36" s="28"/>
      <c r="L36" s="28"/>
      <c r="M36" s="28" t="str">
        <f>IF(ISBLANK(Values!E35),"",Values!$M35)</f>
        <v>https://download.lenovo.com/Images/Parts/01EN701/01EN701_A.jpg</v>
      </c>
      <c r="N36" s="28" t="str">
        <f>IF(ISBLANK(Values!$F35),"",Values!N35)</f>
        <v>https://download.lenovo.com/Images/Parts/01EN701/01EN701_B.jpg</v>
      </c>
      <c r="O36" s="28" t="str">
        <f>IF(ISBLANK(Values!$F35),"",Values!O35)</f>
        <v>https://download.lenovo.com/Images/Parts/01EN701/01EN701_details.jpg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c r="X36" s="30"/>
      <c r="Y36" s="32"/>
      <c r="Z36" s="30"/>
      <c r="AA36" s="2" t="str">
        <f>IF(ISBLANK(Values!E35),"",Values!$B$20)</f>
        <v>PartialUpdate</v>
      </c>
      <c r="AB36" s="2"/>
      <c r="AC36" s="2"/>
      <c r="AD36" s="2"/>
      <c r="AE36" s="2"/>
      <c r="AF36" s="2"/>
      <c r="AG36" s="2"/>
      <c r="AH36" s="2"/>
      <c r="AI36" s="35"/>
      <c r="AJ36" s="33"/>
      <c r="AK36" s="2"/>
      <c r="AL36" s="2"/>
      <c r="AM36" s="2"/>
      <c r="AN36" s="2"/>
      <c r="AO36" s="2"/>
      <c r="AP36" s="2"/>
      <c r="AQ36" s="2"/>
      <c r="AR36" s="2"/>
      <c r="AS36" s="2"/>
      <c r="AT36" s="28"/>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8"/>
      <c r="FP36" s="2"/>
      <c r="FQ36" s="2"/>
      <c r="FR36" s="2"/>
      <c r="FS36" s="2"/>
      <c r="FT36" s="2"/>
      <c r="FU36" s="2"/>
      <c r="FV36" s="2"/>
      <c r="FW36" s="2"/>
      <c r="FX36" s="2"/>
      <c r="FY36" s="2"/>
      <c r="FZ36" s="2"/>
      <c r="GA36" s="2"/>
      <c r="GB36" s="2"/>
      <c r="GC36" s="2"/>
      <c r="GD36" s="2"/>
      <c r="GE36" s="2"/>
      <c r="GF36" s="2"/>
      <c r="GG36" s="2"/>
      <c r="GH36" s="2"/>
      <c r="GI36" s="2"/>
      <c r="GJ36" s="2"/>
      <c r="GK36" s="63">
        <f>K36</f>
        <v>0</v>
      </c>
    </row>
    <row r="37" spans="1:193" s="36" customFormat="1" ht="16" x14ac:dyDescent="0.2">
      <c r="A37" s="2" t="str">
        <f>IF(ISBLANK(Values!E36),"",IF(Values!$B$37="EU","computercomponent","computer"))</f>
        <v>computercomponent</v>
      </c>
      <c r="B37" s="34" t="str">
        <f>IF(ISBLANK(Values!E36),"",Values!F36)</f>
        <v>Lenovo T470s BL - NO</v>
      </c>
      <c r="C37" s="30"/>
      <c r="D37" s="29">
        <f>IF(ISBLANK(Values!E36),"",Values!E36)</f>
        <v>5714401471226</v>
      </c>
      <c r="E37" s="2" t="str">
        <f>IF(ISBLANK(Values!E36),"","EAN")</f>
        <v>EAN</v>
      </c>
      <c r="F37" s="28"/>
      <c r="G37" s="30"/>
      <c r="H37" s="2"/>
      <c r="I37" s="2"/>
      <c r="J37" s="32"/>
      <c r="K37" s="28"/>
      <c r="L37" s="28"/>
      <c r="M37" s="28" t="str">
        <f>IF(ISBLANK(Values!E36),"",Values!$M36)</f>
        <v>https://download.lenovo.com/Images/Parts/01EN702/01EN702_A.jpg</v>
      </c>
      <c r="N37" s="28" t="str">
        <f>IF(ISBLANK(Values!$F36),"",Values!N36)</f>
        <v>https://download.lenovo.com/Images/Parts/01EN702/01EN702_B.jpg</v>
      </c>
      <c r="O37" s="28" t="str">
        <f>IF(ISBLANK(Values!$F36),"",Values!O36)</f>
        <v>https://download.lenovo.com/Images/Parts/01EN702/01EN702_details.jpg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c r="X37" s="30"/>
      <c r="Y37" s="32"/>
      <c r="Z37" s="30"/>
      <c r="AA37" s="2" t="str">
        <f>IF(ISBLANK(Values!E36),"",Values!$B$20)</f>
        <v>PartialUpdate</v>
      </c>
      <c r="AB37" s="2"/>
      <c r="AC37" s="2"/>
      <c r="AD37" s="2"/>
      <c r="AE37" s="2"/>
      <c r="AF37" s="2"/>
      <c r="AG37" s="2"/>
      <c r="AH37" s="2"/>
      <c r="AI37" s="35"/>
      <c r="AJ37" s="33"/>
      <c r="AK37" s="2"/>
      <c r="AL37" s="2"/>
      <c r="AM37" s="2"/>
      <c r="AN37" s="2"/>
      <c r="AO37" s="2"/>
      <c r="AP37" s="2"/>
      <c r="AQ37" s="2"/>
      <c r="AR37" s="2"/>
      <c r="AS37" s="2"/>
      <c r="AT37" s="28"/>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8"/>
      <c r="FP37" s="2"/>
      <c r="FQ37" s="2"/>
      <c r="FR37" s="2"/>
      <c r="FS37" s="2"/>
      <c r="FT37" s="2"/>
      <c r="FU37" s="2"/>
      <c r="FV37" s="2"/>
      <c r="FW37" s="2"/>
      <c r="FX37" s="2"/>
      <c r="FY37" s="2"/>
      <c r="FZ37" s="2"/>
      <c r="GA37" s="2"/>
      <c r="GB37" s="2"/>
      <c r="GC37" s="2"/>
      <c r="GD37" s="2"/>
      <c r="GE37" s="2"/>
      <c r="GF37" s="2"/>
      <c r="GG37" s="2"/>
      <c r="GH37" s="2"/>
      <c r="GI37" s="2"/>
      <c r="GJ37" s="2"/>
      <c r="GK37" s="63">
        <f>K37</f>
        <v>0</v>
      </c>
    </row>
    <row r="38" spans="1:193" s="36" customFormat="1" ht="16" x14ac:dyDescent="0.2">
      <c r="A38" s="2" t="str">
        <f>IF(ISBLANK(Values!E37),"",IF(Values!$B$37="EU","computercomponent","computer"))</f>
        <v>computercomponent</v>
      </c>
      <c r="B38" s="34" t="str">
        <f>IF(ISBLANK(Values!E37),"",Values!F37)</f>
        <v>Lenovo T470s BL - PL</v>
      </c>
      <c r="C38" s="30"/>
      <c r="D38" s="29">
        <f>IF(ISBLANK(Values!E37),"",Values!E37)</f>
        <v>5714401471141</v>
      </c>
      <c r="E38" s="2" t="str">
        <f>IF(ISBLANK(Values!E37),"","EAN")</f>
        <v>EAN</v>
      </c>
      <c r="F38" s="28"/>
      <c r="G38" s="30"/>
      <c r="H38" s="2"/>
      <c r="I38" s="2"/>
      <c r="J38" s="32"/>
      <c r="K38" s="28"/>
      <c r="L38" s="28"/>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c r="X38" s="30"/>
      <c r="Y38" s="32"/>
      <c r="Z38" s="30"/>
      <c r="AA38" s="2" t="str">
        <f>IF(ISBLANK(Values!E37),"",Values!$B$20)</f>
        <v>PartialUpdate</v>
      </c>
      <c r="AB38" s="2"/>
      <c r="AC38" s="2"/>
      <c r="AD38" s="2"/>
      <c r="AE38" s="2"/>
      <c r="AF38" s="2"/>
      <c r="AG38" s="2"/>
      <c r="AH38" s="2"/>
      <c r="AI38" s="35"/>
      <c r="AJ38" s="33"/>
      <c r="AK38" s="2"/>
      <c r="AL38" s="2"/>
      <c r="AM38" s="2"/>
      <c r="AN38" s="2"/>
      <c r="AO38" s="2"/>
      <c r="AP38" s="2"/>
      <c r="AQ38" s="2"/>
      <c r="AR38" s="2"/>
      <c r="AS38" s="2"/>
      <c r="AT38" s="28"/>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8"/>
      <c r="FP38" s="2"/>
      <c r="FQ38" s="2"/>
      <c r="FR38" s="2"/>
      <c r="FS38" s="2"/>
      <c r="FT38" s="2"/>
      <c r="FU38" s="2"/>
      <c r="FV38" s="2"/>
      <c r="FW38" s="2"/>
      <c r="FX38" s="2"/>
      <c r="FY38" s="2"/>
      <c r="FZ38" s="2"/>
      <c r="GA38" s="2"/>
      <c r="GB38" s="2"/>
      <c r="GC38" s="2"/>
      <c r="GD38" s="2"/>
      <c r="GE38" s="2"/>
      <c r="GF38" s="2"/>
      <c r="GG38" s="2"/>
      <c r="GH38" s="2"/>
      <c r="GI38" s="2"/>
      <c r="GJ38" s="2"/>
      <c r="GK38" s="63">
        <f>K38</f>
        <v>0</v>
      </c>
    </row>
    <row r="39" spans="1:193" s="36" customFormat="1" ht="16" x14ac:dyDescent="0.2">
      <c r="A39" s="2" t="str">
        <f>IF(ISBLANK(Values!E38),"",IF(Values!$B$37="EU","computercomponent","computer"))</f>
        <v>computercomponent</v>
      </c>
      <c r="B39" s="34" t="str">
        <f>IF(ISBLANK(Values!E38),"",Values!F38)</f>
        <v>Lenovo T470s BL - PT</v>
      </c>
      <c r="C39" s="30"/>
      <c r="D39" s="29">
        <f>IF(ISBLANK(Values!E38),"",Values!E38)</f>
        <v>5714401471158</v>
      </c>
      <c r="E39" s="2" t="str">
        <f>IF(ISBLANK(Values!E38),"","EAN")</f>
        <v>EAN</v>
      </c>
      <c r="F39" s="28"/>
      <c r="G39" s="30"/>
      <c r="H39" s="2"/>
      <c r="I39" s="2"/>
      <c r="J39" s="32"/>
      <c r="K39" s="28"/>
      <c r="L39" s="28"/>
      <c r="M39" s="28" t="str">
        <f>IF(ISBLANK(Values!E38),"",Values!$M38)</f>
        <v>https://download.lenovo.com/Images/Parts/01EN704/01EN704_A.jpg</v>
      </c>
      <c r="N39" s="28" t="str">
        <f>IF(ISBLANK(Values!$F38),"",Values!N38)</f>
        <v>https://download.lenovo.com/Images/Parts/01EN704/01EN704_B.jpg</v>
      </c>
      <c r="O39" s="28" t="str">
        <f>IF(ISBLANK(Values!$F38),"",Values!O38)</f>
        <v>https://download.lenovo.com/Images/Parts/01EN704/01EN704_details.jpg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c r="X39" s="30"/>
      <c r="Y39" s="32"/>
      <c r="Z39" s="30"/>
      <c r="AA39" s="2" t="str">
        <f>IF(ISBLANK(Values!E38),"",Values!$B$20)</f>
        <v>PartialUpdate</v>
      </c>
      <c r="AB39" s="2"/>
      <c r="AC39" s="2"/>
      <c r="AD39" s="2"/>
      <c r="AE39" s="2"/>
      <c r="AF39" s="2"/>
      <c r="AG39" s="2"/>
      <c r="AH39" s="2"/>
      <c r="AI39" s="35"/>
      <c r="AJ39" s="33"/>
      <c r="AK39" s="2"/>
      <c r="AL39" s="2"/>
      <c r="AM39" s="2"/>
      <c r="AN39" s="2"/>
      <c r="AO39" s="2"/>
      <c r="AP39" s="2"/>
      <c r="AQ39" s="2"/>
      <c r="AR39" s="2"/>
      <c r="AS39" s="2"/>
      <c r="AT39" s="28"/>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8"/>
      <c r="FP39" s="2"/>
      <c r="FQ39" s="2"/>
      <c r="FR39" s="2"/>
      <c r="FS39" s="2"/>
      <c r="FT39" s="2"/>
      <c r="FU39" s="2"/>
      <c r="FV39" s="2"/>
      <c r="FW39" s="2"/>
      <c r="FX39" s="2"/>
      <c r="FY39" s="2"/>
      <c r="FZ39" s="2"/>
      <c r="GA39" s="2"/>
      <c r="GB39" s="2"/>
      <c r="GC39" s="2"/>
      <c r="GD39" s="2"/>
      <c r="GE39" s="2"/>
      <c r="GF39" s="2"/>
      <c r="GG39" s="2"/>
      <c r="GH39" s="2"/>
      <c r="GI39" s="2"/>
      <c r="GJ39" s="2"/>
      <c r="GK39" s="63">
        <f>K39</f>
        <v>0</v>
      </c>
    </row>
    <row r="40" spans="1:193" s="36" customFormat="1" ht="16" x14ac:dyDescent="0.2">
      <c r="A40" s="2" t="str">
        <f>IF(ISBLANK(Values!E39),"",IF(Values!$B$37="EU","computercomponent","computer"))</f>
        <v>computercomponent</v>
      </c>
      <c r="B40" s="34" t="str">
        <f>IF(ISBLANK(Values!E39),"",Values!F39)</f>
        <v>Lenovo T470s BL - SE/FI</v>
      </c>
      <c r="C40" s="30"/>
      <c r="D40" s="29">
        <f>IF(ISBLANK(Values!E39),"",Values!E39)</f>
        <v>5714401471165</v>
      </c>
      <c r="E40" s="2" t="str">
        <f>IF(ISBLANK(Values!E39),"","EAN")</f>
        <v>EAN</v>
      </c>
      <c r="F40" s="28"/>
      <c r="G40" s="30"/>
      <c r="H40" s="2"/>
      <c r="I40" s="2"/>
      <c r="J40" s="32"/>
      <c r="K40" s="28"/>
      <c r="L40" s="28"/>
      <c r="M40" s="28" t="str">
        <f>IF(ISBLANK(Values!E39),"",Values!$M39)</f>
        <v>https://download.lenovo.com/Images/Parts/01EN749/01EN749_A.jpg</v>
      </c>
      <c r="N40" s="28" t="str">
        <f>IF(ISBLANK(Values!$F39),"",Values!N39)</f>
        <v>https://download.lenovo.com/Images/Parts/01EN749/01EN749_B.jpg</v>
      </c>
      <c r="O40" s="28" t="str">
        <f>IF(ISBLANK(Values!$F39),"",Values!O39)</f>
        <v>https://download.lenovo.com/Images/Parts/01EN749/01EN749_details.jpg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c r="X40" s="30"/>
      <c r="Y40" s="32"/>
      <c r="Z40" s="30"/>
      <c r="AA40" s="2" t="str">
        <f>IF(ISBLANK(Values!E39),"",Values!$B$20)</f>
        <v>PartialUpdate</v>
      </c>
      <c r="AB40" s="2"/>
      <c r="AC40" s="2"/>
      <c r="AD40" s="2"/>
      <c r="AE40" s="2"/>
      <c r="AF40" s="2"/>
      <c r="AG40" s="2"/>
      <c r="AH40" s="2"/>
      <c r="AI40" s="35"/>
      <c r="AJ40" s="33"/>
      <c r="AK40" s="2"/>
      <c r="AL40" s="2"/>
      <c r="AM40" s="2"/>
      <c r="AN40" s="2"/>
      <c r="AO40" s="2"/>
      <c r="AP40" s="2"/>
      <c r="AQ40" s="2"/>
      <c r="AR40" s="2"/>
      <c r="AS40" s="2"/>
      <c r="AT40" s="28"/>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8"/>
      <c r="FP40" s="2"/>
      <c r="FQ40" s="2"/>
      <c r="FR40" s="2"/>
      <c r="FS40" s="2"/>
      <c r="FT40" s="2"/>
      <c r="FU40" s="2"/>
      <c r="FV40" s="2"/>
      <c r="FW40" s="2"/>
      <c r="FX40" s="2"/>
      <c r="FY40" s="2"/>
      <c r="FZ40" s="2"/>
      <c r="GA40" s="2"/>
      <c r="GB40" s="2"/>
      <c r="GC40" s="2"/>
      <c r="GD40" s="2"/>
      <c r="GE40" s="2"/>
      <c r="GF40" s="2"/>
      <c r="GG40" s="2"/>
      <c r="GH40" s="2"/>
      <c r="GI40" s="2"/>
      <c r="GJ40" s="2"/>
      <c r="GK40" s="63">
        <f>K40</f>
        <v>0</v>
      </c>
    </row>
    <row r="41" spans="1:193" s="36" customFormat="1" ht="16" x14ac:dyDescent="0.2">
      <c r="A41" s="2" t="str">
        <f>IF(ISBLANK(Values!E40),"",IF(Values!$B$37="EU","computercomponent","computer"))</f>
        <v>computercomponent</v>
      </c>
      <c r="B41" s="34" t="str">
        <f>IF(ISBLANK(Values!E40),"",Values!F40)</f>
        <v>Lenovo T470s - CH</v>
      </c>
      <c r="C41" s="30"/>
      <c r="D41" s="29">
        <f>IF(ISBLANK(Values!E40),"",Values!E40)</f>
        <v>5714401471172</v>
      </c>
      <c r="E41" s="2" t="str">
        <f>IF(ISBLANK(Values!E40),"","EAN")</f>
        <v>EAN</v>
      </c>
      <c r="F41" s="28"/>
      <c r="G41" s="30"/>
      <c r="H41" s="2"/>
      <c r="I41" s="2"/>
      <c r="J41" s="32"/>
      <c r="K41" s="28"/>
      <c r="L41" s="28"/>
      <c r="M41" s="28" t="str">
        <f>IF(ISBLANK(Values!E40),"",Values!$M40)</f>
        <v>https://download.lenovo.com/Images/Parts/01EN712/01EN712_A.jpg</v>
      </c>
      <c r="N41" s="28" t="str">
        <f>IF(ISBLANK(Values!$F40),"",Values!N40)</f>
        <v>https://download.lenovo.com/Images/Parts/01EN712/01EN712_B.jpg</v>
      </c>
      <c r="O41" s="28" t="str">
        <f>IF(ISBLANK(Values!$F40),"",Values!O40)</f>
        <v>https://download.lenovo.com/Images/Parts/01EN712/01EN712_details.jpg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c r="X41" s="30"/>
      <c r="Y41" s="32"/>
      <c r="Z41" s="30"/>
      <c r="AA41" s="2" t="str">
        <f>IF(ISBLANK(Values!E40),"",Values!$B$20)</f>
        <v>PartialUpdate</v>
      </c>
      <c r="AB41" s="2"/>
      <c r="AC41" s="2"/>
      <c r="AD41" s="2"/>
      <c r="AE41" s="2"/>
      <c r="AF41" s="2"/>
      <c r="AG41" s="2"/>
      <c r="AH41" s="2"/>
      <c r="AI41" s="35"/>
      <c r="AJ41" s="33"/>
      <c r="AK41" s="2"/>
      <c r="AL41" s="2"/>
      <c r="AM41" s="2"/>
      <c r="AN41" s="2"/>
      <c r="AO41" s="2"/>
      <c r="AP41" s="2"/>
      <c r="AQ41" s="2"/>
      <c r="AR41" s="2"/>
      <c r="AS41" s="2"/>
      <c r="AT41" s="28"/>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8"/>
      <c r="FP41" s="2"/>
      <c r="FQ41" s="2"/>
      <c r="FR41" s="2"/>
      <c r="FS41" s="2"/>
      <c r="FT41" s="2"/>
      <c r="FU41" s="2"/>
      <c r="FV41" s="2"/>
      <c r="FW41" s="2"/>
      <c r="FX41" s="2"/>
      <c r="FY41" s="2"/>
      <c r="FZ41" s="2"/>
      <c r="GA41" s="2"/>
      <c r="GB41" s="2"/>
      <c r="GC41" s="2"/>
      <c r="GD41" s="2"/>
      <c r="GE41" s="2"/>
      <c r="GF41" s="2"/>
      <c r="GG41" s="2"/>
      <c r="GH41" s="2"/>
      <c r="GI41" s="2"/>
      <c r="GJ41" s="2"/>
      <c r="GK41" s="63">
        <f>K41</f>
        <v>0</v>
      </c>
    </row>
    <row r="42" spans="1:193" ht="16" x14ac:dyDescent="0.2">
      <c r="A42" s="2" t="str">
        <f>IF(ISBLANK(Values!E41),"",IF(Values!$B$37="EU","computercomponent","computer"))</f>
        <v>computercomponent</v>
      </c>
      <c r="B42" s="34" t="str">
        <f>IF(ISBLANK(Values!E41),"",Values!F41)</f>
        <v>Lenovo T470s BL - US INT</v>
      </c>
      <c r="C42" s="30"/>
      <c r="D42" s="29">
        <f>IF(ISBLANK(Values!E41),"",Values!E41)</f>
        <v>5714401471189</v>
      </c>
      <c r="E42" s="2" t="str">
        <f>IF(ISBLANK(Values!E41),"","EAN")</f>
        <v>EAN</v>
      </c>
      <c r="F42" s="28"/>
      <c r="G42" s="30"/>
      <c r="J42" s="32"/>
      <c r="K42" s="28"/>
      <c r="L42" s="28"/>
      <c r="M42" s="28" t="str">
        <f>IF(ISBLANK(Values!E41),"",Values!$M41)</f>
        <v>https://raw.githubusercontent.com/PatrickVibild/TellusAmazonPictures/master/pictures/Lenovo/T470s/BL/USI/1.jpg</v>
      </c>
      <c r="N42" s="28" t="str">
        <f>IF(ISBLANK(Values!$F41),"",Values!N41)</f>
        <v>https://raw.githubusercontent.com/PatrickVibild/TellusAmazonPictures/master/pictures/Lenovo/T470s/BL/USI/2.jpg</v>
      </c>
      <c r="O42" s="28" t="str">
        <f>IF(ISBLANK(Values!$F41),"",Values!O41)</f>
        <v>https://raw.githubusercontent.com/PatrickVibild/TellusAmazonPictures/master/pictures/Lenovo/T470s/BL/USI/3.jpg</v>
      </c>
      <c r="P42" s="28" t="str">
        <f>IF(ISBLANK(Values!$F41),"",Values!P41)</f>
        <v>https://raw.githubusercontent.com/PatrickVibild/TellusAmazonPictures/master/pictures/Lenovo/T470s/BL/USI/4.jpg</v>
      </c>
      <c r="Q42" s="28" t="str">
        <f>IF(ISBLANK(Values!$F41),"",Values!Q41)</f>
        <v>https://raw.githubusercontent.com/PatrickVibild/TellusAmazonPictures/master/pictures/Lenovo/T470s/BL/USI/5.jpg</v>
      </c>
      <c r="R42" s="28" t="str">
        <f>IF(ISBLANK(Values!$F41),"",Values!R41)</f>
        <v>https://raw.githubusercontent.com/PatrickVibild/TellusAmazonPictures/master/pictures/Lenovo/T470s/BL/USI/6.jpg</v>
      </c>
      <c r="S42" s="28" t="str">
        <f>IF(ISBLANK(Values!$F41),"",Values!S41)</f>
        <v>https://raw.githubusercontent.com/PatrickVibild/TellusAmazonPictures/master/pictures/Lenovo/T470s/BL/USI/7.jpg</v>
      </c>
      <c r="T42" s="28" t="str">
        <f>IF(ISBLANK(Values!$F41),"",Values!T41)</f>
        <v>https://raw.githubusercontent.com/PatrickVibild/TellusAmazonPictures/master/pictures/Lenovo/T470s/BL/USI/8.jpg</v>
      </c>
      <c r="U42" s="28" t="str">
        <f>IF(ISBLANK(Values!$F41),"",Values!U41)</f>
        <v>https://raw.githubusercontent.com/PatrickVibild/TellusAmazonPictures/master/pictures/Lenovo/T470s/BL/USI/9.jpg</v>
      </c>
      <c r="W42" s="30"/>
      <c r="X42" s="30"/>
      <c r="Y42" s="32"/>
      <c r="Z42" s="30"/>
      <c r="AA42" s="2" t="str">
        <f>IF(ISBLANK(Values!E41),"",Values!$B$20)</f>
        <v>PartialUpdate</v>
      </c>
      <c r="AI42" s="35"/>
      <c r="AJ42" s="33"/>
      <c r="AT42" s="28"/>
      <c r="DY42"/>
      <c r="FO42" s="28"/>
      <c r="GK42" s="62">
        <f>K42</f>
        <v>0</v>
      </c>
    </row>
    <row r="43" spans="1:193" ht="16" x14ac:dyDescent="0.2">
      <c r="A43" s="2" t="str">
        <f>IF(ISBLANK(Values!E42),"",IF(Values!$B$37="EU","computercomponent","computer"))</f>
        <v>computercomponent</v>
      </c>
      <c r="B43" s="34" t="str">
        <f>IF(ISBLANK(Values!E42),"",Values!F42)</f>
        <v>Lenovo T470s BL - RUS</v>
      </c>
      <c r="C43" s="30"/>
      <c r="D43" s="29">
        <f>IF(ISBLANK(Values!E42),"",Values!E42)</f>
        <v>5714401471196</v>
      </c>
      <c r="E43" s="2" t="str">
        <f>IF(ISBLANK(Values!E42),"","EAN")</f>
        <v>EAN</v>
      </c>
      <c r="F43" s="28"/>
      <c r="G43" s="30"/>
      <c r="J43" s="32"/>
      <c r="K43" s="28"/>
      <c r="L43" s="28"/>
      <c r="M43" s="28" t="str">
        <f>IF(ISBLANK(Values!E42),"",Values!$M42)</f>
        <v>https://download.lenovo.com/Images/Parts/01EN705/01EN705_A.jpg</v>
      </c>
      <c r="N43" s="28" t="str">
        <f>IF(ISBLANK(Values!$F42),"",Values!N42)</f>
        <v>https://download.lenovo.com/Images/Parts/01EN705/01EN705_B.jpg</v>
      </c>
      <c r="O43" s="28" t="str">
        <f>IF(ISBLANK(Values!$F42),"",Values!O42)</f>
        <v>https://download.lenovo.com/Images/Parts/01EN705/01EN705_details.jpg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c r="X43" s="30"/>
      <c r="Y43" s="32"/>
      <c r="Z43" s="30"/>
      <c r="AA43" s="2" t="str">
        <f>IF(ISBLANK(Values!E42),"",Values!$B$20)</f>
        <v>PartialUpdate</v>
      </c>
      <c r="AI43" s="35"/>
      <c r="AJ43" s="33"/>
      <c r="AT43" s="28"/>
      <c r="DY43"/>
      <c r="FO43" s="28"/>
      <c r="GK43" s="62">
        <f>K43</f>
        <v>0</v>
      </c>
    </row>
    <row r="44" spans="1:193" ht="16" x14ac:dyDescent="0.2">
      <c r="A44" s="2" t="str">
        <f>IF(ISBLANK(Values!E43),"",IF(Values!$B$37="EU","computercomponent","computer"))</f>
        <v>computercomponent</v>
      </c>
      <c r="B44" s="34" t="str">
        <f>IF(ISBLANK(Values!E43),"",Values!F43)</f>
        <v>Lenovo T470s - US</v>
      </c>
      <c r="C44" s="30"/>
      <c r="D44" s="29">
        <f>IF(ISBLANK(Values!E43),"",Values!E43)</f>
        <v>5714401471202</v>
      </c>
      <c r="E44" s="2" t="str">
        <f>IF(ISBLANK(Values!E43),"","EAN")</f>
        <v>EAN</v>
      </c>
      <c r="F44" s="28"/>
      <c r="G44" s="30"/>
      <c r="J44" s="32"/>
      <c r="K44" s="28"/>
      <c r="L44" s="28"/>
      <c r="M44" s="28" t="str">
        <f>IF(ISBLANK(Values!E43),"",Values!$M43)</f>
        <v>https://raw.githubusercontent.com/PatrickVibild/TellusAmazonPictures/master/pictures/Lenovo/T470s/BL/US/1.jpg</v>
      </c>
      <c r="N44" s="28" t="str">
        <f>IF(ISBLANK(Values!$F43),"",Values!N43)</f>
        <v>https://raw.githubusercontent.com/PatrickVibild/TellusAmazonPictures/master/pictures/Lenovo/T470s/BL/US/2.jpg</v>
      </c>
      <c r="O44" s="28" t="str">
        <f>IF(ISBLANK(Values!$F43),"",Values!O43)</f>
        <v>https://raw.githubusercontent.com/PatrickVibild/TellusAmazonPictures/master/pictures/Lenovo/T470s/BL/US/3.jpg</v>
      </c>
      <c r="P44" s="28" t="str">
        <f>IF(ISBLANK(Values!$F43),"",Values!P43)</f>
        <v>https://raw.githubusercontent.com/PatrickVibild/TellusAmazonPictures/master/pictures/Lenovo/T470s/BL/US/4.jpg</v>
      </c>
      <c r="Q44" s="28" t="str">
        <f>IF(ISBLANK(Values!$F43),"",Values!Q43)</f>
        <v>https://raw.githubusercontent.com/PatrickVibild/TellusAmazonPictures/master/pictures/Lenovo/T470s/BL/US/5.jpg</v>
      </c>
      <c r="R44" s="28" t="str">
        <f>IF(ISBLANK(Values!$F43),"",Values!R43)</f>
        <v>https://raw.githubusercontent.com/PatrickVibild/TellusAmazonPictures/master/pictures/Lenovo/T470s/BL/US/6.jpg</v>
      </c>
      <c r="S44" s="28" t="str">
        <f>IF(ISBLANK(Values!$F43),"",Values!S43)</f>
        <v>https://raw.githubusercontent.com/PatrickVibild/TellusAmazonPictures/master/pictures/Lenovo/T470s/BL/US/7.jpg</v>
      </c>
      <c r="T44" s="28" t="str">
        <f>IF(ISBLANK(Values!$F43),"",Values!T43)</f>
        <v>https://raw.githubusercontent.com/PatrickVibild/TellusAmazonPictures/master/pictures/Lenovo/T470s/BL/US/8.jpg</v>
      </c>
      <c r="U44" s="28" t="str">
        <f>IF(ISBLANK(Values!$F43),"",Values!U43)</f>
        <v>https://raw.githubusercontent.com/PatrickVibild/TellusAmazonPictures/master/pictures/Lenovo/T470s/BL/US/9.jpg</v>
      </c>
      <c r="W44" s="30"/>
      <c r="X44" s="30"/>
      <c r="Y44" s="32"/>
      <c r="Z44" s="30"/>
      <c r="AA44" s="2" t="str">
        <f>IF(ISBLANK(Values!E43),"",Values!$B$20)</f>
        <v>PartialUpdate</v>
      </c>
      <c r="AI44" s="35"/>
      <c r="AJ44" s="33"/>
      <c r="AT44" s="28"/>
      <c r="DY44"/>
      <c r="FO44" s="28"/>
      <c r="GK44" s="62">
        <f>K44</f>
        <v>0</v>
      </c>
    </row>
    <row r="45" spans="1:193" ht="17" x14ac:dyDescent="0.2">
      <c r="A45" s="2" t="str">
        <f>IF(ISBLANK(Values!E44),"",IF(Values!$B$37="EU","computercomponent","computer"))</f>
        <v/>
      </c>
      <c r="B45" s="34" t="str">
        <f>IF(ISBLANK(Values!E44),"",Values!F44)</f>
        <v/>
      </c>
      <c r="C45" s="30"/>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c r="X45" s="30"/>
      <c r="Y45" s="32"/>
      <c r="Z45" s="30"/>
      <c r="AA45" s="2" t="str">
        <f>IF(ISBLANK(Values!E44),"",Values!$B$20)</f>
        <v/>
      </c>
      <c r="AI45" s="35"/>
      <c r="AJ45" s="33"/>
      <c r="AT45" s="28"/>
      <c r="DY45"/>
      <c r="FO45" s="28"/>
      <c r="GK45" s="62" t="str">
        <f>K45</f>
        <v/>
      </c>
    </row>
    <row r="46" spans="1:193" ht="17" x14ac:dyDescent="0.2">
      <c r="A46" s="2" t="str">
        <f>IF(ISBLANK(Values!E45),"",IF(Values!$B$37="EU","computercomponent","computer"))</f>
        <v/>
      </c>
      <c r="B46" s="34" t="str">
        <f>IF(ISBLANK(Values!E45),"",Values!F45)</f>
        <v/>
      </c>
      <c r="C46" s="30"/>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c r="X46" s="30"/>
      <c r="Y46" s="32"/>
      <c r="Z46" s="30"/>
      <c r="AA46" s="2" t="str">
        <f>IF(ISBLANK(Values!E45),"",Values!$B$20)</f>
        <v/>
      </c>
      <c r="AI46" s="35"/>
      <c r="AJ46" s="33"/>
      <c r="AT46" s="28"/>
      <c r="DY46"/>
      <c r="FO46" s="28"/>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c r="X47" s="30"/>
      <c r="Y47" s="32"/>
      <c r="Z47" s="30"/>
      <c r="AA47" s="2" t="str">
        <f>IF(ISBLANK(Values!E46),"",Values!$B$20)</f>
        <v/>
      </c>
      <c r="AI47" s="35"/>
      <c r="AJ47" s="33"/>
      <c r="AT47" s="28"/>
      <c r="DY47"/>
      <c r="FO47" s="28"/>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c r="X48" s="30"/>
      <c r="Y48" s="32"/>
      <c r="Z48" s="30"/>
      <c r="AA48" s="2" t="str">
        <f>IF(ISBLANK(Values!E47),"",Values!$B$20)</f>
        <v/>
      </c>
      <c r="AI48" s="35"/>
      <c r="AJ48" s="33"/>
      <c r="AT48" s="28"/>
      <c r="DY48"/>
      <c r="FO48" s="28"/>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c r="X49" s="30"/>
      <c r="Y49" s="32"/>
      <c r="Z49" s="30"/>
      <c r="AA49" s="2" t="str">
        <f>IF(ISBLANK(Values!E48),"",Values!$B$20)</f>
        <v/>
      </c>
      <c r="AI49" s="35"/>
      <c r="AJ49" s="33"/>
      <c r="AT49" s="28"/>
      <c r="DY49"/>
      <c r="FO49" s="28"/>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c r="X50" s="30"/>
      <c r="Y50" s="32"/>
      <c r="Z50" s="30"/>
      <c r="AA50" s="2" t="str">
        <f>IF(ISBLANK(Values!E49),"",Values!$B$20)</f>
        <v/>
      </c>
      <c r="AI50" s="35"/>
      <c r="AJ50" s="33"/>
      <c r="AT50" s="28"/>
      <c r="DY50"/>
      <c r="FO50" s="28"/>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c r="X51" s="30"/>
      <c r="Y51" s="32"/>
      <c r="Z51" s="30"/>
      <c r="AA51" s="2" t="str">
        <f>IF(ISBLANK(Values!E50),"",Values!$B$20)</f>
        <v/>
      </c>
      <c r="AI51" s="35"/>
      <c r="AJ51" s="33"/>
      <c r="AT51" s="28"/>
      <c r="DY51"/>
      <c r="FO51" s="28"/>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c r="X52" s="30"/>
      <c r="Y52" s="32"/>
      <c r="Z52" s="30"/>
      <c r="AA52" s="2" t="str">
        <f>IF(ISBLANK(Values!E51),"",Values!$B$20)</f>
        <v/>
      </c>
      <c r="AI52" s="35"/>
      <c r="AJ52" s="33"/>
      <c r="AT52" s="28"/>
      <c r="DY52"/>
      <c r="FO52" s="28"/>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c r="X53" s="30"/>
      <c r="Y53" s="32"/>
      <c r="Z53" s="30"/>
      <c r="AA53" s="2" t="str">
        <f>IF(ISBLANK(Values!E52),"",Values!$B$20)</f>
        <v/>
      </c>
      <c r="AI53" s="35"/>
      <c r="AJ53" s="33"/>
      <c r="AT53" s="28"/>
      <c r="DY53"/>
      <c r="FO53" s="28"/>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c r="X54" s="30"/>
      <c r="Y54" s="32"/>
      <c r="Z54" s="30"/>
      <c r="AA54" s="2" t="str">
        <f>IF(ISBLANK(Values!E53),"",Values!$B$20)</f>
        <v/>
      </c>
      <c r="AI54" s="35"/>
      <c r="AJ54" s="33"/>
      <c r="AT54" s="28"/>
      <c r="DY54"/>
      <c r="FO54" s="28"/>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c r="X55" s="30"/>
      <c r="Y55" s="32"/>
      <c r="Z55" s="30"/>
      <c r="AA55" s="2" t="str">
        <f>IF(ISBLANK(Values!E54),"",Values!$B$20)</f>
        <v/>
      </c>
      <c r="AI55" s="35"/>
      <c r="AJ55" s="33"/>
      <c r="AT55" s="28"/>
      <c r="DY55"/>
      <c r="FO55" s="28"/>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c r="X56" s="30"/>
      <c r="Y56" s="32"/>
      <c r="Z56" s="30"/>
      <c r="AA56" s="2" t="str">
        <f>IF(ISBLANK(Values!E55),"",Values!$B$20)</f>
        <v/>
      </c>
      <c r="AI56" s="35"/>
      <c r="AJ56" s="33"/>
      <c r="AT56" s="28"/>
      <c r="DY56"/>
      <c r="FO56" s="28"/>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c r="X57" s="30"/>
      <c r="Y57" s="32"/>
      <c r="Z57" s="30"/>
      <c r="AA57" s="2" t="str">
        <f>IF(ISBLANK(Values!E56),"",Values!$B$20)</f>
        <v/>
      </c>
      <c r="AI57" s="35"/>
      <c r="AJ57" s="33"/>
      <c r="AT57" s="28"/>
      <c r="DY57"/>
      <c r="FO57" s="28"/>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c r="X58" s="30"/>
      <c r="Y58" s="32"/>
      <c r="Z58" s="30"/>
      <c r="AA58" s="2" t="str">
        <f>IF(ISBLANK(Values!E57),"",Values!$B$20)</f>
        <v/>
      </c>
      <c r="AI58" s="35"/>
      <c r="AJ58" s="33"/>
      <c r="AT58" s="28"/>
      <c r="DY58"/>
      <c r="FO58" s="28"/>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c r="X59" s="30"/>
      <c r="Y59" s="32"/>
      <c r="Z59" s="30"/>
      <c r="AA59" s="2" t="str">
        <f>IF(ISBLANK(Values!E58),"",Values!$B$20)</f>
        <v/>
      </c>
      <c r="AI59" s="35"/>
      <c r="AJ59" s="33"/>
      <c r="AT59" s="28"/>
      <c r="DY59"/>
      <c r="FO59" s="28"/>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c r="X60" s="30"/>
      <c r="Y60" s="32"/>
      <c r="Z60" s="30"/>
      <c r="AA60" s="2" t="str">
        <f>IF(ISBLANK(Values!E59),"",Values!$B$20)</f>
        <v/>
      </c>
      <c r="AI60" s="35"/>
      <c r="AJ60" s="33"/>
      <c r="AT60" s="28"/>
      <c r="DY60"/>
      <c r="FO60" s="28"/>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c r="X61" s="30"/>
      <c r="Y61" s="32"/>
      <c r="Z61" s="30"/>
      <c r="AA61" s="2" t="str">
        <f>IF(ISBLANK(Values!E60),"",Values!$B$20)</f>
        <v/>
      </c>
      <c r="AI61" s="35"/>
      <c r="AJ61" s="33"/>
      <c r="AT61" s="28"/>
      <c r="DY61"/>
      <c r="FO61" s="28"/>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c r="X62" s="30"/>
      <c r="Y62" s="32"/>
      <c r="Z62" s="30"/>
      <c r="AA62" s="2" t="str">
        <f>IF(ISBLANK(Values!E61),"",Values!$B$20)</f>
        <v/>
      </c>
      <c r="AI62" s="35"/>
      <c r="AJ62" s="33"/>
      <c r="AT62" s="28"/>
      <c r="DY62"/>
      <c r="FO62" s="28"/>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c r="X63" s="30"/>
      <c r="Y63" s="32"/>
      <c r="Z63" s="30"/>
      <c r="AA63" s="2" t="str">
        <f>IF(ISBLANK(Values!E62),"",Values!$B$20)</f>
        <v/>
      </c>
      <c r="AI63" s="35"/>
      <c r="AJ63" s="33"/>
      <c r="AT63" s="28"/>
      <c r="DY63"/>
      <c r="FO63" s="28"/>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c r="X64" s="30"/>
      <c r="Y64" s="32"/>
      <c r="Z64" s="30"/>
      <c r="AA64" s="2" t="str">
        <f>IF(ISBLANK(Values!E63),"",Values!$B$20)</f>
        <v/>
      </c>
      <c r="AI64" s="35"/>
      <c r="AJ64" s="33"/>
      <c r="AT64" s="28"/>
      <c r="DY64"/>
      <c r="FO64" s="28"/>
    </row>
    <row r="65" spans="1:171"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c r="X65" s="30"/>
      <c r="Y65" s="32"/>
      <c r="Z65" s="30"/>
      <c r="AA65" s="2" t="str">
        <f>IF(ISBLANK(Values!E64),"",Values!$B$20)</f>
        <v/>
      </c>
      <c r="AI65" s="35"/>
      <c r="AJ65" s="33"/>
      <c r="AT65" s="28"/>
      <c r="DY65"/>
      <c r="FO65" s="28"/>
    </row>
    <row r="66" spans="1:171"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c r="X66" s="30"/>
      <c r="Y66" s="32"/>
      <c r="Z66" s="30"/>
      <c r="AA66" s="2" t="str">
        <f>IF(ISBLANK(Values!E65),"",Values!$B$20)</f>
        <v/>
      </c>
      <c r="AI66" s="35"/>
      <c r="AJ66" s="33"/>
      <c r="AT66" s="28"/>
      <c r="DY66"/>
      <c r="FO66" s="28"/>
    </row>
    <row r="67" spans="1:171"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c r="X67" s="30"/>
      <c r="Y67" s="32"/>
      <c r="Z67" s="30"/>
      <c r="AA67" s="2" t="str">
        <f>IF(ISBLANK(Values!E66),"",Values!$B$20)</f>
        <v/>
      </c>
      <c r="AI67" s="35"/>
      <c r="AJ67" s="33"/>
      <c r="AT67" s="28"/>
      <c r="DY67"/>
      <c r="FO67" s="28"/>
    </row>
    <row r="68" spans="1:171"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c r="X68" s="30"/>
      <c r="Y68" s="32"/>
      <c r="Z68" s="30"/>
      <c r="AA68" s="2" t="str">
        <f>IF(ISBLANK(Values!E67),"",Values!$B$20)</f>
        <v/>
      </c>
      <c r="AI68" s="35"/>
      <c r="AJ68" s="33"/>
      <c r="AT68" s="28"/>
      <c r="DY68"/>
      <c r="FO68" s="28"/>
    </row>
    <row r="69" spans="1:171"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c r="X69" s="30"/>
      <c r="Y69" s="32"/>
      <c r="Z69" s="30"/>
      <c r="AA69" s="2" t="str">
        <f>IF(ISBLANK(Values!E68),"",Values!$B$20)</f>
        <v/>
      </c>
      <c r="AI69" s="35"/>
      <c r="AJ69" s="33"/>
      <c r="AT69" s="28"/>
      <c r="DY69"/>
      <c r="FO69" s="28"/>
    </row>
    <row r="70" spans="1:171"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c r="X70" s="30"/>
      <c r="Y70" s="32"/>
      <c r="Z70" s="30"/>
      <c r="AA70" s="2" t="str">
        <f>IF(ISBLANK(Values!E69),"",Values!$B$20)</f>
        <v/>
      </c>
      <c r="AI70" s="35"/>
      <c r="AJ70" s="33"/>
      <c r="AT70" s="28"/>
      <c r="DY70"/>
      <c r="FO70" s="28"/>
    </row>
    <row r="71" spans="1:171"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c r="X71" s="30"/>
      <c r="Y71" s="32"/>
      <c r="Z71" s="30"/>
      <c r="AA71" s="2" t="str">
        <f>IF(ISBLANK(Values!E70),"",Values!$B$20)</f>
        <v/>
      </c>
      <c r="AI71" s="35"/>
      <c r="AJ71" s="33"/>
      <c r="AT71" s="28"/>
      <c r="DY71"/>
      <c r="FO71" s="28"/>
    </row>
    <row r="72" spans="1:171"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c r="X72" s="30"/>
      <c r="Y72" s="32"/>
      <c r="Z72" s="30"/>
      <c r="AA72" s="2" t="str">
        <f>IF(ISBLANK(Values!E71),"",Values!$B$20)</f>
        <v/>
      </c>
      <c r="AI72" s="35"/>
      <c r="AJ72" s="33"/>
      <c r="AT72" s="28"/>
      <c r="DY72"/>
      <c r="FO72" s="28"/>
    </row>
    <row r="73" spans="1:171"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c r="X73" s="30"/>
      <c r="Y73" s="32"/>
      <c r="Z73" s="30"/>
      <c r="AA73" s="2" t="str">
        <f>IF(ISBLANK(Values!E72),"",Values!$B$20)</f>
        <v/>
      </c>
      <c r="AI73" s="35"/>
      <c r="AJ73" s="33"/>
      <c r="AT73" s="28"/>
      <c r="DY73"/>
      <c r="FO73" s="28"/>
    </row>
    <row r="74" spans="1:171"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c r="X74" s="30"/>
      <c r="Y74" s="32"/>
      <c r="Z74" s="30"/>
      <c r="AA74" s="2" t="str">
        <f>IF(ISBLANK(Values!E73),"",Values!$B$20)</f>
        <v/>
      </c>
      <c r="AI74" s="35"/>
      <c r="AJ74" s="33"/>
      <c r="AT74" s="28"/>
      <c r="DY74"/>
      <c r="FO74" s="28"/>
    </row>
    <row r="75" spans="1:171"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c r="X75" s="30"/>
      <c r="Y75" s="32"/>
      <c r="Z75" s="30"/>
      <c r="AA75" s="2" t="str">
        <f>IF(ISBLANK(Values!E74),"",Values!$B$20)</f>
        <v/>
      </c>
      <c r="AI75" s="35"/>
      <c r="AJ75" s="33"/>
      <c r="AT75" s="28"/>
      <c r="DY75"/>
      <c r="FO75" s="28"/>
    </row>
    <row r="76" spans="1:171"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c r="X76" s="30"/>
      <c r="Y76" s="32"/>
      <c r="Z76" s="30"/>
      <c r="AA76" s="2" t="str">
        <f>IF(ISBLANK(Values!E75),"",Values!$B$20)</f>
        <v/>
      </c>
      <c r="AI76" s="35"/>
      <c r="AJ76" s="33"/>
      <c r="AT76" s="28"/>
      <c r="DY76"/>
      <c r="FO76" s="28"/>
    </row>
    <row r="77" spans="1:171"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c r="X77" s="30"/>
      <c r="Y77" s="32"/>
      <c r="Z77" s="30"/>
      <c r="AA77" s="2" t="str">
        <f>IF(ISBLANK(Values!E76),"",Values!$B$20)</f>
        <v/>
      </c>
      <c r="AI77" s="35"/>
      <c r="AJ77" s="33"/>
      <c r="AT77" s="28"/>
      <c r="DY77"/>
      <c r="FO77" s="28"/>
    </row>
    <row r="78" spans="1:171"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c r="X78" s="30"/>
      <c r="Y78" s="32"/>
      <c r="Z78" s="30"/>
      <c r="AA78" s="2" t="str">
        <f>IF(ISBLANK(Values!E77),"",Values!$B$20)</f>
        <v/>
      </c>
      <c r="AI78" s="35"/>
      <c r="AJ78" s="33"/>
      <c r="AT78" s="28"/>
      <c r="DY78"/>
      <c r="FO78" s="28"/>
    </row>
    <row r="79" spans="1:171"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c r="X79" s="30"/>
      <c r="Y79" s="32"/>
      <c r="Z79" s="30"/>
      <c r="AA79" s="2" t="str">
        <f>IF(ISBLANK(Values!E78),"",Values!$B$20)</f>
        <v/>
      </c>
      <c r="AI79" s="35"/>
      <c r="AJ79" s="33"/>
      <c r="AT79" s="28"/>
      <c r="DY79"/>
      <c r="FO79" s="28"/>
    </row>
    <row r="80" spans="1:171"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c r="X80" s="30"/>
      <c r="Y80" s="32"/>
      <c r="Z80" s="30"/>
      <c r="AA80" s="2" t="str">
        <f>IF(ISBLANK(Values!E79),"",Values!$B$20)</f>
        <v/>
      </c>
      <c r="AI80" s="35"/>
      <c r="AJ80" s="33"/>
      <c r="AT80" s="28"/>
      <c r="DY80"/>
      <c r="FO80" s="28"/>
    </row>
    <row r="81" spans="1:171"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c r="X81" s="30"/>
      <c r="Y81" s="32"/>
      <c r="Z81" s="30"/>
      <c r="AA81" s="2" t="str">
        <f>IF(ISBLANK(Values!E80),"",Values!$B$20)</f>
        <v/>
      </c>
      <c r="AI81" s="35"/>
      <c r="AJ81" s="33"/>
      <c r="AT81" s="28"/>
      <c r="DY81"/>
      <c r="FO81" s="28"/>
    </row>
    <row r="82" spans="1:171"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c r="X82" s="30"/>
      <c r="Y82" s="32"/>
      <c r="Z82" s="30"/>
      <c r="AA82" s="2" t="str">
        <f>IF(ISBLANK(Values!E81),"",Values!$B$20)</f>
        <v/>
      </c>
      <c r="AI82" s="35"/>
      <c r="AJ82" s="33"/>
      <c r="AT82" s="28"/>
      <c r="DY82"/>
      <c r="FO82" s="28"/>
    </row>
    <row r="83" spans="1:171"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c r="X83" s="30"/>
      <c r="Y83" s="32"/>
      <c r="Z83" s="30"/>
      <c r="AA83" s="2" t="str">
        <f>IF(ISBLANK(Values!E82),"",Values!$B$20)</f>
        <v/>
      </c>
      <c r="AI83" s="35"/>
      <c r="AJ83" s="33"/>
      <c r="AT83" s="28"/>
      <c r="FO83" s="28"/>
    </row>
    <row r="84" spans="1:171"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I84" s="35"/>
      <c r="AJ84" s="33"/>
      <c r="AT84" s="28"/>
      <c r="FO84" s="28"/>
    </row>
    <row r="85" spans="1:171"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I85" s="35"/>
      <c r="AJ85" s="33"/>
      <c r="AT85" s="28"/>
      <c r="FO85" s="28"/>
    </row>
    <row r="86" spans="1:171"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I86" s="35"/>
      <c r="AJ86" s="33"/>
      <c r="AT86" s="28"/>
      <c r="FO86" s="28"/>
    </row>
    <row r="87" spans="1:171"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I87" s="35"/>
      <c r="AJ87" s="33"/>
      <c r="AT87" s="28"/>
      <c r="FO87" s="28"/>
    </row>
    <row r="88" spans="1:171"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I88" s="35"/>
      <c r="AJ88" s="33"/>
      <c r="AT88" s="28"/>
      <c r="FO88" s="28"/>
    </row>
    <row r="89" spans="1:171"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I89" s="35"/>
      <c r="AJ89" s="33"/>
      <c r="AT89" s="28"/>
      <c r="FO89" s="28"/>
    </row>
    <row r="90" spans="1:171"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I90" s="35"/>
      <c r="AJ90" s="33"/>
      <c r="AT90" s="28"/>
      <c r="FO90" s="28"/>
    </row>
    <row r="91" spans="1:171"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I91" s="35"/>
      <c r="AJ91" s="33"/>
      <c r="AT91" s="28"/>
      <c r="FO91" s="28"/>
    </row>
    <row r="92" spans="1:171"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I92" s="35"/>
      <c r="AJ92" s="33"/>
      <c r="AT92" s="28"/>
      <c r="FO92" s="28"/>
    </row>
    <row r="93" spans="1:171"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I93" s="35"/>
      <c r="AJ93" s="33"/>
      <c r="AT93" s="28"/>
      <c r="FO93" s="28"/>
    </row>
    <row r="94" spans="1:171"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I94" s="35"/>
      <c r="AJ94" s="33"/>
      <c r="AT94" s="28"/>
      <c r="FO94" s="28"/>
    </row>
    <row r="95" spans="1:171"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I95" s="35"/>
      <c r="AJ95" s="33"/>
      <c r="AT95" s="28"/>
      <c r="FO95" s="28"/>
    </row>
    <row r="96" spans="1:171"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I96" s="35"/>
      <c r="AJ96" s="33"/>
      <c r="AT96" s="28"/>
      <c r="FO96" s="28"/>
    </row>
    <row r="97" spans="1:171"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I97" s="35"/>
      <c r="AJ97" s="33"/>
      <c r="AT97" s="28"/>
      <c r="FO97" s="28"/>
    </row>
    <row r="98" spans="1:171"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I98" s="35"/>
      <c r="AJ98" s="33"/>
      <c r="AT98" s="28"/>
      <c r="FO98" s="28"/>
    </row>
    <row r="99" spans="1:171"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I99" s="35"/>
      <c r="AJ99" s="33"/>
      <c r="AT99" s="28"/>
      <c r="FO99" s="28"/>
    </row>
    <row r="100" spans="1:171"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I100" s="35"/>
      <c r="AJ100" s="33"/>
      <c r="AT100" s="28"/>
      <c r="FO100" s="28"/>
    </row>
    <row r="101" spans="1:171"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I101" s="35"/>
      <c r="AJ101" s="33"/>
      <c r="AT101" s="28"/>
      <c r="FO101" s="28"/>
    </row>
    <row r="102" spans="1:171"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I102" s="35"/>
      <c r="AJ102" s="33"/>
      <c r="AT102" s="28"/>
      <c r="FO102" s="28"/>
    </row>
    <row r="103" spans="1:171"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I103" s="35"/>
      <c r="AJ103" s="33"/>
      <c r="AT103" s="28"/>
      <c r="FO103" s="28"/>
    </row>
    <row r="104" spans="1:171"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I104" s="35"/>
      <c r="AJ104" s="33"/>
      <c r="AT104" s="28"/>
      <c r="FO104" s="28"/>
    </row>
    <row r="105" spans="1:171"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I105" s="35"/>
      <c r="AJ105" s="33"/>
      <c r="AT105" s="28"/>
      <c r="FO105" s="28"/>
    </row>
    <row r="106" spans="1:171"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I106" s="35"/>
      <c r="AJ106" s="33"/>
      <c r="AT106" s="28"/>
      <c r="FO106" s="28"/>
    </row>
    <row r="107" spans="1:171"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I107" s="35"/>
      <c r="AJ107" s="33"/>
      <c r="AT107" s="28"/>
      <c r="FO107" s="28"/>
    </row>
    <row r="108" spans="1:171"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I108" s="35"/>
      <c r="AJ108" s="33"/>
      <c r="AT108" s="28"/>
      <c r="FO108" s="28"/>
    </row>
    <row r="109" spans="1:171"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I109" s="35"/>
      <c r="AJ109" s="33"/>
      <c r="AT109" s="28"/>
      <c r="FO109" s="28"/>
    </row>
    <row r="110" spans="1:171"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I110" s="35"/>
      <c r="AJ110" s="33"/>
      <c r="AT110" s="28"/>
      <c r="FO110" s="28"/>
    </row>
    <row r="111" spans="1:171"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I111" s="35"/>
      <c r="AJ111" s="33"/>
      <c r="AT111" s="28"/>
      <c r="FO111" s="28"/>
    </row>
    <row r="112" spans="1:171"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I112" s="35"/>
      <c r="AJ112" s="33"/>
      <c r="AT112" s="28"/>
      <c r="FO112" s="28"/>
    </row>
    <row r="113" spans="1:171"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I113" s="35"/>
      <c r="AJ113" s="33"/>
      <c r="AT113" s="28"/>
      <c r="FO113" s="28"/>
    </row>
    <row r="114" spans="1:171"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I114" s="35"/>
      <c r="AJ114" s="33"/>
      <c r="AT114" s="28"/>
      <c r="FO114" s="28"/>
    </row>
    <row r="115" spans="1:171"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I115" s="35"/>
      <c r="AJ115" s="33"/>
      <c r="AT115" s="28"/>
      <c r="FO115" s="28"/>
    </row>
    <row r="116" spans="1:171"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I116" s="35"/>
      <c r="AJ116" s="33"/>
      <c r="AT116" s="28"/>
      <c r="FO116" s="28"/>
    </row>
    <row r="117" spans="1:171"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I117" s="35"/>
      <c r="AJ117" s="33"/>
      <c r="AT117" s="28"/>
      <c r="FO117" s="28"/>
    </row>
    <row r="118" spans="1:171"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I118" s="35"/>
      <c r="AJ118" s="33"/>
      <c r="AT118" s="28"/>
      <c r="FO118" s="28"/>
    </row>
    <row r="119" spans="1:171"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I119" s="35"/>
      <c r="AJ119" s="33"/>
      <c r="AT119" s="28"/>
      <c r="FO119" s="28"/>
    </row>
    <row r="120" spans="1:171"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I120" s="35"/>
      <c r="AJ120" s="33"/>
      <c r="AT120" s="28"/>
      <c r="FO120" s="28"/>
    </row>
    <row r="121" spans="1:171"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I121" s="35"/>
      <c r="AJ121" s="33"/>
      <c r="AT121" s="28"/>
      <c r="FO121" s="28"/>
    </row>
    <row r="122" spans="1:171"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I122" s="35"/>
      <c r="AJ122" s="33"/>
      <c r="AT122" s="28"/>
      <c r="FO122" s="28"/>
    </row>
    <row r="123" spans="1:171"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I123" s="35"/>
      <c r="AJ123" s="33"/>
      <c r="AT123" s="28"/>
      <c r="FO123" s="28"/>
    </row>
    <row r="124" spans="1:171"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I124" s="35"/>
      <c r="AJ124" s="33"/>
      <c r="AT124" s="28"/>
      <c r="FO124" s="28"/>
    </row>
    <row r="125" spans="1:171"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I125" s="35"/>
      <c r="AJ125" s="33"/>
      <c r="AT125" s="28"/>
      <c r="FO125" s="28"/>
    </row>
    <row r="126" spans="1:171"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I126" s="35"/>
      <c r="AJ126" s="33"/>
      <c r="AT126" s="28"/>
      <c r="FO126" s="28"/>
    </row>
    <row r="127" spans="1:171"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I127" s="35"/>
      <c r="AJ127" s="33"/>
      <c r="AT127" s="28"/>
      <c r="FO127" s="28"/>
    </row>
    <row r="128" spans="1:171"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I128" s="35"/>
      <c r="AJ128" s="33"/>
      <c r="AT128" s="28"/>
      <c r="FO128" s="28"/>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I129" s="35"/>
      <c r="AJ129" s="33"/>
      <c r="AT129" s="28"/>
      <c r="FO129" s="28"/>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opLeftCell="A13" zoomScaleNormal="100" workbookViewId="0">
      <selection activeCell="B20" activeCellId="1" sqref="AB5:HJ129 B20"/>
    </sheetView>
  </sheetViews>
  <sheetFormatPr baseColWidth="10" defaultColWidth="12.1640625" defaultRowHeight="13" x14ac:dyDescent="0.15"/>
  <cols>
    <col min="1" max="1" width="18.83203125" customWidth="1"/>
    <col min="2" max="2" width="63.1640625" style="39"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0" t="s">
        <v>345</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42"/>
      <c r="I1" s="42"/>
    </row>
    <row r="2" spans="1:22" ht="14" x14ac:dyDescent="0.15">
      <c r="A2" s="40" t="s">
        <v>347</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x14ac:dyDescent="0.15">
      <c r="A3" s="40" t="s">
        <v>348</v>
      </c>
      <c r="B3" s="43" t="s">
        <v>349</v>
      </c>
      <c r="C3" s="40" t="s">
        <v>350</v>
      </c>
      <c r="D3" s="40" t="s">
        <v>351</v>
      </c>
      <c r="E3" s="40" t="s">
        <v>352</v>
      </c>
      <c r="F3" s="40" t="s">
        <v>353</v>
      </c>
      <c r="G3" s="40" t="s">
        <v>354</v>
      </c>
      <c r="H3" s="40" t="s">
        <v>355</v>
      </c>
      <c r="I3" s="40" t="s">
        <v>356</v>
      </c>
      <c r="J3" s="40" t="s">
        <v>357</v>
      </c>
      <c r="K3" s="40" t="s">
        <v>358</v>
      </c>
      <c r="L3" s="40" t="s">
        <v>359</v>
      </c>
      <c r="M3" s="40" t="s">
        <v>360</v>
      </c>
      <c r="N3" s="40" t="s">
        <v>361</v>
      </c>
      <c r="O3" s="40" t="s">
        <v>362</v>
      </c>
      <c r="V3" t="s">
        <v>363</v>
      </c>
    </row>
    <row r="4" spans="1:22" ht="28" x14ac:dyDescent="0.15">
      <c r="A4" s="40" t="s">
        <v>364</v>
      </c>
      <c r="B4" s="44">
        <v>64.989999999999995</v>
      </c>
      <c r="C4" s="45" t="b">
        <f>FALSE()</f>
        <v>0</v>
      </c>
      <c r="D4" s="45" t="b">
        <f>TRUE()</f>
        <v>1</v>
      </c>
      <c r="E4" s="39">
        <v>5714401479017</v>
      </c>
      <c r="F4" s="39" t="s">
        <v>365</v>
      </c>
      <c r="G4" s="46"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7" t="b">
        <f>TRUE()</f>
        <v>1</v>
      </c>
      <c r="J4" s="48" t="b">
        <f>FALSE()</f>
        <v>0</v>
      </c>
      <c r="K4" s="39" t="s">
        <v>367</v>
      </c>
      <c r="L4" s="49" t="b">
        <f>TRUE()</f>
        <v>1</v>
      </c>
      <c r="M4" s="50" t="str">
        <f t="shared" ref="M4:M35" si="0">IF(ISBLANK(K4),"",IF(L4, "https://raw.githubusercontent.com/PatrickVibild/TellusAmazonPictures/master/pictures/"&amp;K4&amp;"/1.jpg","https://download.lenovo.com/Images/Parts/"&amp;K4&amp;"/"&amp;K4&amp;"_A.jpg"))</f>
        <v>https://raw.githubusercontent.com/PatrickVibild/TellusAmazonPictures/master/pictures/Lenovo/T470s/RG/DE/1.jpg</v>
      </c>
      <c r="N4" s="50" t="str">
        <f t="shared" ref="N4:N35" si="1">IF(ISBLANK(K4),"",IF(L4, "https://raw.githubusercontent.com/PatrickVibild/TellusAmazonPictures/master/pictures/"&amp;K4&amp;"/2.jpg","https://download.lenovo.com/Images/Parts/"&amp;K4&amp;"/"&amp;K4&amp;"_B.jpg"))</f>
        <v>https://raw.githubusercontent.com/PatrickVibild/TellusAmazonPictures/master/pictures/Lenovo/T470s/RG/DE/2.jpg</v>
      </c>
      <c r="O4" s="51" t="str">
        <f t="shared" ref="O4:O35" si="2">IF(ISBLANK(K4),"",IF(L4, "https://raw.githubusercontent.com/PatrickVibild/TellusAmazonPictures/master/pictures/"&amp;K4&amp;"/3.jpg","https://download.lenovo.com/Images/Parts/"&amp;K4&amp;"/"&amp;K4&amp;"_details.jpg"))</f>
        <v>https://raw.githubusercontent.com/PatrickVibild/TellusAmazonPictures/master/pictures/Lenovo/T470s/RG/DE/3.jpg</v>
      </c>
      <c r="P4" t="str">
        <f t="shared" ref="P4:P35" si="3">IF(ISBLANK(K4),"",IF(L4, "https://raw.githubusercontent.com/PatrickVibild/TellusAmazonPictures/master/pictures/"&amp;K4&amp;"/4.jpg", ""))</f>
        <v>https://raw.githubusercontent.com/PatrickVibild/TellusAmazonPictures/master/pictures/Lenovo/T470s/RG/DE/4.jpg</v>
      </c>
      <c r="Q4" t="str">
        <f t="shared" ref="Q4:Q35" si="4">IF(ISBLANK(K4),"",IF(L4, "https://raw.githubusercontent.com/PatrickVibild/TellusAmazonPictures/master/pictures/"&amp;K4&amp;"/5.jpg", ""))</f>
        <v>https://raw.githubusercontent.com/PatrickVibild/TellusAmazonPictures/master/pictures/Lenovo/T470s/RG/DE/5.jpg</v>
      </c>
      <c r="R4" t="str">
        <f t="shared" ref="R4:R35" si="5">IF(ISBLANK(K4),"",IF(L4, "https://raw.githubusercontent.com/PatrickVibild/TellusAmazonPictures/master/pictures/"&amp;K4&amp;"/6.jpg", ""))</f>
        <v>https://raw.githubusercontent.com/PatrickVibild/TellusAmazonPictures/master/pictures/Lenovo/T470s/RG/DE/6.jpg</v>
      </c>
      <c r="S4" t="str">
        <f t="shared" ref="S4:S35" si="6">IF(ISBLANK(K4),"",IF(L4, "https://raw.githubusercontent.com/PatrickVibild/TellusAmazonPictures/master/pictures/"&amp;K4&amp;"/7.jpg", ""))</f>
        <v>https://raw.githubusercontent.com/PatrickVibild/TellusAmazonPictures/master/pictures/Lenovo/T470s/RG/DE/7.jpg</v>
      </c>
      <c r="T4" t="str">
        <f t="shared" ref="T4:T35" si="7">IF(ISBLANK(K4),"",IF(L4, "https://raw.githubusercontent.com/PatrickVibild/TellusAmazonPictures/master/pictures/"&amp;K4&amp;"/8.jpg",""))</f>
        <v>https://raw.githubusercontent.com/PatrickVibild/TellusAmazonPictures/master/pictures/Lenovo/T470s/RG/DE/8.jpg</v>
      </c>
      <c r="U4" t="str">
        <f t="shared" ref="U4:U35" si="8">IF(ISBLANK(K4),"",IF(L4, "https://raw.githubusercontent.com/PatrickVibild/TellusAmazonPictures/master/pictures/"&amp;K4&amp;"/9.jpg", ""))</f>
        <v>https://raw.githubusercontent.com/PatrickVibild/TellusAmazonPictures/master/pictures/Lenovo/T470s/RG/DE/9.jpg</v>
      </c>
      <c r="V4" s="46">
        <f>MATCH(G4,options!$D$1:$D$20,0)</f>
        <v>1</v>
      </c>
    </row>
    <row r="5" spans="1:22" ht="28" x14ac:dyDescent="0.15">
      <c r="A5" s="40" t="s">
        <v>368</v>
      </c>
      <c r="B5" s="44">
        <v>54.99</v>
      </c>
      <c r="C5" s="45" t="b">
        <f>FALSE()</f>
        <v>0</v>
      </c>
      <c r="D5" s="45" t="b">
        <f>TRUE()</f>
        <v>1</v>
      </c>
      <c r="E5" s="39">
        <v>5714401479024</v>
      </c>
      <c r="F5" s="39" t="s">
        <v>369</v>
      </c>
      <c r="G5" s="46"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7" t="b">
        <f>TRUE()</f>
        <v>1</v>
      </c>
      <c r="J5" s="48" t="b">
        <f>FALSE()</f>
        <v>0</v>
      </c>
      <c r="K5" s="39" t="s">
        <v>371</v>
      </c>
      <c r="L5" s="49" t="b">
        <f>TRUE()</f>
        <v>1</v>
      </c>
      <c r="M5" s="50" t="str">
        <f t="shared" si="0"/>
        <v>https://raw.githubusercontent.com/PatrickVibild/TellusAmazonPictures/master/pictures/Lenovo/T470s/RG/FR/1.jpg</v>
      </c>
      <c r="N5" s="50" t="str">
        <f t="shared" si="1"/>
        <v>https://raw.githubusercontent.com/PatrickVibild/TellusAmazonPictures/master/pictures/Lenovo/T470s/RG/FR/2.jpg</v>
      </c>
      <c r="O5" s="51" t="str">
        <f t="shared" si="2"/>
        <v>https://raw.githubusercontent.com/PatrickVibild/TellusAmazonPictures/master/pictures/Lenovo/T470s/RG/FR/3.jpg</v>
      </c>
      <c r="P5" t="str">
        <f t="shared" si="3"/>
        <v>https://raw.githubusercontent.com/PatrickVibild/TellusAmazonPictures/master/pictures/Lenovo/T470s/RG/FR/4.jpg</v>
      </c>
      <c r="Q5" t="str">
        <f t="shared" si="4"/>
        <v>https://raw.githubusercontent.com/PatrickVibild/TellusAmazonPictures/master/pictures/Lenovo/T470s/RG/FR/5.jpg</v>
      </c>
      <c r="R5" t="str">
        <f t="shared" si="5"/>
        <v>https://raw.githubusercontent.com/PatrickVibild/TellusAmazonPictures/master/pictures/Lenovo/T470s/RG/FR/6.jpg</v>
      </c>
      <c r="S5" t="str">
        <f t="shared" si="6"/>
        <v>https://raw.githubusercontent.com/PatrickVibild/TellusAmazonPictures/master/pictures/Lenovo/T470s/RG/FR/7.jpg</v>
      </c>
      <c r="T5" t="str">
        <f t="shared" si="7"/>
        <v>https://raw.githubusercontent.com/PatrickVibild/TellusAmazonPictures/master/pictures/Lenovo/T470s/RG/FR/8.jpg</v>
      </c>
      <c r="U5" t="str">
        <f t="shared" si="8"/>
        <v>https://raw.githubusercontent.com/PatrickVibild/TellusAmazonPictures/master/pictures/Lenovo/T470s/RG/FR/9.jpg</v>
      </c>
      <c r="V5" s="46">
        <f>MATCH(G5,options!$D$1:$D$20,0)</f>
        <v>2</v>
      </c>
    </row>
    <row r="6" spans="1:22" ht="28" x14ac:dyDescent="0.15">
      <c r="A6" s="40" t="s">
        <v>372</v>
      </c>
      <c r="B6" s="52" t="s">
        <v>373</v>
      </c>
      <c r="C6" s="45" t="b">
        <f>FALSE()</f>
        <v>0</v>
      </c>
      <c r="D6" s="45" t="b">
        <f>TRUE()</f>
        <v>1</v>
      </c>
      <c r="E6" s="39">
        <v>5714401479031</v>
      </c>
      <c r="F6" s="39" t="s">
        <v>374</v>
      </c>
      <c r="G6" s="46"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7" t="b">
        <f>TRUE()</f>
        <v>1</v>
      </c>
      <c r="J6" s="48" t="b">
        <f>FALSE()</f>
        <v>0</v>
      </c>
      <c r="K6" s="39" t="s">
        <v>376</v>
      </c>
      <c r="L6" s="49" t="b">
        <f>TRUE()</f>
        <v>1</v>
      </c>
      <c r="M6" s="50" t="str">
        <f t="shared" si="0"/>
        <v>https://raw.githubusercontent.com/PatrickVibild/TellusAmazonPictures/master/pictures/Lenovo/T470s/RG/IT/1.jpg</v>
      </c>
      <c r="N6" s="50" t="str">
        <f t="shared" si="1"/>
        <v>https://raw.githubusercontent.com/PatrickVibild/TellusAmazonPictures/master/pictures/Lenovo/T470s/RG/IT/2.jpg</v>
      </c>
      <c r="O6" s="51" t="str">
        <f t="shared" si="2"/>
        <v>https://raw.githubusercontent.com/PatrickVibild/TellusAmazonPictures/master/pictures/Lenovo/T470s/RG/IT/3.jpg</v>
      </c>
      <c r="P6" t="str">
        <f t="shared" si="3"/>
        <v>https://raw.githubusercontent.com/PatrickVibild/TellusAmazonPictures/master/pictures/Lenovo/T470s/RG/IT/4.jpg</v>
      </c>
      <c r="Q6" t="str">
        <f t="shared" si="4"/>
        <v>https://raw.githubusercontent.com/PatrickVibild/TellusAmazonPictures/master/pictures/Lenovo/T470s/RG/IT/5.jpg</v>
      </c>
      <c r="R6" t="str">
        <f t="shared" si="5"/>
        <v>https://raw.githubusercontent.com/PatrickVibild/TellusAmazonPictures/master/pictures/Lenovo/T470s/RG/IT/6.jpg</v>
      </c>
      <c r="S6" t="str">
        <f t="shared" si="6"/>
        <v>https://raw.githubusercontent.com/PatrickVibild/TellusAmazonPictures/master/pictures/Lenovo/T470s/RG/IT/7.jpg</v>
      </c>
      <c r="T6" t="str">
        <f t="shared" si="7"/>
        <v>https://raw.githubusercontent.com/PatrickVibild/TellusAmazonPictures/master/pictures/Lenovo/T470s/RG/IT/8.jpg</v>
      </c>
      <c r="U6" t="str">
        <f t="shared" si="8"/>
        <v>https://raw.githubusercontent.com/PatrickVibild/TellusAmazonPictures/master/pictures/Lenovo/T470s/RG/IT/9.jpg</v>
      </c>
      <c r="V6" s="46">
        <f>MATCH(G6,options!$D$1:$D$20,0)</f>
        <v>3</v>
      </c>
    </row>
    <row r="7" spans="1:22" ht="28" x14ac:dyDescent="0.15">
      <c r="A7" s="40" t="s">
        <v>377</v>
      </c>
      <c r="B7" s="53" t="str">
        <f>IF(B6=options!C1,"41","41")</f>
        <v>41</v>
      </c>
      <c r="C7" s="45" t="b">
        <f>FALSE()</f>
        <v>0</v>
      </c>
      <c r="D7" s="45" t="b">
        <f>TRUE()</f>
        <v>1</v>
      </c>
      <c r="E7" s="39">
        <v>5714401479048</v>
      </c>
      <c r="F7" s="39" t="s">
        <v>378</v>
      </c>
      <c r="G7" s="4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7" t="b">
        <f>TRUE()</f>
        <v>1</v>
      </c>
      <c r="J7" s="48" t="b">
        <f>FALSE()</f>
        <v>0</v>
      </c>
      <c r="K7" s="39" t="s">
        <v>380</v>
      </c>
      <c r="L7" s="49" t="b">
        <f>TRUE()</f>
        <v>1</v>
      </c>
      <c r="M7" s="50" t="str">
        <f t="shared" si="0"/>
        <v>https://raw.githubusercontent.com/PatrickVibild/TellusAmazonPictures/master/pictures/Lenovo/T470s/RG/ES/1.jpg</v>
      </c>
      <c r="N7" s="50" t="str">
        <f t="shared" si="1"/>
        <v>https://raw.githubusercontent.com/PatrickVibild/TellusAmazonPictures/master/pictures/Lenovo/T470s/RG/ES/2.jpg</v>
      </c>
      <c r="O7" s="51" t="str">
        <f t="shared" si="2"/>
        <v>https://raw.githubusercontent.com/PatrickVibild/TellusAmazonPictures/master/pictures/Lenovo/T470s/RG/ES/3.jpg</v>
      </c>
      <c r="P7" t="str">
        <f t="shared" si="3"/>
        <v>https://raw.githubusercontent.com/PatrickVibild/TellusAmazonPictures/master/pictures/Lenovo/T470s/RG/ES/4.jpg</v>
      </c>
      <c r="Q7" t="str">
        <f t="shared" si="4"/>
        <v>https://raw.githubusercontent.com/PatrickVibild/TellusAmazonPictures/master/pictures/Lenovo/T470s/RG/ES/5.jpg</v>
      </c>
      <c r="R7" t="str">
        <f t="shared" si="5"/>
        <v>https://raw.githubusercontent.com/PatrickVibild/TellusAmazonPictures/master/pictures/Lenovo/T470s/RG/ES/6.jpg</v>
      </c>
      <c r="S7" t="str">
        <f t="shared" si="6"/>
        <v>https://raw.githubusercontent.com/PatrickVibild/TellusAmazonPictures/master/pictures/Lenovo/T470s/RG/ES/7.jpg</v>
      </c>
      <c r="T7" t="str">
        <f t="shared" si="7"/>
        <v>https://raw.githubusercontent.com/PatrickVibild/TellusAmazonPictures/master/pictures/Lenovo/T470s/RG/ES/8.jpg</v>
      </c>
      <c r="U7" t="str">
        <f t="shared" si="8"/>
        <v>https://raw.githubusercontent.com/PatrickVibild/TellusAmazonPictures/master/pictures/Lenovo/T470s/RG/ES/9.jpg</v>
      </c>
      <c r="V7" s="46">
        <f>MATCH(G7,options!$D$1:$D$20,0)</f>
        <v>4</v>
      </c>
    </row>
    <row r="8" spans="1:22" ht="28" x14ac:dyDescent="0.15">
      <c r="A8" s="40" t="s">
        <v>381</v>
      </c>
      <c r="B8" s="53" t="str">
        <f>IF(B6=options!C1,"17","17")</f>
        <v>17</v>
      </c>
      <c r="C8" s="45" t="b">
        <f>FALSE()</f>
        <v>0</v>
      </c>
      <c r="D8" s="45" t="b">
        <f>TRUE()</f>
        <v>1</v>
      </c>
      <c r="E8" s="39">
        <v>5714401479055</v>
      </c>
      <c r="F8" s="39" t="s">
        <v>382</v>
      </c>
      <c r="G8" s="46"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7" t="b">
        <f>TRUE()</f>
        <v>1</v>
      </c>
      <c r="J8" s="48" t="b">
        <f>FALSE()</f>
        <v>0</v>
      </c>
      <c r="K8" s="39" t="s">
        <v>384</v>
      </c>
      <c r="L8" s="49" t="b">
        <f>TRUE()</f>
        <v>1</v>
      </c>
      <c r="M8" s="50" t="str">
        <f t="shared" si="0"/>
        <v>https://raw.githubusercontent.com/PatrickVibild/TellusAmazonPictures/master/pictures/Lenovo/T470s/RG/UK/1.jpg</v>
      </c>
      <c r="N8" s="50" t="str">
        <f t="shared" si="1"/>
        <v>https://raw.githubusercontent.com/PatrickVibild/TellusAmazonPictures/master/pictures/Lenovo/T470s/RG/UK/2.jpg</v>
      </c>
      <c r="O8" s="51" t="str">
        <f t="shared" si="2"/>
        <v>https://raw.githubusercontent.com/PatrickVibild/TellusAmazonPictures/master/pictures/Lenovo/T470s/RG/UK/3.jpg</v>
      </c>
      <c r="P8" t="str">
        <f t="shared" si="3"/>
        <v>https://raw.githubusercontent.com/PatrickVibild/TellusAmazonPictures/master/pictures/Lenovo/T470s/RG/UK/4.jpg</v>
      </c>
      <c r="Q8" t="str">
        <f t="shared" si="4"/>
        <v>https://raw.githubusercontent.com/PatrickVibild/TellusAmazonPictures/master/pictures/Lenovo/T470s/RG/UK/5.jpg</v>
      </c>
      <c r="R8" t="str">
        <f t="shared" si="5"/>
        <v>https://raw.githubusercontent.com/PatrickVibild/TellusAmazonPictures/master/pictures/Lenovo/T470s/RG/UK/6.jpg</v>
      </c>
      <c r="S8" t="str">
        <f t="shared" si="6"/>
        <v>https://raw.githubusercontent.com/PatrickVibild/TellusAmazonPictures/master/pictures/Lenovo/T470s/RG/UK/7.jpg</v>
      </c>
      <c r="T8" t="str">
        <f t="shared" si="7"/>
        <v>https://raw.githubusercontent.com/PatrickVibild/TellusAmazonPictures/master/pictures/Lenovo/T470s/RG/UK/8.jpg</v>
      </c>
      <c r="U8" t="str">
        <f t="shared" si="8"/>
        <v>https://raw.githubusercontent.com/PatrickVibild/TellusAmazonPictures/master/pictures/Lenovo/T470s/RG/UK/9.jpg</v>
      </c>
      <c r="V8" s="46">
        <f>MATCH(G8,options!$D$1:$D$20,0)</f>
        <v>5</v>
      </c>
    </row>
    <row r="9" spans="1:22" ht="28" x14ac:dyDescent="0.15">
      <c r="A9" s="40" t="s">
        <v>385</v>
      </c>
      <c r="B9" s="53" t="str">
        <f>IF(B6=options!C1,"5","5")</f>
        <v>5</v>
      </c>
      <c r="C9" s="45" t="b">
        <f>FALSE()</f>
        <v>0</v>
      </c>
      <c r="D9" s="45" t="b">
        <f>FALSE()</f>
        <v>0</v>
      </c>
      <c r="E9" s="39">
        <v>5714401479062</v>
      </c>
      <c r="F9" s="39" t="s">
        <v>386</v>
      </c>
      <c r="G9" s="46"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7" t="b">
        <f>TRUE()</f>
        <v>1</v>
      </c>
      <c r="J9" s="48" t="b">
        <f>FALSE()</f>
        <v>0</v>
      </c>
      <c r="K9" s="39" t="s">
        <v>388</v>
      </c>
      <c r="L9" s="49" t="b">
        <f>TRUE()</f>
        <v>1</v>
      </c>
      <c r="M9" s="50" t="str">
        <f t="shared" si="0"/>
        <v>https://raw.githubusercontent.com/PatrickVibild/TellusAmazonPictures/master/pictures/Lenovo/T470s/RG/NOR/1.jpg</v>
      </c>
      <c r="N9" s="50" t="str">
        <f t="shared" si="1"/>
        <v>https://raw.githubusercontent.com/PatrickVibild/TellusAmazonPictures/master/pictures/Lenovo/T470s/RG/NOR/2.jpg</v>
      </c>
      <c r="O9" s="51" t="str">
        <f t="shared" si="2"/>
        <v>https://raw.githubusercontent.com/PatrickVibild/TellusAmazonPictures/master/pictures/Lenovo/T470s/RG/NOR/3.jpg</v>
      </c>
      <c r="P9" t="str">
        <f t="shared" si="3"/>
        <v>https://raw.githubusercontent.com/PatrickVibild/TellusAmazonPictures/master/pictures/Lenovo/T470s/RG/NOR/4.jpg</v>
      </c>
      <c r="Q9" t="str">
        <f t="shared" si="4"/>
        <v>https://raw.githubusercontent.com/PatrickVibild/TellusAmazonPictures/master/pictures/Lenovo/T470s/RG/NOR/5.jpg</v>
      </c>
      <c r="R9" t="str">
        <f t="shared" si="5"/>
        <v>https://raw.githubusercontent.com/PatrickVibild/TellusAmazonPictures/master/pictures/Lenovo/T470s/RG/NOR/6.jpg</v>
      </c>
      <c r="S9" t="str">
        <f t="shared" si="6"/>
        <v>https://raw.githubusercontent.com/PatrickVibild/TellusAmazonPictures/master/pictures/Lenovo/T470s/RG/NOR/7.jpg</v>
      </c>
      <c r="T9" t="str">
        <f t="shared" si="7"/>
        <v>https://raw.githubusercontent.com/PatrickVibild/TellusAmazonPictures/master/pictures/Lenovo/T470s/RG/NOR/8.jpg</v>
      </c>
      <c r="U9" t="str">
        <f t="shared" si="8"/>
        <v>https://raw.githubusercontent.com/PatrickVibild/TellusAmazonPictures/master/pictures/Lenovo/T470s/RG/NOR/9.jpg</v>
      </c>
      <c r="V9" s="46">
        <f>MATCH(G9,options!$D$1:$D$20,0)</f>
        <v>6</v>
      </c>
    </row>
    <row r="10" spans="1:22" ht="14" x14ac:dyDescent="0.15">
      <c r="A10" t="s">
        <v>389</v>
      </c>
      <c r="B10" s="54"/>
      <c r="C10" s="45" t="b">
        <f>FALSE()</f>
        <v>0</v>
      </c>
      <c r="D10" s="45" t="b">
        <f>FALSE()</f>
        <v>0</v>
      </c>
      <c r="E10" s="39">
        <v>5714401479079</v>
      </c>
      <c r="F10" s="39" t="s">
        <v>390</v>
      </c>
      <c r="G10" s="46"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7" t="b">
        <f>TRUE()</f>
        <v>1</v>
      </c>
      <c r="J10" s="48" t="b">
        <f>FALSE()</f>
        <v>0</v>
      </c>
      <c r="K10" s="39" t="s">
        <v>392</v>
      </c>
      <c r="L10" s="49" t="b">
        <f>FALSE()</f>
        <v>0</v>
      </c>
      <c r="M10" s="50" t="str">
        <f t="shared" si="0"/>
        <v>https://download.lenovo.com/Images/Parts/01EN606/01EN606_A.jpg</v>
      </c>
      <c r="N10" s="50" t="str">
        <f t="shared" si="1"/>
        <v>https://download.lenovo.com/Images/Parts/01EN606/01EN606_B.jpg</v>
      </c>
      <c r="O10" s="51" t="str">
        <f t="shared" si="2"/>
        <v>https://download.lenovo.com/Images/Parts/01EN606/01EN606_details.jpg</v>
      </c>
      <c r="P10" t="str">
        <f t="shared" si="3"/>
        <v/>
      </c>
      <c r="Q10" t="str">
        <f t="shared" si="4"/>
        <v/>
      </c>
      <c r="R10" t="str">
        <f t="shared" si="5"/>
        <v/>
      </c>
      <c r="S10" t="str">
        <f t="shared" si="6"/>
        <v/>
      </c>
      <c r="T10" t="str">
        <f t="shared" si="7"/>
        <v/>
      </c>
      <c r="U10" t="str">
        <f t="shared" si="8"/>
        <v/>
      </c>
      <c r="V10" s="46">
        <f>MATCH(G10,options!$D$1:$D$20,0)</f>
        <v>7</v>
      </c>
    </row>
    <row r="11" spans="1:22" ht="14" x14ac:dyDescent="0.15">
      <c r="A11" s="40" t="s">
        <v>393</v>
      </c>
      <c r="B11" s="44">
        <v>150</v>
      </c>
      <c r="C11" s="45" t="b">
        <f>FALSE()</f>
        <v>0</v>
      </c>
      <c r="D11" s="45" t="b">
        <f>FALSE()</f>
        <v>0</v>
      </c>
      <c r="E11" s="39">
        <v>5714401479086</v>
      </c>
      <c r="F11" s="39" t="s">
        <v>394</v>
      </c>
      <c r="G11" s="46"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7" t="b">
        <f>TRUE()</f>
        <v>1</v>
      </c>
      <c r="J11" s="48" t="b">
        <f>FALSE()</f>
        <v>0</v>
      </c>
      <c r="K11" s="39" t="s">
        <v>396</v>
      </c>
      <c r="L11" s="49" t="b">
        <f>FALSE()</f>
        <v>0</v>
      </c>
      <c r="M11" s="55" t="str">
        <f t="shared" si="0"/>
        <v>https://download.lenovo.com/Images/Parts/01EN607/01EN607_A.jpg</v>
      </c>
      <c r="N11" s="50" t="str">
        <f t="shared" si="1"/>
        <v>https://download.lenovo.com/Images/Parts/01EN607/01EN607_B.jpg</v>
      </c>
      <c r="O11" s="51" t="str">
        <f t="shared" si="2"/>
        <v>https://download.lenovo.com/Images/Parts/01EN607/01EN607_details.jpg</v>
      </c>
      <c r="P11" t="str">
        <f t="shared" si="3"/>
        <v/>
      </c>
      <c r="Q11" t="str">
        <f t="shared" si="4"/>
        <v/>
      </c>
      <c r="R11" t="str">
        <f t="shared" si="5"/>
        <v/>
      </c>
      <c r="S11" t="str">
        <f t="shared" si="6"/>
        <v/>
      </c>
      <c r="T11" t="str">
        <f t="shared" si="7"/>
        <v/>
      </c>
      <c r="U11" t="str">
        <f t="shared" si="8"/>
        <v/>
      </c>
      <c r="V11" s="46">
        <f>MATCH(G11,options!$D$1:$D$20,0)</f>
        <v>8</v>
      </c>
    </row>
    <row r="12" spans="1:22" ht="14" x14ac:dyDescent="0.15">
      <c r="B12" s="54"/>
      <c r="C12" s="45" t="b">
        <f>FALSE()</f>
        <v>0</v>
      </c>
      <c r="D12" s="45" t="b">
        <f>FALSE()</f>
        <v>0</v>
      </c>
      <c r="E12" s="39">
        <v>5714401479215</v>
      </c>
      <c r="F12" s="39" t="s">
        <v>397</v>
      </c>
      <c r="G12" s="46" t="s">
        <v>398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7" t="b">
        <f>TRUE()</f>
        <v>1</v>
      </c>
      <c r="J12" s="48" t="b">
        <f>FALSE()</f>
        <v>0</v>
      </c>
      <c r="K12" s="39" t="s">
        <v>399</v>
      </c>
      <c r="L12" s="49" t="b">
        <f>FALSE()</f>
        <v>0</v>
      </c>
      <c r="M12" s="50" t="str">
        <f t="shared" si="0"/>
        <v>https://download.lenovo.com/Images/Parts/01EN649/01EN649_A.jpg</v>
      </c>
      <c r="N12" s="50" t="str">
        <f t="shared" si="1"/>
        <v>https://download.lenovo.com/Images/Parts/01EN649/01EN649_B.jpg</v>
      </c>
      <c r="O12" s="51" t="str">
        <f t="shared" si="2"/>
        <v>https://download.lenovo.com/Images/Parts/01EN649/01EN649_details.jpg</v>
      </c>
      <c r="P12" t="str">
        <f t="shared" si="3"/>
        <v/>
      </c>
      <c r="Q12" t="str">
        <f t="shared" si="4"/>
        <v/>
      </c>
      <c r="R12" t="str">
        <f t="shared" si="5"/>
        <v/>
      </c>
      <c r="S12" t="str">
        <f t="shared" si="6"/>
        <v/>
      </c>
      <c r="T12" t="str">
        <f t="shared" si="7"/>
        <v/>
      </c>
      <c r="U12" t="str">
        <f t="shared" si="8"/>
        <v/>
      </c>
      <c r="V12" s="46">
        <f>MATCH(G12,options!$D$1:$D$20,0)</f>
        <v>20</v>
      </c>
    </row>
    <row r="13" spans="1:22" ht="14" x14ac:dyDescent="0.15">
      <c r="A13" s="40" t="s">
        <v>400</v>
      </c>
      <c r="B13" s="39" t="s">
        <v>401</v>
      </c>
      <c r="C13" s="45" t="b">
        <f>FALSE()</f>
        <v>0</v>
      </c>
      <c r="D13" s="45" t="b">
        <f>FALSE()</f>
        <v>0</v>
      </c>
      <c r="E13" s="39">
        <v>5714401479109</v>
      </c>
      <c r="F13" s="39" t="s">
        <v>402</v>
      </c>
      <c r="G13" s="46" t="s">
        <v>403</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7" t="b">
        <f>TRUE()</f>
        <v>1</v>
      </c>
      <c r="J13" s="48" t="b">
        <f>FALSE()</f>
        <v>0</v>
      </c>
      <c r="K13" s="39" t="s">
        <v>404</v>
      </c>
      <c r="L13" s="49" t="b">
        <f>FALSE()</f>
        <v>0</v>
      </c>
      <c r="M13" s="50" t="str">
        <f t="shared" si="0"/>
        <v>https://download.lenovo.com/Images/Parts/01EN650/01EN650_A.jpg</v>
      </c>
      <c r="N13" s="50" t="str">
        <f t="shared" si="1"/>
        <v>https://download.lenovo.com/Images/Parts/01EN650/01EN650_B.jpg</v>
      </c>
      <c r="O13" s="51" t="str">
        <f t="shared" si="2"/>
        <v>https://download.lenovo.com/Images/Parts/01EN650/01EN650_details.jpg</v>
      </c>
      <c r="P13" t="str">
        <f t="shared" si="3"/>
        <v/>
      </c>
      <c r="Q13" t="str">
        <f t="shared" si="4"/>
        <v/>
      </c>
      <c r="R13" t="str">
        <f t="shared" si="5"/>
        <v/>
      </c>
      <c r="S13" t="str">
        <f t="shared" si="6"/>
        <v/>
      </c>
      <c r="T13" t="str">
        <f t="shared" si="7"/>
        <v/>
      </c>
      <c r="U13" t="str">
        <f t="shared" si="8"/>
        <v/>
      </c>
      <c r="V13" s="46">
        <f>MATCH(G13,options!$D$1:$D$20,0)</f>
        <v>9</v>
      </c>
    </row>
    <row r="14" spans="1:22" ht="14" x14ac:dyDescent="0.15">
      <c r="A14" s="40" t="s">
        <v>405</v>
      </c>
      <c r="B14" s="39">
        <v>5714401471998</v>
      </c>
      <c r="C14" s="45" t="b">
        <f>FALSE()</f>
        <v>0</v>
      </c>
      <c r="D14" s="45" t="b">
        <f>FALSE()</f>
        <v>0</v>
      </c>
      <c r="E14" s="39">
        <v>5714401479116</v>
      </c>
      <c r="F14" s="39" t="s">
        <v>406</v>
      </c>
      <c r="G14" s="46"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7" t="b">
        <f>TRUE()</f>
        <v>1</v>
      </c>
      <c r="J14" s="48" t="b">
        <f>FALSE()</f>
        <v>0</v>
      </c>
      <c r="K14" s="39" t="s">
        <v>408</v>
      </c>
      <c r="L14" s="49" t="b">
        <f>FALSE()</f>
        <v>0</v>
      </c>
      <c r="M14" s="50" t="str">
        <f t="shared" si="0"/>
        <v>https://download.lenovo.com/Images/Parts/01EN656/01EN656_A.jpg</v>
      </c>
      <c r="N14" s="50" t="str">
        <f t="shared" si="1"/>
        <v>https://download.lenovo.com/Images/Parts/01EN656/01EN656_B.jpg</v>
      </c>
      <c r="O14" s="51" t="str">
        <f t="shared" si="2"/>
        <v>https://download.lenovo.com/Images/Parts/01EN656/01EN656_details.jpg</v>
      </c>
      <c r="P14" t="str">
        <f t="shared" si="3"/>
        <v/>
      </c>
      <c r="Q14" t="str">
        <f t="shared" si="4"/>
        <v/>
      </c>
      <c r="R14" t="str">
        <f t="shared" si="5"/>
        <v/>
      </c>
      <c r="S14" t="str">
        <f t="shared" si="6"/>
        <v/>
      </c>
      <c r="T14" t="str">
        <f t="shared" si="7"/>
        <v/>
      </c>
      <c r="U14" t="str">
        <f t="shared" si="8"/>
        <v/>
      </c>
      <c r="V14" s="46">
        <f>MATCH(G14,options!$D$1:$D$20,0)</f>
        <v>19</v>
      </c>
    </row>
    <row r="15" spans="1:22" ht="14" x14ac:dyDescent="0.15">
      <c r="B15" s="54"/>
      <c r="C15" s="45" t="b">
        <f>FALSE()</f>
        <v>0</v>
      </c>
      <c r="D15" s="45" t="b">
        <f>FALSE()</f>
        <v>0</v>
      </c>
      <c r="E15" s="39">
        <v>5714401479123</v>
      </c>
      <c r="F15" s="39" t="s">
        <v>409</v>
      </c>
      <c r="G15" s="46" t="s">
        <v>410</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7" t="b">
        <f>TRUE()</f>
        <v>1</v>
      </c>
      <c r="J15" s="48" t="b">
        <f>FALSE()</f>
        <v>0</v>
      </c>
      <c r="K15" s="39" t="s">
        <v>411</v>
      </c>
      <c r="L15" s="49" t="b">
        <f>FALSE()</f>
        <v>0</v>
      </c>
      <c r="M15" s="50" t="str">
        <f t="shared" si="0"/>
        <v>https://download.lenovo.com/Images/Parts/01EN619/01EN619_A.jpg</v>
      </c>
      <c r="N15" s="50" t="str">
        <f t="shared" si="1"/>
        <v>https://download.lenovo.com/Images/Parts/01EN619/01EN619_B.jpg</v>
      </c>
      <c r="O15" s="51" t="str">
        <f t="shared" si="2"/>
        <v>https://download.lenovo.com/Images/Parts/01EN619/01EN619_details.jpg</v>
      </c>
      <c r="P15" t="str">
        <f t="shared" si="3"/>
        <v/>
      </c>
      <c r="Q15" t="str">
        <f t="shared" si="4"/>
        <v/>
      </c>
      <c r="R15" t="str">
        <f t="shared" si="5"/>
        <v/>
      </c>
      <c r="S15" t="str">
        <f t="shared" si="6"/>
        <v/>
      </c>
      <c r="T15" t="str">
        <f t="shared" si="7"/>
        <v/>
      </c>
      <c r="U15" t="str">
        <f t="shared" si="8"/>
        <v/>
      </c>
      <c r="V15" s="46">
        <f>MATCH(G15,options!$D$1:$D$20,0)</f>
        <v>10</v>
      </c>
    </row>
    <row r="16" spans="1:22" ht="14" x14ac:dyDescent="0.15">
      <c r="A16" s="40" t="s">
        <v>412</v>
      </c>
      <c r="B16" s="41" t="s">
        <v>413</v>
      </c>
      <c r="C16" s="45" t="b">
        <f>FALSE()</f>
        <v>0</v>
      </c>
      <c r="D16" s="45" t="b">
        <f>FALSE()</f>
        <v>0</v>
      </c>
      <c r="E16" s="39">
        <v>5714401479130</v>
      </c>
      <c r="F16" s="39" t="s">
        <v>414</v>
      </c>
      <c r="G16" s="46" t="s">
        <v>415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7" t="b">
        <f>TRUE()</f>
        <v>1</v>
      </c>
      <c r="J16" s="48" t="b">
        <f>FALSE()</f>
        <v>0</v>
      </c>
      <c r="K16" s="39" t="s">
        <v>416</v>
      </c>
      <c r="L16" s="49" t="b">
        <f>FALSE()</f>
        <v>0</v>
      </c>
      <c r="M16" s="50" t="str">
        <f t="shared" si="0"/>
        <v>https://download.lenovo.com/Images/Parts/01EN620/01EN620_A.jpg</v>
      </c>
      <c r="N16" s="50" t="str">
        <f t="shared" si="1"/>
        <v>https://download.lenovo.com/Images/Parts/01EN620/01EN620_B.jpg</v>
      </c>
      <c r="O16" s="51" t="str">
        <f t="shared" si="2"/>
        <v>https://download.lenovo.com/Images/Parts/01EN620/01EN620_details.jpg</v>
      </c>
      <c r="P16" t="str">
        <f t="shared" si="3"/>
        <v/>
      </c>
      <c r="Q16" t="str">
        <f t="shared" si="4"/>
        <v/>
      </c>
      <c r="R16" t="str">
        <f t="shared" si="5"/>
        <v/>
      </c>
      <c r="S16" t="str">
        <f t="shared" si="6"/>
        <v/>
      </c>
      <c r="T16" t="str">
        <f t="shared" si="7"/>
        <v/>
      </c>
      <c r="U16" t="str">
        <f t="shared" si="8"/>
        <v/>
      </c>
      <c r="V16" s="46">
        <f>MATCH(G16,options!$D$1:$D$20,0)</f>
        <v>11</v>
      </c>
    </row>
    <row r="17" spans="1:22" ht="14" x14ac:dyDescent="0.15">
      <c r="B17" s="54"/>
      <c r="C17" s="45" t="b">
        <f>FALSE()</f>
        <v>0</v>
      </c>
      <c r="D17" s="45" t="b">
        <f>FALSE()</f>
        <v>0</v>
      </c>
      <c r="E17" s="39">
        <v>5714401479147</v>
      </c>
      <c r="F17" s="39" t="s">
        <v>417</v>
      </c>
      <c r="G17" s="46" t="s">
        <v>418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7" t="b">
        <f>TRUE()</f>
        <v>1</v>
      </c>
      <c r="J17" s="48" t="b">
        <f>FALSE()</f>
        <v>0</v>
      </c>
      <c r="K17" s="39"/>
      <c r="L17" s="49" t="b">
        <f>FALSE()</f>
        <v>0</v>
      </c>
      <c r="M17" s="50" t="str">
        <f t="shared" si="0"/>
        <v/>
      </c>
      <c r="N17" s="50" t="str">
        <f t="shared" si="1"/>
        <v/>
      </c>
      <c r="O17" s="51" t="str">
        <f t="shared" si="2"/>
        <v/>
      </c>
      <c r="P17" t="str">
        <f t="shared" si="3"/>
        <v/>
      </c>
      <c r="Q17" t="str">
        <f t="shared" si="4"/>
        <v/>
      </c>
      <c r="R17" t="str">
        <f t="shared" si="5"/>
        <v/>
      </c>
      <c r="S17" t="str">
        <f t="shared" si="6"/>
        <v/>
      </c>
      <c r="T17" t="str">
        <f t="shared" si="7"/>
        <v/>
      </c>
      <c r="U17" t="str">
        <f t="shared" si="8"/>
        <v/>
      </c>
      <c r="V17" s="46">
        <f>MATCH(G17,options!$D$1:$D$20,0)</f>
        <v>12</v>
      </c>
    </row>
    <row r="18" spans="1:22" ht="14" x14ac:dyDescent="0.15">
      <c r="A18" s="40" t="s">
        <v>419</v>
      </c>
      <c r="B18" s="44">
        <v>5</v>
      </c>
      <c r="C18" s="45" t="b">
        <f>FALSE()</f>
        <v>0</v>
      </c>
      <c r="D18" s="45" t="b">
        <f>FALSE()</f>
        <v>0</v>
      </c>
      <c r="E18" s="39">
        <v>5714401479154</v>
      </c>
      <c r="F18" s="39" t="s">
        <v>420</v>
      </c>
      <c r="G18" s="46" t="s">
        <v>421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7" t="b">
        <f>TRUE()</f>
        <v>1</v>
      </c>
      <c r="J18" s="48" t="b">
        <f>FALSE()</f>
        <v>0</v>
      </c>
      <c r="K18" s="39" t="s">
        <v>422</v>
      </c>
      <c r="L18" s="49" t="b">
        <f>FALSE()</f>
        <v>0</v>
      </c>
      <c r="M18" s="50" t="str">
        <f t="shared" si="0"/>
        <v>https://download.lenovo.com/Images/Parts/01EN663/01EN663_A.jpg</v>
      </c>
      <c r="N18" s="50" t="str">
        <f t="shared" si="1"/>
        <v>https://download.lenovo.com/Images/Parts/01EN663/01EN663_B.jpg</v>
      </c>
      <c r="O18" s="51" t="str">
        <f t="shared" si="2"/>
        <v>https://download.lenovo.com/Images/Parts/01EN663/01EN663_details.jpg</v>
      </c>
      <c r="P18" t="str">
        <f t="shared" si="3"/>
        <v/>
      </c>
      <c r="Q18" t="str">
        <f t="shared" si="4"/>
        <v/>
      </c>
      <c r="R18" t="str">
        <f t="shared" si="5"/>
        <v/>
      </c>
      <c r="S18" t="str">
        <f t="shared" si="6"/>
        <v/>
      </c>
      <c r="T18" t="str">
        <f t="shared" si="7"/>
        <v/>
      </c>
      <c r="U18" t="str">
        <f t="shared" si="8"/>
        <v/>
      </c>
      <c r="V18" s="46">
        <f>MATCH(G18,options!$D$1:$D$20,0)</f>
        <v>13</v>
      </c>
    </row>
    <row r="19" spans="1:22" ht="14" x14ac:dyDescent="0.15">
      <c r="B19" s="54"/>
      <c r="C19" s="45" t="b">
        <f>FALSE()</f>
        <v>0</v>
      </c>
      <c r="D19" s="45" t="b">
        <f>FALSE()</f>
        <v>0</v>
      </c>
      <c r="E19" s="39">
        <v>5714401479161</v>
      </c>
      <c r="F19" s="39" t="s">
        <v>423</v>
      </c>
      <c r="G19" s="46" t="s">
        <v>424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7" t="b">
        <f>TRUE()</f>
        <v>1</v>
      </c>
      <c r="J19" s="48" t="b">
        <f>FALSE()</f>
        <v>0</v>
      </c>
      <c r="K19" s="39" t="s">
        <v>425</v>
      </c>
      <c r="L19" s="49" t="b">
        <f>FALSE()</f>
        <v>0</v>
      </c>
      <c r="M19" s="50" t="str">
        <f t="shared" si="0"/>
        <v>https://download.lenovo.com/Images/Parts/01EN667/01EN667_A.jpg</v>
      </c>
      <c r="N19" s="50" t="str">
        <f t="shared" si="1"/>
        <v>https://download.lenovo.com/Images/Parts/01EN667/01EN667_B.jpg</v>
      </c>
      <c r="O19" s="51" t="str">
        <f t="shared" si="2"/>
        <v>https://download.lenovo.com/Images/Parts/01EN667/01EN667_details.jpg</v>
      </c>
      <c r="P19" t="str">
        <f t="shared" si="3"/>
        <v/>
      </c>
      <c r="Q19" t="str">
        <f t="shared" si="4"/>
        <v/>
      </c>
      <c r="R19" t="str">
        <f t="shared" si="5"/>
        <v/>
      </c>
      <c r="S19" t="str">
        <f t="shared" si="6"/>
        <v/>
      </c>
      <c r="T19" t="str">
        <f t="shared" si="7"/>
        <v/>
      </c>
      <c r="U19" t="str">
        <f t="shared" si="8"/>
        <v/>
      </c>
      <c r="V19" s="46">
        <f>MATCH(G19,options!$D$1:$D$20,0)</f>
        <v>14</v>
      </c>
    </row>
    <row r="20" spans="1:22" ht="14" x14ac:dyDescent="0.15">
      <c r="A20" s="40" t="s">
        <v>426</v>
      </c>
      <c r="B20" s="56" t="s">
        <v>427</v>
      </c>
      <c r="C20" s="45" t="b">
        <f>FALSE()</f>
        <v>0</v>
      </c>
      <c r="D20" s="45" t="b">
        <f>FALSE()</f>
        <v>0</v>
      </c>
      <c r="E20" s="39">
        <v>5714401479178</v>
      </c>
      <c r="F20" s="39" t="s">
        <v>428</v>
      </c>
      <c r="G20" s="46" t="s">
        <v>429</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7" t="b">
        <f>TRUE()</f>
        <v>1</v>
      </c>
      <c r="J20" s="48" t="b">
        <f>FALSE()</f>
        <v>0</v>
      </c>
      <c r="K20" s="39" t="s">
        <v>430</v>
      </c>
      <c r="L20" s="49" t="b">
        <f>FALSE()</f>
        <v>0</v>
      </c>
      <c r="M20" s="50" t="str">
        <f t="shared" si="0"/>
        <v>https://download.lenovo.com/Images/Parts/01EN750/01EN750_A.jpg</v>
      </c>
      <c r="N20" s="50" t="str">
        <f t="shared" si="1"/>
        <v>https://download.lenovo.com/Images/Parts/01EN750/01EN750_B.jpg</v>
      </c>
      <c r="O20" s="51" t="str">
        <f t="shared" si="2"/>
        <v>https://download.lenovo.com/Images/Parts/01EN750/01EN750_details.jpg</v>
      </c>
      <c r="P20" t="str">
        <f t="shared" si="3"/>
        <v/>
      </c>
      <c r="Q20" t="str">
        <f t="shared" si="4"/>
        <v/>
      </c>
      <c r="R20" t="str">
        <f t="shared" si="5"/>
        <v/>
      </c>
      <c r="S20" t="str">
        <f t="shared" si="6"/>
        <v/>
      </c>
      <c r="T20" t="str">
        <f t="shared" si="7"/>
        <v/>
      </c>
      <c r="U20" t="str">
        <f t="shared" si="8"/>
        <v/>
      </c>
      <c r="V20" s="46">
        <f>MATCH(G20,options!$D$1:$D$20,0)</f>
        <v>15</v>
      </c>
    </row>
    <row r="21" spans="1:22" ht="28" x14ac:dyDescent="0.15">
      <c r="B21" s="54"/>
      <c r="C21" s="45" t="b">
        <f>FALSE()</f>
        <v>0</v>
      </c>
      <c r="D21" s="45" t="b">
        <f>FALSE()</f>
        <v>0</v>
      </c>
      <c r="E21" s="39">
        <v>5714401479185</v>
      </c>
      <c r="F21" s="39" t="s">
        <v>431</v>
      </c>
      <c r="G21" s="46" t="s">
        <v>432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7" t="b">
        <f>TRUE()</f>
        <v>1</v>
      </c>
      <c r="J21" s="48" t="b">
        <f>FALSE()</f>
        <v>0</v>
      </c>
      <c r="K21" s="39" t="s">
        <v>433</v>
      </c>
      <c r="L21" s="49" t="b">
        <f>TRUE()</f>
        <v>1</v>
      </c>
      <c r="M21" s="50" t="str">
        <f t="shared" si="0"/>
        <v>https://raw.githubusercontent.com/PatrickVibild/TellusAmazonPictures/master/pictures/Lenovo/T470s/RG/USI/1.jpg</v>
      </c>
      <c r="N21" s="50" t="str">
        <f t="shared" si="1"/>
        <v>https://raw.githubusercontent.com/PatrickVibild/TellusAmazonPictures/master/pictures/Lenovo/T470s/RG/USI/2.jpg</v>
      </c>
      <c r="O21" s="51" t="str">
        <f t="shared" si="2"/>
        <v>https://raw.githubusercontent.com/PatrickVibild/TellusAmazonPictures/master/pictures/Lenovo/T470s/RG/USI/3.jpg</v>
      </c>
      <c r="P21" t="str">
        <f t="shared" si="3"/>
        <v>https://raw.githubusercontent.com/PatrickVibild/TellusAmazonPictures/master/pictures/Lenovo/T470s/RG/USI/4.jpg</v>
      </c>
      <c r="Q21" t="str">
        <f t="shared" si="4"/>
        <v>https://raw.githubusercontent.com/PatrickVibild/TellusAmazonPictures/master/pictures/Lenovo/T470s/RG/USI/5.jpg</v>
      </c>
      <c r="R21" t="str">
        <f t="shared" si="5"/>
        <v>https://raw.githubusercontent.com/PatrickVibild/TellusAmazonPictures/master/pictures/Lenovo/T470s/RG/USI/6.jpg</v>
      </c>
      <c r="S21" t="str">
        <f t="shared" si="6"/>
        <v>https://raw.githubusercontent.com/PatrickVibild/TellusAmazonPictures/master/pictures/Lenovo/T470s/RG/USI/7.jpg</v>
      </c>
      <c r="T21" t="str">
        <f t="shared" si="7"/>
        <v>https://raw.githubusercontent.com/PatrickVibild/TellusAmazonPictures/master/pictures/Lenovo/T470s/RG/USI/8.jpg</v>
      </c>
      <c r="U21" t="str">
        <f t="shared" si="8"/>
        <v>https://raw.githubusercontent.com/PatrickVibild/TellusAmazonPictures/master/pictures/Lenovo/T470s/RG/USI/9.jpg</v>
      </c>
      <c r="V21" s="46">
        <f>MATCH(G21,options!$D$1:$D$20,0)</f>
        <v>16</v>
      </c>
    </row>
    <row r="22" spans="1:22" ht="14" x14ac:dyDescent="0.15">
      <c r="B22" s="54"/>
      <c r="C22" s="45" t="b">
        <f>FALSE()</f>
        <v>0</v>
      </c>
      <c r="D22" s="45" t="b">
        <f>FALSE()</f>
        <v>0</v>
      </c>
      <c r="E22" s="39">
        <v>5714401479192</v>
      </c>
      <c r="F22" s="39" t="s">
        <v>434</v>
      </c>
      <c r="G22" s="46" t="s">
        <v>435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7" t="b">
        <f>TRUE()</f>
        <v>1</v>
      </c>
      <c r="J22" s="48" t="b">
        <f>FALSE()</f>
        <v>0</v>
      </c>
      <c r="K22" s="39" t="s">
        <v>436</v>
      </c>
      <c r="L22" s="49" t="b">
        <f>FALSE()</f>
        <v>0</v>
      </c>
      <c r="M22" s="50" t="str">
        <f t="shared" si="0"/>
        <v>https://download.lenovo.com/Images/Parts/01EN623/01EN623_A.jpg</v>
      </c>
      <c r="N22" s="50" t="str">
        <f t="shared" si="1"/>
        <v>https://download.lenovo.com/Images/Parts/01EN623/01EN623_B.jpg</v>
      </c>
      <c r="O22" s="51" t="str">
        <f t="shared" si="2"/>
        <v>https://download.lenovo.com/Images/Parts/01EN623/01EN623_details.jpg</v>
      </c>
      <c r="P22" t="str">
        <f t="shared" si="3"/>
        <v/>
      </c>
      <c r="Q22" t="str">
        <f t="shared" si="4"/>
        <v/>
      </c>
      <c r="R22" t="str">
        <f t="shared" si="5"/>
        <v/>
      </c>
      <c r="S22" t="str">
        <f t="shared" si="6"/>
        <v/>
      </c>
      <c r="T22" t="str">
        <f t="shared" si="7"/>
        <v/>
      </c>
      <c r="U22" t="str">
        <f t="shared" si="8"/>
        <v/>
      </c>
      <c r="V22" s="46">
        <f>MATCH(G22,options!$D$1:$D$20,0)</f>
        <v>17</v>
      </c>
    </row>
    <row r="23" spans="1:22" ht="56" x14ac:dyDescent="0.15">
      <c r="A23" s="40" t="s">
        <v>437</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5" t="b">
        <f>TRUE()</f>
        <v>1</v>
      </c>
      <c r="D23" s="45" t="b">
        <f>FALSE()</f>
        <v>0</v>
      </c>
      <c r="E23" s="39">
        <v>5714401479208</v>
      </c>
      <c r="F23" s="39" t="s">
        <v>438</v>
      </c>
      <c r="G23" s="46" t="s">
        <v>439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7" t="b">
        <f>TRUE()</f>
        <v>1</v>
      </c>
      <c r="J23" s="48" t="b">
        <f>FALSE()</f>
        <v>0</v>
      </c>
      <c r="K23" s="39" t="s">
        <v>440</v>
      </c>
      <c r="L23" s="49" t="b">
        <f>TRUE()</f>
        <v>1</v>
      </c>
      <c r="M23" s="50" t="str">
        <f t="shared" si="0"/>
        <v>https://raw.githubusercontent.com/PatrickVibild/TellusAmazonPictures/master/pictures/Lenovo/T470s/RG/US/1.jpg</v>
      </c>
      <c r="N23" s="50" t="str">
        <f t="shared" si="1"/>
        <v>https://raw.githubusercontent.com/PatrickVibild/TellusAmazonPictures/master/pictures/Lenovo/T470s/RG/US/2.jpg</v>
      </c>
      <c r="O23" s="51" t="str">
        <f t="shared" si="2"/>
        <v>https://raw.githubusercontent.com/PatrickVibild/TellusAmazonPictures/master/pictures/Lenovo/T470s/RG/US/3.jpg</v>
      </c>
      <c r="P23" t="str">
        <f t="shared" si="3"/>
        <v>https://raw.githubusercontent.com/PatrickVibild/TellusAmazonPictures/master/pictures/Lenovo/T470s/RG/US/4.jpg</v>
      </c>
      <c r="Q23" t="str">
        <f t="shared" si="4"/>
        <v>https://raw.githubusercontent.com/PatrickVibild/TellusAmazonPictures/master/pictures/Lenovo/T470s/RG/US/5.jpg</v>
      </c>
      <c r="R23" t="str">
        <f t="shared" si="5"/>
        <v>https://raw.githubusercontent.com/PatrickVibild/TellusAmazonPictures/master/pictures/Lenovo/T470s/RG/US/6.jpg</v>
      </c>
      <c r="S23" t="str">
        <f t="shared" si="6"/>
        <v>https://raw.githubusercontent.com/PatrickVibild/TellusAmazonPictures/master/pictures/Lenovo/T470s/RG/US/7.jpg</v>
      </c>
      <c r="T23" t="str">
        <f t="shared" si="7"/>
        <v>https://raw.githubusercontent.com/PatrickVibild/TellusAmazonPictures/master/pictures/Lenovo/T470s/RG/US/8.jpg</v>
      </c>
      <c r="U23" t="str">
        <f t="shared" si="8"/>
        <v>https://raw.githubusercontent.com/PatrickVibild/TellusAmazonPictures/master/pictures/Lenovo/T470s/RG/US/9.jpg</v>
      </c>
      <c r="V23" s="46">
        <f>MATCH(G23,options!$D$1:$D$20,0)</f>
        <v>18</v>
      </c>
    </row>
    <row r="24" spans="1:22" ht="70" x14ac:dyDescent="0.15">
      <c r="A24" s="40" t="s">
        <v>441</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5" t="b">
        <f>FALSE()</f>
        <v>0</v>
      </c>
      <c r="D24" s="45" t="b">
        <f>TRUE()</f>
        <v>1</v>
      </c>
      <c r="E24" s="39">
        <v>5714401471011</v>
      </c>
      <c r="F24" s="39" t="s">
        <v>442</v>
      </c>
      <c r="G24" s="46"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47" t="b">
        <f>TRUE()</f>
        <v>1</v>
      </c>
      <c r="J24" s="48" t="b">
        <f>TRUE()</f>
        <v>1</v>
      </c>
      <c r="K24" s="39" t="s">
        <v>443</v>
      </c>
      <c r="L24" s="49" t="b">
        <f>TRUE()</f>
        <v>1</v>
      </c>
      <c r="M24" s="50" t="str">
        <f t="shared" si="0"/>
        <v>https://raw.githubusercontent.com/PatrickVibild/TellusAmazonPictures/master/pictures/Lenovo/T470s/BL/DE/1.jpg</v>
      </c>
      <c r="N24" s="50" t="str">
        <f t="shared" si="1"/>
        <v>https://raw.githubusercontent.com/PatrickVibild/TellusAmazonPictures/master/pictures/Lenovo/T470s/BL/DE/2.jpg</v>
      </c>
      <c r="O24" s="51" t="str">
        <f t="shared" si="2"/>
        <v>https://raw.githubusercontent.com/PatrickVibild/TellusAmazonPictures/master/pictures/Lenovo/T470s/BL/DE/3.jpg</v>
      </c>
      <c r="P24" t="str">
        <f t="shared" si="3"/>
        <v>https://raw.githubusercontent.com/PatrickVibild/TellusAmazonPictures/master/pictures/Lenovo/T470s/BL/DE/4.jpg</v>
      </c>
      <c r="Q24" t="str">
        <f t="shared" si="4"/>
        <v>https://raw.githubusercontent.com/PatrickVibild/TellusAmazonPictures/master/pictures/Lenovo/T470s/BL/DE/5.jpg</v>
      </c>
      <c r="R24" t="str">
        <f t="shared" si="5"/>
        <v>https://raw.githubusercontent.com/PatrickVibild/TellusAmazonPictures/master/pictures/Lenovo/T470s/BL/DE/6.jpg</v>
      </c>
      <c r="S24" t="str">
        <f t="shared" si="6"/>
        <v>https://raw.githubusercontent.com/PatrickVibild/TellusAmazonPictures/master/pictures/Lenovo/T470s/BL/DE/7.jpg</v>
      </c>
      <c r="T24" t="str">
        <f t="shared" si="7"/>
        <v>https://raw.githubusercontent.com/PatrickVibild/TellusAmazonPictures/master/pictures/Lenovo/T470s/BL/DE/8.jpg</v>
      </c>
      <c r="U24" t="str">
        <f t="shared" si="8"/>
        <v>https://raw.githubusercontent.com/PatrickVibild/TellusAmazonPictures/master/pictures/Lenovo/T470s/BL/DE/9.jpg</v>
      </c>
      <c r="V24" s="46">
        <f>MATCH(G24,options!$D$1:$D$20,0)</f>
        <v>1</v>
      </c>
    </row>
    <row r="25" spans="1:22" ht="42" x14ac:dyDescent="0.15">
      <c r="A25" s="40" t="s">
        <v>444</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5" t="b">
        <f>FALSE()</f>
        <v>0</v>
      </c>
      <c r="D25" s="45" t="b">
        <f>TRUE()</f>
        <v>1</v>
      </c>
      <c r="E25" s="39">
        <v>5714401471028</v>
      </c>
      <c r="F25" s="39" t="s">
        <v>445</v>
      </c>
      <c r="G25" s="46"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47" t="b">
        <f>TRUE()</f>
        <v>1</v>
      </c>
      <c r="J25" s="48" t="b">
        <f>TRUE()</f>
        <v>1</v>
      </c>
      <c r="K25" s="39" t="s">
        <v>446</v>
      </c>
      <c r="L25" s="49" t="b">
        <f>TRUE()</f>
        <v>1</v>
      </c>
      <c r="M25" s="50" t="str">
        <f t="shared" si="0"/>
        <v>https://raw.githubusercontent.com/PatrickVibild/TellusAmazonPictures/master/pictures/Lenovo/T470s/BL/FR/1.jpg</v>
      </c>
      <c r="N25" s="50" t="str">
        <f t="shared" si="1"/>
        <v>https://raw.githubusercontent.com/PatrickVibild/TellusAmazonPictures/master/pictures/Lenovo/T470s/BL/FR/2.jpg</v>
      </c>
      <c r="O25" s="51" t="str">
        <f t="shared" si="2"/>
        <v>https://raw.githubusercontent.com/PatrickVibild/TellusAmazonPictures/master/pictures/Lenovo/T470s/BL/FR/3.jpg</v>
      </c>
      <c r="P25" t="str">
        <f t="shared" si="3"/>
        <v>https://raw.githubusercontent.com/PatrickVibild/TellusAmazonPictures/master/pictures/Lenovo/T470s/BL/FR/4.jpg</v>
      </c>
      <c r="Q25" t="str">
        <f t="shared" si="4"/>
        <v>https://raw.githubusercontent.com/PatrickVibild/TellusAmazonPictures/master/pictures/Lenovo/T470s/BL/FR/5.jpg</v>
      </c>
      <c r="R25" t="str">
        <f t="shared" si="5"/>
        <v>https://raw.githubusercontent.com/PatrickVibild/TellusAmazonPictures/master/pictures/Lenovo/T470s/BL/FR/6.jpg</v>
      </c>
      <c r="S25" t="str">
        <f t="shared" si="6"/>
        <v>https://raw.githubusercontent.com/PatrickVibild/TellusAmazonPictures/master/pictures/Lenovo/T470s/BL/FR/7.jpg</v>
      </c>
      <c r="T25" t="str">
        <f t="shared" si="7"/>
        <v>https://raw.githubusercontent.com/PatrickVibild/TellusAmazonPictures/master/pictures/Lenovo/T470s/BL/FR/8.jpg</v>
      </c>
      <c r="U25" t="str">
        <f t="shared" si="8"/>
        <v>https://raw.githubusercontent.com/PatrickVibild/TellusAmazonPictures/master/pictures/Lenovo/T470s/BL/FR/9.jpg</v>
      </c>
      <c r="V25" s="46">
        <f>MATCH(G25,options!$D$1:$D$20,0)</f>
        <v>2</v>
      </c>
    </row>
    <row r="26" spans="1:22" ht="28" x14ac:dyDescent="0.15">
      <c r="A26" s="40" t="s">
        <v>447</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5" t="b">
        <f>FALSE()</f>
        <v>0</v>
      </c>
      <c r="D26" s="45" t="b">
        <f>TRUE()</f>
        <v>1</v>
      </c>
      <c r="E26" s="39">
        <v>5714401471035</v>
      </c>
      <c r="F26" s="39" t="s">
        <v>448</v>
      </c>
      <c r="G26" s="46"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47" t="b">
        <f>TRUE()</f>
        <v>1</v>
      </c>
      <c r="J26" s="48" t="b">
        <f>TRUE()</f>
        <v>1</v>
      </c>
      <c r="K26" s="39" t="s">
        <v>449</v>
      </c>
      <c r="L26" s="49" t="b">
        <f>TRUE()</f>
        <v>1</v>
      </c>
      <c r="M26" s="50" t="str">
        <f t="shared" si="0"/>
        <v>https://raw.githubusercontent.com/PatrickVibild/TellusAmazonPictures/master/pictures/Lenovo/T470s/BL/IT/1.jpg</v>
      </c>
      <c r="N26" s="50" t="str">
        <f t="shared" si="1"/>
        <v>https://raw.githubusercontent.com/PatrickVibild/TellusAmazonPictures/master/pictures/Lenovo/T470s/BL/IT/2.jpg</v>
      </c>
      <c r="O26" s="51" t="str">
        <f t="shared" si="2"/>
        <v>https://raw.githubusercontent.com/PatrickVibild/TellusAmazonPictures/master/pictures/Lenovo/T470s/BL/IT/3.jpg</v>
      </c>
      <c r="P26" t="str">
        <f t="shared" si="3"/>
        <v>https://raw.githubusercontent.com/PatrickVibild/TellusAmazonPictures/master/pictures/Lenovo/T470s/BL/IT/4.jpg</v>
      </c>
      <c r="Q26" t="str">
        <f t="shared" si="4"/>
        <v>https://raw.githubusercontent.com/PatrickVibild/TellusAmazonPictures/master/pictures/Lenovo/T470s/BL/IT/5.jpg</v>
      </c>
      <c r="R26" t="str">
        <f t="shared" si="5"/>
        <v>https://raw.githubusercontent.com/PatrickVibild/TellusAmazonPictures/master/pictures/Lenovo/T470s/BL/IT/6.jpg</v>
      </c>
      <c r="S26" t="str">
        <f t="shared" si="6"/>
        <v>https://raw.githubusercontent.com/PatrickVibild/TellusAmazonPictures/master/pictures/Lenovo/T470s/BL/IT/7.jpg</v>
      </c>
      <c r="T26" t="str">
        <f t="shared" si="7"/>
        <v>https://raw.githubusercontent.com/PatrickVibild/TellusAmazonPictures/master/pictures/Lenovo/T470s/BL/IT/8.jpg</v>
      </c>
      <c r="U26" t="str">
        <f t="shared" si="8"/>
        <v>https://raw.githubusercontent.com/PatrickVibild/TellusAmazonPictures/master/pictures/Lenovo/T470s/BL/IT/9.jpg</v>
      </c>
      <c r="V26" s="46">
        <f>MATCH(G26,options!$D$1:$D$20,0)</f>
        <v>3</v>
      </c>
    </row>
    <row r="27" spans="1:22" ht="56" x14ac:dyDescent="0.15">
      <c r="A27" s="40" t="s">
        <v>444</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5" t="b">
        <f>FALSE()</f>
        <v>0</v>
      </c>
      <c r="D27" s="45" t="b">
        <f>TRUE()</f>
        <v>1</v>
      </c>
      <c r="E27" s="39">
        <v>5714401471042</v>
      </c>
      <c r="F27" s="39" t="s">
        <v>450</v>
      </c>
      <c r="G27" s="4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47" t="b">
        <f>TRUE()</f>
        <v>1</v>
      </c>
      <c r="J27" s="48" t="b">
        <f>TRUE()</f>
        <v>1</v>
      </c>
      <c r="K27" s="39" t="s">
        <v>451</v>
      </c>
      <c r="L27" s="49" t="b">
        <f>TRUE()</f>
        <v>1</v>
      </c>
      <c r="M27" s="50" t="str">
        <f t="shared" si="0"/>
        <v>https://raw.githubusercontent.com/PatrickVibild/TellusAmazonPictures/master/pictures/Lenovo/T470s/BL/ES/1.jpg</v>
      </c>
      <c r="N27" s="50" t="str">
        <f t="shared" si="1"/>
        <v>https://raw.githubusercontent.com/PatrickVibild/TellusAmazonPictures/master/pictures/Lenovo/T470s/BL/ES/2.jpg</v>
      </c>
      <c r="O27" s="51" t="str">
        <f t="shared" si="2"/>
        <v>https://raw.githubusercontent.com/PatrickVibild/TellusAmazonPictures/master/pictures/Lenovo/T470s/BL/ES/3.jpg</v>
      </c>
      <c r="P27" t="str">
        <f t="shared" si="3"/>
        <v>https://raw.githubusercontent.com/PatrickVibild/TellusAmazonPictures/master/pictures/Lenovo/T470s/BL/ES/4.jpg</v>
      </c>
      <c r="Q27" t="str">
        <f t="shared" si="4"/>
        <v>https://raw.githubusercontent.com/PatrickVibild/TellusAmazonPictures/master/pictures/Lenovo/T470s/BL/ES/5.jpg</v>
      </c>
      <c r="R27" t="str">
        <f t="shared" si="5"/>
        <v>https://raw.githubusercontent.com/PatrickVibild/TellusAmazonPictures/master/pictures/Lenovo/T470s/BL/ES/6.jpg</v>
      </c>
      <c r="S27" t="str">
        <f t="shared" si="6"/>
        <v>https://raw.githubusercontent.com/PatrickVibild/TellusAmazonPictures/master/pictures/Lenovo/T470s/BL/ES/7.jpg</v>
      </c>
      <c r="T27" t="str">
        <f t="shared" si="7"/>
        <v>https://raw.githubusercontent.com/PatrickVibild/TellusAmazonPictures/master/pictures/Lenovo/T470s/BL/ES/8.jpg</v>
      </c>
      <c r="U27" t="str">
        <f t="shared" si="8"/>
        <v>https://raw.githubusercontent.com/PatrickVibild/TellusAmazonPictures/master/pictures/Lenovo/T470s/BL/ES/9.jpg</v>
      </c>
      <c r="V27" s="46">
        <f>MATCH(G27,options!$D$1:$D$20,0)</f>
        <v>4</v>
      </c>
    </row>
    <row r="28" spans="1:22" ht="28" x14ac:dyDescent="0.15">
      <c r="B28" s="57"/>
      <c r="C28" s="45" t="b">
        <f>FALSE()</f>
        <v>0</v>
      </c>
      <c r="D28" s="45" t="b">
        <f>TRUE()</f>
        <v>1</v>
      </c>
      <c r="E28" s="39">
        <v>5714401471257</v>
      </c>
      <c r="F28" s="39" t="s">
        <v>452</v>
      </c>
      <c r="G28" s="46"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7" t="b">
        <f>TRUE()</f>
        <v>1</v>
      </c>
      <c r="J28" s="48" t="b">
        <f>TRUE()</f>
        <v>1</v>
      </c>
      <c r="K28" s="39" t="s">
        <v>453</v>
      </c>
      <c r="L28" s="49" t="b">
        <f>TRUE()</f>
        <v>1</v>
      </c>
      <c r="M28" s="50" t="str">
        <f t="shared" si="0"/>
        <v>https://raw.githubusercontent.com/PatrickVibild/TellusAmazonPictures/master/pictures/Lenovo/T470s/BL/UK/1.jpg</v>
      </c>
      <c r="N28" s="50" t="str">
        <f t="shared" si="1"/>
        <v>https://raw.githubusercontent.com/PatrickVibild/TellusAmazonPictures/master/pictures/Lenovo/T470s/BL/UK/2.jpg</v>
      </c>
      <c r="O28" s="51" t="str">
        <f t="shared" si="2"/>
        <v>https://raw.githubusercontent.com/PatrickVibild/TellusAmazonPictures/master/pictures/Lenovo/T470s/BL/UK/3.jpg</v>
      </c>
      <c r="P28" t="str">
        <f t="shared" si="3"/>
        <v>https://raw.githubusercontent.com/PatrickVibild/TellusAmazonPictures/master/pictures/Lenovo/T470s/BL/UK/4.jpg</v>
      </c>
      <c r="Q28" t="str">
        <f t="shared" si="4"/>
        <v>https://raw.githubusercontent.com/PatrickVibild/TellusAmazonPictures/master/pictures/Lenovo/T470s/BL/UK/5.jpg</v>
      </c>
      <c r="R28" t="str">
        <f t="shared" si="5"/>
        <v>https://raw.githubusercontent.com/PatrickVibild/TellusAmazonPictures/master/pictures/Lenovo/T470s/BL/UK/6.jpg</v>
      </c>
      <c r="S28" t="str">
        <f t="shared" si="6"/>
        <v>https://raw.githubusercontent.com/PatrickVibild/TellusAmazonPictures/master/pictures/Lenovo/T470s/BL/UK/7.jpg</v>
      </c>
      <c r="T28" t="str">
        <f t="shared" si="7"/>
        <v>https://raw.githubusercontent.com/PatrickVibild/TellusAmazonPictures/master/pictures/Lenovo/T470s/BL/UK/8.jpg</v>
      </c>
      <c r="U28" t="str">
        <f t="shared" si="8"/>
        <v>https://raw.githubusercontent.com/PatrickVibild/TellusAmazonPictures/master/pictures/Lenovo/T470s/BL/UK/9.jpg</v>
      </c>
      <c r="V28" s="46">
        <f>MATCH(G28,options!$D$1:$D$20,0)</f>
        <v>5</v>
      </c>
    </row>
    <row r="29" spans="1:22" ht="56" x14ac:dyDescent="0.15">
      <c r="A29" s="40" t="s">
        <v>454</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5" t="b">
        <f>FALSE()</f>
        <v>0</v>
      </c>
      <c r="D29" s="45" t="b">
        <f>FALSE()</f>
        <v>0</v>
      </c>
      <c r="E29" s="39">
        <v>5714401471066</v>
      </c>
      <c r="F29" s="39" t="s">
        <v>455</v>
      </c>
      <c r="G29" s="46"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47" t="b">
        <f>TRUE()</f>
        <v>1</v>
      </c>
      <c r="J29" s="48" t="b">
        <f>TRUE()</f>
        <v>1</v>
      </c>
      <c r="K29" s="39" t="s">
        <v>456</v>
      </c>
      <c r="L29" s="49" t="b">
        <f>TRUE()</f>
        <v>1</v>
      </c>
      <c r="M29" s="50" t="str">
        <f t="shared" si="0"/>
        <v>https://raw.githubusercontent.com/PatrickVibild/TellusAmazonPictures/master/pictures/Lenovo/T470s/BL/NOR/1.jpg</v>
      </c>
      <c r="N29" s="50" t="str">
        <f t="shared" si="1"/>
        <v>https://raw.githubusercontent.com/PatrickVibild/TellusAmazonPictures/master/pictures/Lenovo/T470s/BL/NOR/2.jpg</v>
      </c>
      <c r="O29" s="51" t="str">
        <f t="shared" si="2"/>
        <v>https://raw.githubusercontent.com/PatrickVibild/TellusAmazonPictures/master/pictures/Lenovo/T470s/BL/NOR/3.jpg</v>
      </c>
      <c r="P29" t="str">
        <f t="shared" si="3"/>
        <v>https://raw.githubusercontent.com/PatrickVibild/TellusAmazonPictures/master/pictures/Lenovo/T470s/BL/NOR/4.jpg</v>
      </c>
      <c r="Q29" t="str">
        <f t="shared" si="4"/>
        <v>https://raw.githubusercontent.com/PatrickVibild/TellusAmazonPictures/master/pictures/Lenovo/T470s/BL/NOR/5.jpg</v>
      </c>
      <c r="R29" t="str">
        <f t="shared" si="5"/>
        <v>https://raw.githubusercontent.com/PatrickVibild/TellusAmazonPictures/master/pictures/Lenovo/T470s/BL/NOR/6.jpg</v>
      </c>
      <c r="S29" t="str">
        <f t="shared" si="6"/>
        <v>https://raw.githubusercontent.com/PatrickVibild/TellusAmazonPictures/master/pictures/Lenovo/T470s/BL/NOR/7.jpg</v>
      </c>
      <c r="T29" t="str">
        <f t="shared" si="7"/>
        <v>https://raw.githubusercontent.com/PatrickVibild/TellusAmazonPictures/master/pictures/Lenovo/T470s/BL/NOR/8.jpg</v>
      </c>
      <c r="U29" t="str">
        <f t="shared" si="8"/>
        <v>https://raw.githubusercontent.com/PatrickVibild/TellusAmazonPictures/master/pictures/Lenovo/T470s/BL/NOR/9.jpg</v>
      </c>
      <c r="V29" s="46">
        <f>MATCH(G29,options!$D$1:$D$20,0)</f>
        <v>6</v>
      </c>
    </row>
    <row r="30" spans="1:22" ht="14" x14ac:dyDescent="0.15">
      <c r="B30" s="57"/>
      <c r="C30" s="45" t="b">
        <f>FALSE()</f>
        <v>0</v>
      </c>
      <c r="D30" s="45" t="b">
        <f>FALSE()</f>
        <v>0</v>
      </c>
      <c r="E30" s="39">
        <v>5714401471073</v>
      </c>
      <c r="F30" s="39" t="s">
        <v>457</v>
      </c>
      <c r="G30" s="46"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47" t="b">
        <f>TRUE()</f>
        <v>1</v>
      </c>
      <c r="J30" s="48" t="b">
        <f>TRUE()</f>
        <v>1</v>
      </c>
      <c r="K30" s="39" t="s">
        <v>458</v>
      </c>
      <c r="L30" s="49" t="b">
        <f>FALSE()</f>
        <v>0</v>
      </c>
      <c r="M30" s="50" t="str">
        <f t="shared" si="0"/>
        <v>https://download.lenovo.com/Images/Parts/01EN735/01EN735_A.jpg</v>
      </c>
      <c r="N30" s="50" t="str">
        <f t="shared" si="1"/>
        <v>https://download.lenovo.com/Images/Parts/01EN735/01EN735_B.jpg</v>
      </c>
      <c r="O30" s="51" t="str">
        <f t="shared" si="2"/>
        <v>https://download.lenovo.com/Images/Parts/01EN735/01EN735_details.jpg</v>
      </c>
      <c r="P30" t="str">
        <f t="shared" si="3"/>
        <v/>
      </c>
      <c r="Q30" t="str">
        <f t="shared" si="4"/>
        <v/>
      </c>
      <c r="R30" t="str">
        <f t="shared" si="5"/>
        <v/>
      </c>
      <c r="S30" t="str">
        <f t="shared" si="6"/>
        <v/>
      </c>
      <c r="T30" t="str">
        <f t="shared" si="7"/>
        <v/>
      </c>
      <c r="U30" t="str">
        <f t="shared" si="8"/>
        <v/>
      </c>
      <c r="V30" s="46">
        <f>MATCH(G30,options!$D$1:$D$20,0)</f>
        <v>7</v>
      </c>
    </row>
    <row r="31" spans="1:22" ht="56" x14ac:dyDescent="0.15">
      <c r="A31" s="40" t="s">
        <v>459</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5" t="b">
        <f>FALSE()</f>
        <v>0</v>
      </c>
      <c r="D31" s="45" t="b">
        <f>FALSE()</f>
        <v>0</v>
      </c>
      <c r="E31" s="39">
        <v>5714401471080</v>
      </c>
      <c r="F31" s="39" t="s">
        <v>460</v>
      </c>
      <c r="G31" s="46" t="s">
        <v>395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47" t="b">
        <f>TRUE()</f>
        <v>1</v>
      </c>
      <c r="J31" s="48" t="b">
        <f>TRUE()</f>
        <v>1</v>
      </c>
      <c r="K31" s="39" t="s">
        <v>461</v>
      </c>
      <c r="L31" s="49" t="b">
        <f>FALSE()</f>
        <v>0</v>
      </c>
      <c r="M31" s="50" t="str">
        <f t="shared" si="0"/>
        <v>https://download.lenovo.com/Images/Parts/01EN730/01EN730_A.jpg</v>
      </c>
      <c r="N31" s="50" t="str">
        <f t="shared" si="1"/>
        <v>https://download.lenovo.com/Images/Parts/01EN730/01EN730_B.jpg</v>
      </c>
      <c r="O31" s="51" t="str">
        <f t="shared" si="2"/>
        <v>https://download.lenovo.com/Images/Parts/01EN730/01EN730_details.jpg</v>
      </c>
      <c r="P31" t="str">
        <f t="shared" si="3"/>
        <v/>
      </c>
      <c r="Q31" t="str">
        <f t="shared" si="4"/>
        <v/>
      </c>
      <c r="R31" t="str">
        <f t="shared" si="5"/>
        <v/>
      </c>
      <c r="S31" t="str">
        <f t="shared" si="6"/>
        <v/>
      </c>
      <c r="T31" t="str">
        <f t="shared" si="7"/>
        <v/>
      </c>
      <c r="U31" t="str">
        <f t="shared" si="8"/>
        <v/>
      </c>
      <c r="V31" s="46">
        <f>MATCH(G31,options!$D$1:$D$20,0)</f>
        <v>8</v>
      </c>
    </row>
    <row r="32" spans="1:22" ht="14" x14ac:dyDescent="0.15">
      <c r="C32" s="45" t="b">
        <f>FALSE()</f>
        <v>0</v>
      </c>
      <c r="D32" s="45" t="b">
        <f>FALSE()</f>
        <v>0</v>
      </c>
      <c r="E32" s="39">
        <v>5714401471097</v>
      </c>
      <c r="F32" s="39" t="s">
        <v>462</v>
      </c>
      <c r="G32" s="46" t="s">
        <v>398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47" t="b">
        <f>TRUE()</f>
        <v>1</v>
      </c>
      <c r="J32" s="48" t="b">
        <f>TRUE()</f>
        <v>1</v>
      </c>
      <c r="K32" s="39" t="s">
        <v>463</v>
      </c>
      <c r="L32" s="49" t="b">
        <f>FALSE()</f>
        <v>0</v>
      </c>
      <c r="M32" s="50" t="str">
        <f t="shared" si="0"/>
        <v>https://download.lenovo.com/Images/Parts/01EN690/01EN690_A.jpg</v>
      </c>
      <c r="N32" s="50" t="str">
        <f t="shared" si="1"/>
        <v>https://download.lenovo.com/Images/Parts/01EN690/01EN690_B.jpg</v>
      </c>
      <c r="O32" s="51" t="str">
        <f t="shared" si="2"/>
        <v>https://download.lenovo.com/Images/Parts/01EN690/01EN690_details.jpg</v>
      </c>
      <c r="P32" t="str">
        <f t="shared" si="3"/>
        <v/>
      </c>
      <c r="Q32" t="str">
        <f t="shared" si="4"/>
        <v/>
      </c>
      <c r="R32" t="str">
        <f t="shared" si="5"/>
        <v/>
      </c>
      <c r="S32" t="str">
        <f t="shared" si="6"/>
        <v/>
      </c>
      <c r="T32" t="str">
        <f t="shared" si="7"/>
        <v/>
      </c>
      <c r="U32" t="str">
        <f t="shared" si="8"/>
        <v/>
      </c>
      <c r="V32" s="46">
        <f>MATCH(G32,options!$D$1:$D$20,0)</f>
        <v>20</v>
      </c>
    </row>
    <row r="33" spans="1:22" ht="14" x14ac:dyDescent="0.15">
      <c r="A33" s="40" t="s">
        <v>464</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5" t="b">
        <f>FALSE()</f>
        <v>0</v>
      </c>
      <c r="D33" s="45" t="b">
        <f>FALSE()</f>
        <v>0</v>
      </c>
      <c r="E33" s="39">
        <v>5714401471103</v>
      </c>
      <c r="F33" s="39" t="s">
        <v>465</v>
      </c>
      <c r="G33" s="46" t="s">
        <v>403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47" t="b">
        <f>TRUE()</f>
        <v>1</v>
      </c>
      <c r="J33" s="48" t="b">
        <f>TRUE()</f>
        <v>1</v>
      </c>
      <c r="K33" s="39" t="s">
        <v>466</v>
      </c>
      <c r="L33" s="49" t="b">
        <f>FALSE()</f>
        <v>0</v>
      </c>
      <c r="M33" s="50" t="str">
        <f t="shared" si="0"/>
        <v>https://download.lenovo.com/Images/Parts/01EN732/01EN732_A.jpg</v>
      </c>
      <c r="N33" s="50" t="str">
        <f t="shared" si="1"/>
        <v>https://download.lenovo.com/Images/Parts/01EN732/01EN732_B.jpg</v>
      </c>
      <c r="O33" s="51" t="str">
        <f t="shared" si="2"/>
        <v>https://download.lenovo.com/Images/Parts/01EN732/01EN732_details.jpg</v>
      </c>
      <c r="P33" t="str">
        <f t="shared" si="3"/>
        <v/>
      </c>
      <c r="Q33" t="str">
        <f t="shared" si="4"/>
        <v/>
      </c>
      <c r="R33" t="str">
        <f t="shared" si="5"/>
        <v/>
      </c>
      <c r="S33" t="str">
        <f t="shared" si="6"/>
        <v/>
      </c>
      <c r="T33" t="str">
        <f t="shared" si="7"/>
        <v/>
      </c>
      <c r="U33" t="str">
        <f t="shared" si="8"/>
        <v/>
      </c>
      <c r="V33" s="46">
        <f>MATCH(G33,options!$D$1:$D$20,0)</f>
        <v>9</v>
      </c>
    </row>
    <row r="34" spans="1:22" ht="14" x14ac:dyDescent="0.15">
      <c r="C34" s="45" t="b">
        <f>FALSE()</f>
        <v>0</v>
      </c>
      <c r="D34" s="45" t="b">
        <f>FALSE()</f>
        <v>0</v>
      </c>
      <c r="E34" s="39">
        <v>5714401471110</v>
      </c>
      <c r="F34" s="39" t="s">
        <v>467</v>
      </c>
      <c r="G34" s="46"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47" t="b">
        <f>TRUE()</f>
        <v>1</v>
      </c>
      <c r="J34" s="48" t="b">
        <f>TRUE()</f>
        <v>1</v>
      </c>
      <c r="K34" s="39" t="s">
        <v>408</v>
      </c>
      <c r="L34" s="49" t="b">
        <f>FALSE()</f>
        <v>0</v>
      </c>
      <c r="M34" s="50" t="str">
        <f t="shared" si="0"/>
        <v>https://download.lenovo.com/Images/Parts/01EN656/01EN656_A.jpg</v>
      </c>
      <c r="N34" s="50" t="str">
        <f t="shared" si="1"/>
        <v>https://download.lenovo.com/Images/Parts/01EN656/01EN656_B.jpg</v>
      </c>
      <c r="O34" s="51" t="str">
        <f t="shared" si="2"/>
        <v>https://download.lenovo.com/Images/Parts/01EN656/01EN656_details.jpg</v>
      </c>
      <c r="P34" t="str">
        <f t="shared" si="3"/>
        <v/>
      </c>
      <c r="Q34" t="str">
        <f t="shared" si="4"/>
        <v/>
      </c>
      <c r="R34" t="str">
        <f t="shared" si="5"/>
        <v/>
      </c>
      <c r="S34" t="str">
        <f t="shared" si="6"/>
        <v/>
      </c>
      <c r="T34" t="str">
        <f t="shared" si="7"/>
        <v/>
      </c>
      <c r="U34" t="str">
        <f t="shared" si="8"/>
        <v/>
      </c>
      <c r="V34" s="46">
        <f>MATCH(G34,options!$D$1:$D$20,0)</f>
        <v>19</v>
      </c>
    </row>
    <row r="35" spans="1:22" ht="14" x14ac:dyDescent="0.15">
      <c r="C35" s="45" t="b">
        <f>FALSE()</f>
        <v>0</v>
      </c>
      <c r="D35" s="45" t="b">
        <f>FALSE()</f>
        <v>0</v>
      </c>
      <c r="E35" s="39">
        <v>5714401471127</v>
      </c>
      <c r="F35" s="39" t="s">
        <v>468</v>
      </c>
      <c r="G35" s="46" t="s">
        <v>410</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47" t="b">
        <f>TRUE()</f>
        <v>1</v>
      </c>
      <c r="J35" s="48" t="b">
        <f>TRUE()</f>
        <v>1</v>
      </c>
      <c r="K35" s="39" t="s">
        <v>469</v>
      </c>
      <c r="L35" s="49" t="b">
        <f>FALSE()</f>
        <v>0</v>
      </c>
      <c r="M35" s="50" t="str">
        <f t="shared" si="0"/>
        <v>https://download.lenovo.com/Images/Parts/01EN701/01EN701_A.jpg</v>
      </c>
      <c r="N35" s="50" t="str">
        <f t="shared" si="1"/>
        <v>https://download.lenovo.com/Images/Parts/01EN701/01EN701_B.jpg</v>
      </c>
      <c r="O35" s="51" t="str">
        <f t="shared" si="2"/>
        <v>https://download.lenovo.com/Images/Parts/01EN701/01EN701_details.jpg</v>
      </c>
      <c r="P35" t="str">
        <f t="shared" si="3"/>
        <v/>
      </c>
      <c r="Q35" t="str">
        <f t="shared" si="4"/>
        <v/>
      </c>
      <c r="R35" t="str">
        <f t="shared" si="5"/>
        <v/>
      </c>
      <c r="S35" t="str">
        <f t="shared" si="6"/>
        <v/>
      </c>
      <c r="T35" t="str">
        <f t="shared" si="7"/>
        <v/>
      </c>
      <c r="U35" t="str">
        <f t="shared" si="8"/>
        <v/>
      </c>
      <c r="V35" s="46">
        <f>MATCH(G35,options!$D$1:$D$20,0)</f>
        <v>10</v>
      </c>
    </row>
    <row r="36" spans="1:22" ht="14" x14ac:dyDescent="0.15">
      <c r="A36" s="40" t="s">
        <v>470</v>
      </c>
      <c r="B36" s="56" t="s">
        <v>366</v>
      </c>
      <c r="C36" s="45" t="b">
        <f>FALSE()</f>
        <v>0</v>
      </c>
      <c r="D36" s="45" t="b">
        <f>FALSE()</f>
        <v>0</v>
      </c>
      <c r="E36" s="39">
        <v>5714401471226</v>
      </c>
      <c r="F36" s="39" t="s">
        <v>471</v>
      </c>
      <c r="G36" s="46" t="s">
        <v>415</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47" t="b">
        <f>TRUE()</f>
        <v>1</v>
      </c>
      <c r="J36" s="48" t="b">
        <f>TRUE()</f>
        <v>1</v>
      </c>
      <c r="K36" s="39" t="s">
        <v>472</v>
      </c>
      <c r="L36" s="49" t="b">
        <f>FALSE()</f>
        <v>0</v>
      </c>
      <c r="M36" s="50" t="str">
        <f t="shared" ref="M36:M67" si="9">IF(ISBLANK(K36),"",IF(L36, "https://raw.githubusercontent.com/PatrickVibild/TellusAmazonPictures/master/pictures/"&amp;K36&amp;"/1.jpg","https://download.lenovo.com/Images/Parts/"&amp;K36&amp;"/"&amp;K36&amp;"_A.jpg"))</f>
        <v>https://download.lenovo.com/Images/Parts/01EN702/01EN702_A.jpg</v>
      </c>
      <c r="N36" s="50" t="str">
        <f t="shared" ref="N36:N67" si="10">IF(ISBLANK(K36),"",IF(L36, "https://raw.githubusercontent.com/PatrickVibild/TellusAmazonPictures/master/pictures/"&amp;K36&amp;"/2.jpg","https://download.lenovo.com/Images/Parts/"&amp;K36&amp;"/"&amp;K36&amp;"_B.jpg"))</f>
        <v>https://download.lenovo.com/Images/Parts/01EN702/01EN702_B.jpg</v>
      </c>
      <c r="O36" s="51" t="str">
        <f t="shared" ref="O36:O67" si="11">IF(ISBLANK(K36),"",IF(L36, "https://raw.githubusercontent.com/PatrickVibild/TellusAmazonPictures/master/pictures/"&amp;K36&amp;"/3.jpg","https://download.lenovo.com/Images/Parts/"&amp;K36&amp;"/"&amp;K36&amp;"_details.jpg"))</f>
        <v>https://download.lenovo.com/Images/Parts/01EN702/01EN702_details.jpg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6">
        <f>MATCH(G36,options!$D$1:$D$20,0)</f>
        <v>11</v>
      </c>
    </row>
    <row r="37" spans="1:22" ht="14" x14ac:dyDescent="0.15">
      <c r="A37" t="s">
        <v>473</v>
      </c>
      <c r="B37" s="56" t="s">
        <v>474</v>
      </c>
      <c r="C37" s="45" t="b">
        <f>FALSE()</f>
        <v>0</v>
      </c>
      <c r="D37" s="45" t="b">
        <f>FALSE()</f>
        <v>0</v>
      </c>
      <c r="E37" s="39">
        <v>5714401471141</v>
      </c>
      <c r="F37" s="39" t="s">
        <v>475</v>
      </c>
      <c r="G37" s="46" t="s">
        <v>418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47" t="b">
        <f>TRUE()</f>
        <v>1</v>
      </c>
      <c r="J37" s="48" t="b">
        <f>TRUE()</f>
        <v>1</v>
      </c>
      <c r="K37" s="39"/>
      <c r="L37" s="49" t="b">
        <f>FALSE()</f>
        <v>0</v>
      </c>
      <c r="M37" s="50" t="str">
        <f t="shared" si="9"/>
        <v/>
      </c>
      <c r="N37" s="50" t="str">
        <f t="shared" si="10"/>
        <v/>
      </c>
      <c r="O37" s="51" t="str">
        <f t="shared" si="11"/>
        <v/>
      </c>
      <c r="P37" t="str">
        <f t="shared" si="12"/>
        <v/>
      </c>
      <c r="Q37" t="str">
        <f t="shared" si="13"/>
        <v/>
      </c>
      <c r="R37" t="str">
        <f t="shared" si="14"/>
        <v/>
      </c>
      <c r="S37" t="str">
        <f t="shared" si="15"/>
        <v/>
      </c>
      <c r="T37" t="str">
        <f t="shared" si="16"/>
        <v/>
      </c>
      <c r="U37" t="str">
        <f t="shared" si="17"/>
        <v/>
      </c>
      <c r="V37" s="46">
        <f>MATCH(G37,options!$D$1:$D$20,0)</f>
        <v>12</v>
      </c>
    </row>
    <row r="38" spans="1:22" ht="14" x14ac:dyDescent="0.15">
      <c r="C38" s="45" t="b">
        <f>FALSE()</f>
        <v>0</v>
      </c>
      <c r="D38" s="45" t="b">
        <f>FALSE()</f>
        <v>0</v>
      </c>
      <c r="E38" s="39">
        <v>5714401471158</v>
      </c>
      <c r="F38" s="39" t="s">
        <v>476</v>
      </c>
      <c r="G38" s="46" t="s">
        <v>421</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47" t="b">
        <f>TRUE()</f>
        <v>1</v>
      </c>
      <c r="J38" s="48" t="b">
        <f>TRUE()</f>
        <v>1</v>
      </c>
      <c r="K38" s="39" t="s">
        <v>477</v>
      </c>
      <c r="L38" s="49" t="b">
        <f>FALSE()</f>
        <v>0</v>
      </c>
      <c r="M38" s="50" t="str">
        <f t="shared" si="9"/>
        <v>https://download.lenovo.com/Images/Parts/01EN704/01EN704_A.jpg</v>
      </c>
      <c r="N38" s="50" t="str">
        <f t="shared" si="10"/>
        <v>https://download.lenovo.com/Images/Parts/01EN704/01EN704_B.jpg</v>
      </c>
      <c r="O38" s="51" t="str">
        <f t="shared" si="11"/>
        <v>https://download.lenovo.com/Images/Parts/01EN704/01EN704_details.jpg</v>
      </c>
      <c r="P38" t="str">
        <f t="shared" si="12"/>
        <v/>
      </c>
      <c r="Q38" t="str">
        <f t="shared" si="13"/>
        <v/>
      </c>
      <c r="R38" t="str">
        <f t="shared" si="14"/>
        <v/>
      </c>
      <c r="S38" t="str">
        <f t="shared" si="15"/>
        <v/>
      </c>
      <c r="T38" t="str">
        <f t="shared" si="16"/>
        <v/>
      </c>
      <c r="U38" t="str">
        <f t="shared" si="17"/>
        <v/>
      </c>
      <c r="V38" s="46">
        <f>MATCH(G38,options!$D$1:$D$20,0)</f>
        <v>13</v>
      </c>
    </row>
    <row r="39" spans="1:22" ht="14" x14ac:dyDescent="0.15">
      <c r="C39" s="45" t="b">
        <f>FALSE()</f>
        <v>0</v>
      </c>
      <c r="D39" s="45" t="b">
        <f>FALSE()</f>
        <v>0</v>
      </c>
      <c r="E39" s="39">
        <v>5714401471165</v>
      </c>
      <c r="F39" s="39" t="s">
        <v>478</v>
      </c>
      <c r="G39" s="46" t="s">
        <v>424</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47" t="b">
        <f>TRUE()</f>
        <v>1</v>
      </c>
      <c r="J39" s="48" t="b">
        <f>TRUE()</f>
        <v>1</v>
      </c>
      <c r="K39" s="39" t="s">
        <v>479</v>
      </c>
      <c r="L39" s="49" t="b">
        <f>FALSE()</f>
        <v>0</v>
      </c>
      <c r="M39" s="50" t="str">
        <f t="shared" si="9"/>
        <v>https://download.lenovo.com/Images/Parts/01EN749/01EN749_A.jpg</v>
      </c>
      <c r="N39" s="50" t="str">
        <f t="shared" si="10"/>
        <v>https://download.lenovo.com/Images/Parts/01EN749/01EN749_B.jpg</v>
      </c>
      <c r="O39" s="51" t="str">
        <f t="shared" si="11"/>
        <v>https://download.lenovo.com/Images/Parts/01EN749/01EN749_details.jpg</v>
      </c>
      <c r="P39" t="str">
        <f t="shared" si="12"/>
        <v/>
      </c>
      <c r="Q39" t="str">
        <f t="shared" si="13"/>
        <v/>
      </c>
      <c r="R39" t="str">
        <f t="shared" si="14"/>
        <v/>
      </c>
      <c r="S39" t="str">
        <f t="shared" si="15"/>
        <v/>
      </c>
      <c r="T39" t="str">
        <f t="shared" si="16"/>
        <v/>
      </c>
      <c r="U39" t="str">
        <f t="shared" si="17"/>
        <v/>
      </c>
      <c r="V39" s="46">
        <f>MATCH(G39,options!$D$1:$D$20,0)</f>
        <v>14</v>
      </c>
    </row>
    <row r="40" spans="1:22" ht="14" x14ac:dyDescent="0.15">
      <c r="C40" s="45" t="b">
        <f>FALSE()</f>
        <v>0</v>
      </c>
      <c r="D40" s="45" t="b">
        <f>FALSE()</f>
        <v>0</v>
      </c>
      <c r="E40" s="39">
        <v>5714401471172</v>
      </c>
      <c r="F40" s="39" t="s">
        <v>480</v>
      </c>
      <c r="G40" s="46" t="s">
        <v>429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47" t="b">
        <f>TRUE()</f>
        <v>1</v>
      </c>
      <c r="J40" s="48" t="b">
        <f>TRUE()</f>
        <v>1</v>
      </c>
      <c r="K40" s="39" t="s">
        <v>481</v>
      </c>
      <c r="L40" s="49" t="b">
        <f>FALSE()</f>
        <v>0</v>
      </c>
      <c r="M40" s="50" t="str">
        <f t="shared" si="9"/>
        <v>https://download.lenovo.com/Images/Parts/01EN712/01EN712_A.jpg</v>
      </c>
      <c r="N40" s="50" t="str">
        <f t="shared" si="10"/>
        <v>https://download.lenovo.com/Images/Parts/01EN712/01EN712_B.jpg</v>
      </c>
      <c r="O40" s="51" t="str">
        <f t="shared" si="11"/>
        <v>https://download.lenovo.com/Images/Parts/01EN712/01EN712_details.jpg</v>
      </c>
      <c r="P40" t="str">
        <f t="shared" si="12"/>
        <v/>
      </c>
      <c r="Q40" t="str">
        <f t="shared" si="13"/>
        <v/>
      </c>
      <c r="R40" t="str">
        <f t="shared" si="14"/>
        <v/>
      </c>
      <c r="S40" t="str">
        <f t="shared" si="15"/>
        <v/>
      </c>
      <c r="T40" t="str">
        <f t="shared" si="16"/>
        <v/>
      </c>
      <c r="U40" t="str">
        <f t="shared" si="17"/>
        <v/>
      </c>
      <c r="V40" s="46">
        <f>MATCH(G40,options!$D$1:$D$20,0)</f>
        <v>15</v>
      </c>
    </row>
    <row r="41" spans="1:22" ht="28" x14ac:dyDescent="0.15">
      <c r="C41" s="45" t="b">
        <f>FALSE()</f>
        <v>0</v>
      </c>
      <c r="D41" s="45" t="b">
        <f>FALSE()</f>
        <v>0</v>
      </c>
      <c r="E41" s="39">
        <v>5714401471189</v>
      </c>
      <c r="F41" s="39" t="s">
        <v>482</v>
      </c>
      <c r="G41" s="46" t="s">
        <v>432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7" t="b">
        <f>TRUE()</f>
        <v>1</v>
      </c>
      <c r="J41" s="48" t="b">
        <f>TRUE()</f>
        <v>1</v>
      </c>
      <c r="K41" s="39" t="s">
        <v>483</v>
      </c>
      <c r="L41" s="49" t="b">
        <f>TRUE()</f>
        <v>1</v>
      </c>
      <c r="M41" s="50" t="str">
        <f t="shared" si="9"/>
        <v>https://raw.githubusercontent.com/PatrickVibild/TellusAmazonPictures/master/pictures/Lenovo/T470s/BL/USI/1.jpg</v>
      </c>
      <c r="N41" s="50" t="str">
        <f t="shared" si="10"/>
        <v>https://raw.githubusercontent.com/PatrickVibild/TellusAmazonPictures/master/pictures/Lenovo/T470s/BL/USI/2.jpg</v>
      </c>
      <c r="O41" s="51" t="str">
        <f t="shared" si="11"/>
        <v>https://raw.githubusercontent.com/PatrickVibild/TellusAmazonPictures/master/pictures/Lenovo/T470s/BL/USI/3.jpg</v>
      </c>
      <c r="P41" t="str">
        <f t="shared" si="12"/>
        <v>https://raw.githubusercontent.com/PatrickVibild/TellusAmazonPictures/master/pictures/Lenovo/T470s/BL/USI/4.jpg</v>
      </c>
      <c r="Q41" t="str">
        <f t="shared" si="13"/>
        <v>https://raw.githubusercontent.com/PatrickVibild/TellusAmazonPictures/master/pictures/Lenovo/T470s/BL/USI/5.jpg</v>
      </c>
      <c r="R41" t="str">
        <f t="shared" si="14"/>
        <v>https://raw.githubusercontent.com/PatrickVibild/TellusAmazonPictures/master/pictures/Lenovo/T470s/BL/USI/6.jpg</v>
      </c>
      <c r="S41" t="str">
        <f t="shared" si="15"/>
        <v>https://raw.githubusercontent.com/PatrickVibild/TellusAmazonPictures/master/pictures/Lenovo/T470s/BL/USI/7.jpg</v>
      </c>
      <c r="T41" t="str">
        <f t="shared" si="16"/>
        <v>https://raw.githubusercontent.com/PatrickVibild/TellusAmazonPictures/master/pictures/Lenovo/T470s/BL/USI/8.jpg</v>
      </c>
      <c r="U41" t="str">
        <f t="shared" si="17"/>
        <v>https://raw.githubusercontent.com/PatrickVibild/TellusAmazonPictures/master/pictures/Lenovo/T470s/BL/USI/9.jpg</v>
      </c>
      <c r="V41" s="46">
        <f>MATCH(G41,options!$D$1:$D$20,0)</f>
        <v>16</v>
      </c>
    </row>
    <row r="42" spans="1:22" ht="14" x14ac:dyDescent="0.15">
      <c r="C42" s="45" t="b">
        <f>FALSE()</f>
        <v>0</v>
      </c>
      <c r="D42" s="45" t="b">
        <f>FALSE()</f>
        <v>0</v>
      </c>
      <c r="E42" s="39">
        <v>5714401471196</v>
      </c>
      <c r="F42" s="39" t="s">
        <v>484</v>
      </c>
      <c r="G42" s="46" t="s">
        <v>435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47" t="b">
        <f>TRUE()</f>
        <v>1</v>
      </c>
      <c r="J42" s="48" t="b">
        <f>TRUE()</f>
        <v>1</v>
      </c>
      <c r="K42" s="39" t="s">
        <v>485</v>
      </c>
      <c r="L42" s="49" t="b">
        <f>FALSE()</f>
        <v>0</v>
      </c>
      <c r="M42" s="50" t="str">
        <f t="shared" si="9"/>
        <v>https://download.lenovo.com/Images/Parts/01EN705/01EN705_A.jpg</v>
      </c>
      <c r="N42" s="50" t="str">
        <f t="shared" si="10"/>
        <v>https://download.lenovo.com/Images/Parts/01EN705/01EN705_B.jpg</v>
      </c>
      <c r="O42" s="51" t="str">
        <f t="shared" si="11"/>
        <v>https://download.lenovo.com/Images/Parts/01EN705/01EN705_details.jpg</v>
      </c>
      <c r="P42" t="str">
        <f t="shared" si="12"/>
        <v/>
      </c>
      <c r="Q42" t="str">
        <f t="shared" si="13"/>
        <v/>
      </c>
      <c r="R42" t="str">
        <f t="shared" si="14"/>
        <v/>
      </c>
      <c r="S42" t="str">
        <f t="shared" si="15"/>
        <v/>
      </c>
      <c r="T42" t="str">
        <f t="shared" si="16"/>
        <v/>
      </c>
      <c r="U42" t="str">
        <f t="shared" si="17"/>
        <v/>
      </c>
      <c r="V42" s="46">
        <f>MATCH(G42,options!$D$1:$D$20,0)</f>
        <v>17</v>
      </c>
    </row>
    <row r="43" spans="1:22" ht="28" x14ac:dyDescent="0.15">
      <c r="C43" s="45" t="b">
        <f>TRUE()</f>
        <v>1</v>
      </c>
      <c r="D43" s="45" t="b">
        <f>FALSE()</f>
        <v>0</v>
      </c>
      <c r="E43" s="39">
        <v>5714401471202</v>
      </c>
      <c r="F43" s="39" t="s">
        <v>486</v>
      </c>
      <c r="G43" s="46" t="s">
        <v>439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7" t="b">
        <f>TRUE()</f>
        <v>1</v>
      </c>
      <c r="J43" s="48" t="b">
        <f>TRUE()</f>
        <v>1</v>
      </c>
      <c r="K43" s="39" t="s">
        <v>487</v>
      </c>
      <c r="L43" s="49" t="b">
        <f>TRUE()</f>
        <v>1</v>
      </c>
      <c r="M43" s="50" t="str">
        <f t="shared" si="9"/>
        <v>https://raw.githubusercontent.com/PatrickVibild/TellusAmazonPictures/master/pictures/Lenovo/T470s/BL/US/1.jpg</v>
      </c>
      <c r="N43" s="50" t="str">
        <f t="shared" si="10"/>
        <v>https://raw.githubusercontent.com/PatrickVibild/TellusAmazonPictures/master/pictures/Lenovo/T470s/BL/US/2.jpg</v>
      </c>
      <c r="O43" s="51" t="str">
        <f t="shared" si="11"/>
        <v>https://raw.githubusercontent.com/PatrickVibild/TellusAmazonPictures/master/pictures/Lenovo/T470s/BL/US/3.jpg</v>
      </c>
      <c r="P43" t="str">
        <f t="shared" si="12"/>
        <v>https://raw.githubusercontent.com/PatrickVibild/TellusAmazonPictures/master/pictures/Lenovo/T470s/BL/US/4.jpg</v>
      </c>
      <c r="Q43" t="str">
        <f t="shared" si="13"/>
        <v>https://raw.githubusercontent.com/PatrickVibild/TellusAmazonPictures/master/pictures/Lenovo/T470s/BL/US/5.jpg</v>
      </c>
      <c r="R43" t="str">
        <f t="shared" si="14"/>
        <v>https://raw.githubusercontent.com/PatrickVibild/TellusAmazonPictures/master/pictures/Lenovo/T470s/BL/US/6.jpg</v>
      </c>
      <c r="S43" t="str">
        <f t="shared" si="15"/>
        <v>https://raw.githubusercontent.com/PatrickVibild/TellusAmazonPictures/master/pictures/Lenovo/T470s/BL/US/7.jpg</v>
      </c>
      <c r="T43" t="str">
        <f t="shared" si="16"/>
        <v>https://raw.githubusercontent.com/PatrickVibild/TellusAmazonPictures/master/pictures/Lenovo/T470s/BL/US/8.jpg</v>
      </c>
      <c r="U43" t="str">
        <f t="shared" si="17"/>
        <v>https://raw.githubusercontent.com/PatrickVibild/TellusAmazonPictures/master/pictures/Lenovo/T470s/BL/US/9.jpg</v>
      </c>
      <c r="V43" s="46">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50"/>
      <c r="L44" s="50"/>
      <c r="M44" s="50" t="str">
        <f t="shared" si="9"/>
        <v/>
      </c>
      <c r="N44" s="50" t="str">
        <f t="shared" si="10"/>
        <v/>
      </c>
      <c r="O44" s="51" t="str">
        <f t="shared" si="11"/>
        <v/>
      </c>
      <c r="P44" t="str">
        <f t="shared" si="12"/>
        <v/>
      </c>
      <c r="Q44" t="str">
        <f t="shared" si="13"/>
        <v/>
      </c>
      <c r="R44" t="str">
        <f t="shared" si="14"/>
        <v/>
      </c>
      <c r="S44" t="str">
        <f t="shared" si="15"/>
        <v/>
      </c>
      <c r="T44" t="str">
        <f t="shared" si="16"/>
        <v/>
      </c>
      <c r="U44" t="str">
        <f t="shared" si="17"/>
        <v/>
      </c>
      <c r="V44" s="46"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50"/>
      <c r="L45" s="50"/>
      <c r="M45" s="50" t="str">
        <f t="shared" si="9"/>
        <v/>
      </c>
      <c r="N45" s="50" t="str">
        <f t="shared" si="10"/>
        <v/>
      </c>
      <c r="O45" s="51" t="str">
        <f t="shared" si="11"/>
        <v/>
      </c>
      <c r="P45" t="str">
        <f t="shared" si="12"/>
        <v/>
      </c>
      <c r="Q45" t="str">
        <f t="shared" si="13"/>
        <v/>
      </c>
      <c r="R45" t="str">
        <f t="shared" si="14"/>
        <v/>
      </c>
      <c r="S45" t="str">
        <f t="shared" si="15"/>
        <v/>
      </c>
      <c r="T45" t="str">
        <f t="shared" si="16"/>
        <v/>
      </c>
      <c r="U45" t="str">
        <f t="shared" si="17"/>
        <v/>
      </c>
      <c r="V45" s="46"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50"/>
      <c r="L46" s="50"/>
      <c r="M46" s="50" t="str">
        <f t="shared" si="9"/>
        <v/>
      </c>
      <c r="N46" s="50" t="str">
        <f t="shared" si="10"/>
        <v/>
      </c>
      <c r="O46" s="51" t="str">
        <f t="shared" si="11"/>
        <v/>
      </c>
      <c r="P46" t="str">
        <f t="shared" si="12"/>
        <v/>
      </c>
      <c r="Q46" t="str">
        <f t="shared" si="13"/>
        <v/>
      </c>
      <c r="R46" t="str">
        <f t="shared" si="14"/>
        <v/>
      </c>
      <c r="S46" t="str">
        <f t="shared" si="15"/>
        <v/>
      </c>
      <c r="T46" t="str">
        <f t="shared" si="16"/>
        <v/>
      </c>
      <c r="U46" t="str">
        <f t="shared" si="17"/>
        <v/>
      </c>
      <c r="V46" s="46"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50"/>
      <c r="L47" s="50"/>
      <c r="M47" s="50" t="str">
        <f t="shared" si="9"/>
        <v/>
      </c>
      <c r="N47" s="50" t="str">
        <f t="shared" si="10"/>
        <v/>
      </c>
      <c r="O47" s="51" t="str">
        <f t="shared" si="11"/>
        <v/>
      </c>
      <c r="P47" t="str">
        <f t="shared" si="12"/>
        <v/>
      </c>
      <c r="Q47" t="str">
        <f t="shared" si="13"/>
        <v/>
      </c>
      <c r="R47" t="str">
        <f t="shared" si="14"/>
        <v/>
      </c>
      <c r="S47" t="str">
        <f t="shared" si="15"/>
        <v/>
      </c>
      <c r="T47" t="str">
        <f t="shared" si="16"/>
        <v/>
      </c>
      <c r="U47" t="str">
        <f t="shared" si="17"/>
        <v/>
      </c>
      <c r="V47" s="46"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50"/>
      <c r="L48" s="50"/>
      <c r="M48" s="50" t="str">
        <f t="shared" si="9"/>
        <v/>
      </c>
      <c r="N48" s="50" t="str">
        <f t="shared" si="10"/>
        <v/>
      </c>
      <c r="O48" s="51" t="str">
        <f t="shared" si="11"/>
        <v/>
      </c>
      <c r="P48" t="str">
        <f t="shared" si="12"/>
        <v/>
      </c>
      <c r="Q48" t="str">
        <f t="shared" si="13"/>
        <v/>
      </c>
      <c r="R48" t="str">
        <f t="shared" si="14"/>
        <v/>
      </c>
      <c r="S48" t="str">
        <f t="shared" si="15"/>
        <v/>
      </c>
      <c r="T48" t="str">
        <f t="shared" si="16"/>
        <v/>
      </c>
      <c r="U48" t="str">
        <f t="shared" si="17"/>
        <v/>
      </c>
      <c r="V48" s="46"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50"/>
      <c r="L49" s="50"/>
      <c r="M49" s="50" t="str">
        <f t="shared" si="9"/>
        <v/>
      </c>
      <c r="N49" s="50" t="str">
        <f t="shared" si="10"/>
        <v/>
      </c>
      <c r="O49" s="51" t="str">
        <f t="shared" si="11"/>
        <v/>
      </c>
      <c r="P49" t="str">
        <f t="shared" si="12"/>
        <v/>
      </c>
      <c r="Q49" t="str">
        <f t="shared" si="13"/>
        <v/>
      </c>
      <c r="R49" t="str">
        <f t="shared" si="14"/>
        <v/>
      </c>
      <c r="S49" t="str">
        <f t="shared" si="15"/>
        <v/>
      </c>
      <c r="T49" t="str">
        <f t="shared" si="16"/>
        <v/>
      </c>
      <c r="U49" t="str">
        <f t="shared" si="17"/>
        <v/>
      </c>
      <c r="V49" s="46"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50"/>
      <c r="L50" s="50"/>
      <c r="M50" s="50" t="str">
        <f t="shared" si="9"/>
        <v/>
      </c>
      <c r="N50" s="50" t="str">
        <f t="shared" si="10"/>
        <v/>
      </c>
      <c r="O50" s="51" t="str">
        <f t="shared" si="11"/>
        <v/>
      </c>
      <c r="P50" t="str">
        <f t="shared" si="12"/>
        <v/>
      </c>
      <c r="Q50" t="str">
        <f t="shared" si="13"/>
        <v/>
      </c>
      <c r="R50" t="str">
        <f t="shared" si="14"/>
        <v/>
      </c>
      <c r="S50" t="str">
        <f t="shared" si="15"/>
        <v/>
      </c>
      <c r="T50" t="str">
        <f t="shared" si="16"/>
        <v/>
      </c>
      <c r="U50" t="str">
        <f t="shared" si="17"/>
        <v/>
      </c>
      <c r="V50" s="46"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50"/>
      <c r="L51" s="50"/>
      <c r="M51" s="50" t="str">
        <f t="shared" si="9"/>
        <v/>
      </c>
      <c r="N51" s="50" t="str">
        <f t="shared" si="10"/>
        <v/>
      </c>
      <c r="O51" s="51" t="str">
        <f t="shared" si="11"/>
        <v/>
      </c>
      <c r="P51" t="str">
        <f t="shared" si="12"/>
        <v/>
      </c>
      <c r="Q51" t="str">
        <f t="shared" si="13"/>
        <v/>
      </c>
      <c r="R51" t="str">
        <f t="shared" si="14"/>
        <v/>
      </c>
      <c r="S51" t="str">
        <f t="shared" si="15"/>
        <v/>
      </c>
      <c r="T51" t="str">
        <f t="shared" si="16"/>
        <v/>
      </c>
      <c r="U51" t="str">
        <f t="shared" si="17"/>
        <v/>
      </c>
      <c r="V51" s="46"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50"/>
      <c r="L52" s="50"/>
      <c r="M52" s="50" t="str">
        <f t="shared" si="9"/>
        <v/>
      </c>
      <c r="N52" s="50" t="str">
        <f t="shared" si="10"/>
        <v/>
      </c>
      <c r="O52" s="51" t="str">
        <f t="shared" si="11"/>
        <v/>
      </c>
      <c r="P52" t="str">
        <f t="shared" si="12"/>
        <v/>
      </c>
      <c r="Q52" t="str">
        <f t="shared" si="13"/>
        <v/>
      </c>
      <c r="R52" t="str">
        <f t="shared" si="14"/>
        <v/>
      </c>
      <c r="S52" t="str">
        <f t="shared" si="15"/>
        <v/>
      </c>
      <c r="T52" t="str">
        <f t="shared" si="16"/>
        <v/>
      </c>
      <c r="U52" t="str">
        <f t="shared" si="17"/>
        <v/>
      </c>
      <c r="V52" s="46"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50"/>
      <c r="L53" s="50"/>
      <c r="M53" s="50" t="str">
        <f t="shared" si="9"/>
        <v/>
      </c>
      <c r="N53" s="50" t="str">
        <f t="shared" si="10"/>
        <v/>
      </c>
      <c r="O53" s="51" t="str">
        <f t="shared" si="11"/>
        <v/>
      </c>
      <c r="P53" t="str">
        <f t="shared" si="12"/>
        <v/>
      </c>
      <c r="Q53" t="str">
        <f t="shared" si="13"/>
        <v/>
      </c>
      <c r="R53" t="str">
        <f t="shared" si="14"/>
        <v/>
      </c>
      <c r="S53" t="str">
        <f t="shared" si="15"/>
        <v/>
      </c>
      <c r="T53" t="str">
        <f t="shared" si="16"/>
        <v/>
      </c>
      <c r="U53" t="str">
        <f t="shared" si="17"/>
        <v/>
      </c>
      <c r="V53" s="46"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50"/>
      <c r="L54" s="50"/>
      <c r="M54" s="50" t="str">
        <f t="shared" si="9"/>
        <v/>
      </c>
      <c r="N54" s="50" t="str">
        <f t="shared" si="10"/>
        <v/>
      </c>
      <c r="O54" s="51" t="str">
        <f t="shared" si="11"/>
        <v/>
      </c>
      <c r="P54" t="str">
        <f t="shared" si="12"/>
        <v/>
      </c>
      <c r="Q54" t="str">
        <f t="shared" si="13"/>
        <v/>
      </c>
      <c r="R54" t="str">
        <f t="shared" si="14"/>
        <v/>
      </c>
      <c r="S54" t="str">
        <f t="shared" si="15"/>
        <v/>
      </c>
      <c r="T54" t="str">
        <f t="shared" si="16"/>
        <v/>
      </c>
      <c r="U54" t="str">
        <f t="shared" si="17"/>
        <v/>
      </c>
      <c r="V54" s="46"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50"/>
      <c r="L55" s="50"/>
      <c r="M55" s="50" t="str">
        <f t="shared" si="9"/>
        <v/>
      </c>
      <c r="N55" s="50" t="str">
        <f t="shared" si="10"/>
        <v/>
      </c>
      <c r="O55" s="51" t="str">
        <f t="shared" si="11"/>
        <v/>
      </c>
      <c r="P55" t="str">
        <f t="shared" si="12"/>
        <v/>
      </c>
      <c r="Q55" t="str">
        <f t="shared" si="13"/>
        <v/>
      </c>
      <c r="R55" t="str">
        <f t="shared" si="14"/>
        <v/>
      </c>
      <c r="S55" t="str">
        <f t="shared" si="15"/>
        <v/>
      </c>
      <c r="T55" t="str">
        <f t="shared" si="16"/>
        <v/>
      </c>
      <c r="U55" t="str">
        <f t="shared" si="17"/>
        <v/>
      </c>
      <c r="V55" s="46"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50"/>
      <c r="L56" s="50"/>
      <c r="M56" s="50" t="str">
        <f t="shared" si="9"/>
        <v/>
      </c>
      <c r="N56" s="50" t="str">
        <f t="shared" si="10"/>
        <v/>
      </c>
      <c r="O56" s="51" t="str">
        <f t="shared" si="11"/>
        <v/>
      </c>
      <c r="P56" t="str">
        <f t="shared" si="12"/>
        <v/>
      </c>
      <c r="Q56" t="str">
        <f t="shared" si="13"/>
        <v/>
      </c>
      <c r="R56" t="str">
        <f t="shared" si="14"/>
        <v/>
      </c>
      <c r="S56" t="str">
        <f t="shared" si="15"/>
        <v/>
      </c>
      <c r="T56" t="str">
        <f t="shared" si="16"/>
        <v/>
      </c>
      <c r="U56" t="str">
        <f t="shared" si="17"/>
        <v/>
      </c>
      <c r="V56" s="46"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50"/>
      <c r="L57" s="50"/>
      <c r="M57" s="50" t="str">
        <f t="shared" si="9"/>
        <v/>
      </c>
      <c r="N57" s="50" t="str">
        <f t="shared" si="10"/>
        <v/>
      </c>
      <c r="O57" s="51" t="str">
        <f t="shared" si="11"/>
        <v/>
      </c>
      <c r="P57" t="str">
        <f t="shared" si="12"/>
        <v/>
      </c>
      <c r="Q57" t="str">
        <f t="shared" si="13"/>
        <v/>
      </c>
      <c r="R57" t="str">
        <f t="shared" si="14"/>
        <v/>
      </c>
      <c r="S57" t="str">
        <f t="shared" si="15"/>
        <v/>
      </c>
      <c r="T57" t="str">
        <f t="shared" si="16"/>
        <v/>
      </c>
      <c r="U57" t="str">
        <f t="shared" si="17"/>
        <v/>
      </c>
      <c r="V57" s="46"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50"/>
      <c r="L58" s="50"/>
      <c r="M58" s="50" t="str">
        <f t="shared" si="9"/>
        <v/>
      </c>
      <c r="N58" s="50" t="str">
        <f t="shared" si="10"/>
        <v/>
      </c>
      <c r="O58" s="51" t="str">
        <f t="shared" si="11"/>
        <v/>
      </c>
      <c r="P58" t="str">
        <f t="shared" si="12"/>
        <v/>
      </c>
      <c r="Q58" t="str">
        <f t="shared" si="13"/>
        <v/>
      </c>
      <c r="R58" t="str">
        <f t="shared" si="14"/>
        <v/>
      </c>
      <c r="S58" t="str">
        <f t="shared" si="15"/>
        <v/>
      </c>
      <c r="T58" t="str">
        <f t="shared" si="16"/>
        <v/>
      </c>
      <c r="U58" t="str">
        <f t="shared" si="17"/>
        <v/>
      </c>
      <c r="V58" s="46"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50"/>
      <c r="L59" s="50"/>
      <c r="M59" s="50" t="str">
        <f t="shared" si="9"/>
        <v/>
      </c>
      <c r="N59" s="50" t="str">
        <f t="shared" si="10"/>
        <v/>
      </c>
      <c r="O59" s="51" t="str">
        <f t="shared" si="11"/>
        <v/>
      </c>
      <c r="P59" t="str">
        <f t="shared" si="12"/>
        <v/>
      </c>
      <c r="Q59" t="str">
        <f t="shared" si="13"/>
        <v/>
      </c>
      <c r="R59" t="str">
        <f t="shared" si="14"/>
        <v/>
      </c>
      <c r="S59" t="str">
        <f t="shared" si="15"/>
        <v/>
      </c>
      <c r="T59" t="str">
        <f t="shared" si="16"/>
        <v/>
      </c>
      <c r="U59" t="str">
        <f t="shared" si="17"/>
        <v/>
      </c>
      <c r="V59" s="46"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50"/>
      <c r="L60" s="50"/>
      <c r="M60" s="50" t="str">
        <f t="shared" si="9"/>
        <v/>
      </c>
      <c r="N60" s="50" t="str">
        <f t="shared" si="10"/>
        <v/>
      </c>
      <c r="O60" s="51" t="str">
        <f t="shared" si="11"/>
        <v/>
      </c>
      <c r="P60" t="str">
        <f t="shared" si="12"/>
        <v/>
      </c>
      <c r="Q60" t="str">
        <f t="shared" si="13"/>
        <v/>
      </c>
      <c r="R60" t="str">
        <f t="shared" si="14"/>
        <v/>
      </c>
      <c r="S60" t="str">
        <f t="shared" si="15"/>
        <v/>
      </c>
      <c r="T60" t="str">
        <f t="shared" si="16"/>
        <v/>
      </c>
      <c r="U60" t="str">
        <f t="shared" si="17"/>
        <v/>
      </c>
      <c r="V60" s="46"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50"/>
      <c r="L61" s="50"/>
      <c r="M61" s="50" t="str">
        <f t="shared" si="9"/>
        <v/>
      </c>
      <c r="N61" s="50" t="str">
        <f t="shared" si="10"/>
        <v/>
      </c>
      <c r="O61" s="51" t="str">
        <f t="shared" si="11"/>
        <v/>
      </c>
      <c r="P61" t="str">
        <f t="shared" si="12"/>
        <v/>
      </c>
      <c r="Q61" t="str">
        <f t="shared" si="13"/>
        <v/>
      </c>
      <c r="R61" t="str">
        <f t="shared" si="14"/>
        <v/>
      </c>
      <c r="S61" t="str">
        <f t="shared" si="15"/>
        <v/>
      </c>
      <c r="T61" t="str">
        <f t="shared" si="16"/>
        <v/>
      </c>
      <c r="U61" t="str">
        <f t="shared" si="17"/>
        <v/>
      </c>
      <c r="V61" s="46"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50"/>
      <c r="L62" s="50"/>
      <c r="M62" s="50" t="str">
        <f t="shared" si="9"/>
        <v/>
      </c>
      <c r="N62" s="50" t="str">
        <f t="shared" si="10"/>
        <v/>
      </c>
      <c r="O62" s="51" t="str">
        <f t="shared" si="11"/>
        <v/>
      </c>
      <c r="P62" t="str">
        <f t="shared" si="12"/>
        <v/>
      </c>
      <c r="Q62" t="str">
        <f t="shared" si="13"/>
        <v/>
      </c>
      <c r="R62" t="str">
        <f t="shared" si="14"/>
        <v/>
      </c>
      <c r="S62" t="str">
        <f t="shared" si="15"/>
        <v/>
      </c>
      <c r="T62" t="str">
        <f t="shared" si="16"/>
        <v/>
      </c>
      <c r="U62" t="str">
        <f t="shared" si="17"/>
        <v/>
      </c>
      <c r="V62" s="46"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50"/>
      <c r="L63" s="50"/>
      <c r="M63" s="50" t="str">
        <f t="shared" si="9"/>
        <v/>
      </c>
      <c r="N63" s="50" t="str">
        <f t="shared" si="10"/>
        <v/>
      </c>
      <c r="O63" s="51" t="str">
        <f t="shared" si="11"/>
        <v/>
      </c>
      <c r="P63" t="str">
        <f t="shared" si="12"/>
        <v/>
      </c>
      <c r="Q63" t="str">
        <f t="shared" si="13"/>
        <v/>
      </c>
      <c r="R63" t="str">
        <f t="shared" si="14"/>
        <v/>
      </c>
      <c r="S63" t="str">
        <f t="shared" si="15"/>
        <v/>
      </c>
      <c r="T63" t="str">
        <f t="shared" si="16"/>
        <v/>
      </c>
      <c r="U63" t="str">
        <f t="shared" si="17"/>
        <v/>
      </c>
      <c r="V63" s="46"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50"/>
      <c r="L64" s="50"/>
      <c r="M64" s="50" t="str">
        <f t="shared" si="9"/>
        <v/>
      </c>
      <c r="N64" s="50" t="str">
        <f t="shared" si="10"/>
        <v/>
      </c>
      <c r="O64" s="51" t="str">
        <f t="shared" si="11"/>
        <v/>
      </c>
      <c r="P64" t="str">
        <f t="shared" si="12"/>
        <v/>
      </c>
      <c r="Q64" t="str">
        <f t="shared" si="13"/>
        <v/>
      </c>
      <c r="R64" t="str">
        <f t="shared" si="14"/>
        <v/>
      </c>
      <c r="S64" t="str">
        <f t="shared" si="15"/>
        <v/>
      </c>
      <c r="T64" t="str">
        <f t="shared" si="16"/>
        <v/>
      </c>
      <c r="U64" t="str">
        <f t="shared" si="17"/>
        <v/>
      </c>
      <c r="V64" s="46"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50"/>
      <c r="L65" s="50"/>
      <c r="M65" s="50" t="str">
        <f t="shared" si="9"/>
        <v/>
      </c>
      <c r="N65" s="50" t="str">
        <f t="shared" si="10"/>
        <v/>
      </c>
      <c r="O65" s="51" t="str">
        <f t="shared" si="11"/>
        <v/>
      </c>
      <c r="P65" t="str">
        <f t="shared" si="12"/>
        <v/>
      </c>
      <c r="Q65" t="str">
        <f t="shared" si="13"/>
        <v/>
      </c>
      <c r="R65" t="str">
        <f t="shared" si="14"/>
        <v/>
      </c>
      <c r="S65" t="str">
        <f t="shared" si="15"/>
        <v/>
      </c>
      <c r="T65" t="str">
        <f t="shared" si="16"/>
        <v/>
      </c>
      <c r="U65" t="str">
        <f t="shared" si="17"/>
        <v/>
      </c>
      <c r="V65" s="46"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50"/>
      <c r="L66" s="50"/>
      <c r="M66" s="50" t="str">
        <f t="shared" si="9"/>
        <v/>
      </c>
      <c r="N66" s="50" t="str">
        <f t="shared" si="10"/>
        <v/>
      </c>
      <c r="O66" s="51" t="str">
        <f t="shared" si="11"/>
        <v/>
      </c>
      <c r="P66" t="str">
        <f t="shared" si="12"/>
        <v/>
      </c>
      <c r="Q66" t="str">
        <f t="shared" si="13"/>
        <v/>
      </c>
      <c r="R66" t="str">
        <f t="shared" si="14"/>
        <v/>
      </c>
      <c r="S66" t="str">
        <f t="shared" si="15"/>
        <v/>
      </c>
      <c r="T66" t="str">
        <f t="shared" si="16"/>
        <v/>
      </c>
      <c r="U66" t="str">
        <f t="shared" si="17"/>
        <v/>
      </c>
      <c r="V66" s="46"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50"/>
      <c r="L67" s="50"/>
      <c r="M67" s="50" t="str">
        <f t="shared" si="9"/>
        <v/>
      </c>
      <c r="N67" s="50" t="str">
        <f t="shared" si="10"/>
        <v/>
      </c>
      <c r="O67" s="51" t="str">
        <f t="shared" si="11"/>
        <v/>
      </c>
      <c r="P67" t="str">
        <f t="shared" si="12"/>
        <v/>
      </c>
      <c r="Q67" t="str">
        <f t="shared" si="13"/>
        <v/>
      </c>
      <c r="R67" t="str">
        <f t="shared" si="14"/>
        <v/>
      </c>
      <c r="S67" t="str">
        <f t="shared" si="15"/>
        <v/>
      </c>
      <c r="T67" t="str">
        <f t="shared" si="16"/>
        <v/>
      </c>
      <c r="U67" t="str">
        <f t="shared" si="17"/>
        <v/>
      </c>
      <c r="V67" s="46"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50"/>
      <c r="L68" s="50"/>
      <c r="M68" s="50" t="str">
        <f t="shared" ref="M68:M99" si="18">IF(ISBLANK(K68),"",IF(L68, "https://raw.githubusercontent.com/PatrickVibild/TellusAmazonPictures/master/pictures/"&amp;K68&amp;"/1.jpg","https://download.lenovo.com/Images/Parts/"&amp;K68&amp;"/"&amp;K68&amp;"_A.jpg"))</f>
        <v/>
      </c>
      <c r="N68" s="50" t="str">
        <f t="shared" ref="N68:N103" si="19">IF(ISBLANK(K68),"",IF(L68, "https://raw.githubusercontent.com/PatrickVibild/TellusAmazonPictures/master/pictures/"&amp;K68&amp;"/2.jpg","https://download.lenovo.com/Images/Parts/"&amp;K68&amp;"/"&amp;K68&amp;"_B.jpg"))</f>
        <v/>
      </c>
      <c r="O68" s="51"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6"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50"/>
      <c r="L69" s="50"/>
      <c r="M69" s="50" t="str">
        <f t="shared" si="18"/>
        <v/>
      </c>
      <c r="N69" s="50" t="str">
        <f t="shared" si="19"/>
        <v/>
      </c>
      <c r="O69" s="51" t="str">
        <f t="shared" si="20"/>
        <v/>
      </c>
      <c r="P69" t="str">
        <f t="shared" si="21"/>
        <v/>
      </c>
      <c r="Q69" t="str">
        <f t="shared" si="22"/>
        <v/>
      </c>
      <c r="R69" t="str">
        <f t="shared" si="23"/>
        <v/>
      </c>
      <c r="S69" t="str">
        <f t="shared" si="24"/>
        <v/>
      </c>
      <c r="T69" t="str">
        <f t="shared" si="25"/>
        <v/>
      </c>
      <c r="U69" t="str">
        <f t="shared" si="26"/>
        <v/>
      </c>
      <c r="V69" s="46"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50"/>
      <c r="L70" s="50"/>
      <c r="M70" s="50" t="str">
        <f t="shared" si="18"/>
        <v/>
      </c>
      <c r="N70" s="50" t="str">
        <f t="shared" si="19"/>
        <v/>
      </c>
      <c r="O70" s="51" t="str">
        <f t="shared" si="20"/>
        <v/>
      </c>
      <c r="P70" t="str">
        <f t="shared" si="21"/>
        <v/>
      </c>
      <c r="Q70" t="str">
        <f t="shared" si="22"/>
        <v/>
      </c>
      <c r="R70" t="str">
        <f t="shared" si="23"/>
        <v/>
      </c>
      <c r="S70" t="str">
        <f t="shared" si="24"/>
        <v/>
      </c>
      <c r="T70" t="str">
        <f t="shared" si="25"/>
        <v/>
      </c>
      <c r="U70" t="str">
        <f t="shared" si="26"/>
        <v/>
      </c>
      <c r="V70" s="46"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50"/>
      <c r="L71" s="50"/>
      <c r="M71" s="50" t="str">
        <f t="shared" si="18"/>
        <v/>
      </c>
      <c r="N71" s="50" t="str">
        <f t="shared" si="19"/>
        <v/>
      </c>
      <c r="O71" s="51" t="str">
        <f t="shared" si="20"/>
        <v/>
      </c>
      <c r="P71" t="str">
        <f t="shared" si="21"/>
        <v/>
      </c>
      <c r="Q71" t="str">
        <f t="shared" si="22"/>
        <v/>
      </c>
      <c r="R71" t="str">
        <f t="shared" si="23"/>
        <v/>
      </c>
      <c r="S71" t="str">
        <f t="shared" si="24"/>
        <v/>
      </c>
      <c r="T71" t="str">
        <f t="shared" si="25"/>
        <v/>
      </c>
      <c r="U71" t="str">
        <f t="shared" si="26"/>
        <v/>
      </c>
      <c r="V71" s="46"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50"/>
      <c r="L72" s="50"/>
      <c r="M72" s="50" t="str">
        <f t="shared" si="18"/>
        <v/>
      </c>
      <c r="N72" s="50" t="str">
        <f t="shared" si="19"/>
        <v/>
      </c>
      <c r="O72" s="51" t="str">
        <f t="shared" si="20"/>
        <v/>
      </c>
      <c r="P72" t="str">
        <f t="shared" si="21"/>
        <v/>
      </c>
      <c r="Q72" t="str">
        <f t="shared" si="22"/>
        <v/>
      </c>
      <c r="R72" t="str">
        <f t="shared" si="23"/>
        <v/>
      </c>
      <c r="S72" t="str">
        <f t="shared" si="24"/>
        <v/>
      </c>
      <c r="T72" t="str">
        <f t="shared" si="25"/>
        <v/>
      </c>
      <c r="U72" t="str">
        <f t="shared" si="26"/>
        <v/>
      </c>
      <c r="V72" s="46"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50"/>
      <c r="L73" s="50"/>
      <c r="M73" s="50" t="str">
        <f t="shared" si="18"/>
        <v/>
      </c>
      <c r="N73" s="50" t="str">
        <f t="shared" si="19"/>
        <v/>
      </c>
      <c r="O73" s="51" t="str">
        <f t="shared" si="20"/>
        <v/>
      </c>
      <c r="P73" t="str">
        <f t="shared" si="21"/>
        <v/>
      </c>
      <c r="Q73" t="str">
        <f t="shared" si="22"/>
        <v/>
      </c>
      <c r="R73" t="str">
        <f t="shared" si="23"/>
        <v/>
      </c>
      <c r="S73" t="str">
        <f t="shared" si="24"/>
        <v/>
      </c>
      <c r="T73" t="str">
        <f t="shared" si="25"/>
        <v/>
      </c>
      <c r="U73" t="str">
        <f t="shared" si="26"/>
        <v/>
      </c>
      <c r="V73" s="46"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50"/>
      <c r="L74" s="50"/>
      <c r="M74" s="50" t="str">
        <f t="shared" si="18"/>
        <v/>
      </c>
      <c r="N74" s="50" t="str">
        <f t="shared" si="19"/>
        <v/>
      </c>
      <c r="O74" s="51" t="str">
        <f t="shared" si="20"/>
        <v/>
      </c>
      <c r="P74" t="str">
        <f t="shared" si="21"/>
        <v/>
      </c>
      <c r="Q74" t="str">
        <f t="shared" si="22"/>
        <v/>
      </c>
      <c r="R74" t="str">
        <f t="shared" si="23"/>
        <v/>
      </c>
      <c r="S74" t="str">
        <f t="shared" si="24"/>
        <v/>
      </c>
      <c r="T74" t="str">
        <f t="shared" si="25"/>
        <v/>
      </c>
      <c r="U74" t="str">
        <f t="shared" si="26"/>
        <v/>
      </c>
      <c r="V74" s="46"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50"/>
      <c r="L75" s="50"/>
      <c r="M75" s="50" t="str">
        <f t="shared" si="18"/>
        <v/>
      </c>
      <c r="N75" s="50" t="str">
        <f t="shared" si="19"/>
        <v/>
      </c>
      <c r="O75" s="51" t="str">
        <f t="shared" si="20"/>
        <v/>
      </c>
      <c r="P75" t="str">
        <f t="shared" si="21"/>
        <v/>
      </c>
      <c r="Q75" t="str">
        <f t="shared" si="22"/>
        <v/>
      </c>
      <c r="R75" t="str">
        <f t="shared" si="23"/>
        <v/>
      </c>
      <c r="S75" t="str">
        <f t="shared" si="24"/>
        <v/>
      </c>
      <c r="T75" t="str">
        <f t="shared" si="25"/>
        <v/>
      </c>
      <c r="U75" t="str">
        <f t="shared" si="26"/>
        <v/>
      </c>
      <c r="V75" s="46"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50"/>
      <c r="L76" s="50"/>
      <c r="M76" s="50" t="str">
        <f t="shared" si="18"/>
        <v/>
      </c>
      <c r="N76" s="50" t="str">
        <f t="shared" si="19"/>
        <v/>
      </c>
      <c r="O76" s="51" t="str">
        <f t="shared" si="20"/>
        <v/>
      </c>
      <c r="P76" t="str">
        <f t="shared" si="21"/>
        <v/>
      </c>
      <c r="Q76" t="str">
        <f t="shared" si="22"/>
        <v/>
      </c>
      <c r="R76" t="str">
        <f t="shared" si="23"/>
        <v/>
      </c>
      <c r="S76" t="str">
        <f t="shared" si="24"/>
        <v/>
      </c>
      <c r="T76" t="str">
        <f t="shared" si="25"/>
        <v/>
      </c>
      <c r="U76" t="str">
        <f t="shared" si="26"/>
        <v/>
      </c>
      <c r="V76" s="46"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50"/>
      <c r="L77" s="50"/>
      <c r="M77" s="50" t="str">
        <f t="shared" si="18"/>
        <v/>
      </c>
      <c r="N77" s="50" t="str">
        <f t="shared" si="19"/>
        <v/>
      </c>
      <c r="O77" s="51" t="str">
        <f t="shared" si="20"/>
        <v/>
      </c>
      <c r="P77" t="str">
        <f t="shared" si="21"/>
        <v/>
      </c>
      <c r="Q77" t="str">
        <f t="shared" si="22"/>
        <v/>
      </c>
      <c r="R77" t="str">
        <f t="shared" si="23"/>
        <v/>
      </c>
      <c r="S77" t="str">
        <f t="shared" si="24"/>
        <v/>
      </c>
      <c r="T77" t="str">
        <f t="shared" si="25"/>
        <v/>
      </c>
      <c r="U77" t="str">
        <f t="shared" si="26"/>
        <v/>
      </c>
      <c r="V77" s="46"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50"/>
      <c r="L78" s="50"/>
      <c r="M78" s="50" t="str">
        <f t="shared" si="18"/>
        <v/>
      </c>
      <c r="N78" s="50" t="str">
        <f t="shared" si="19"/>
        <v/>
      </c>
      <c r="O78" s="51" t="str">
        <f t="shared" si="20"/>
        <v/>
      </c>
      <c r="P78" t="str">
        <f t="shared" si="21"/>
        <v/>
      </c>
      <c r="Q78" t="str">
        <f t="shared" si="22"/>
        <v/>
      </c>
      <c r="R78" t="str">
        <f t="shared" si="23"/>
        <v/>
      </c>
      <c r="S78" t="str">
        <f t="shared" si="24"/>
        <v/>
      </c>
      <c r="T78" t="str">
        <f t="shared" si="25"/>
        <v/>
      </c>
      <c r="U78" t="str">
        <f t="shared" si="26"/>
        <v/>
      </c>
      <c r="V78" s="46"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50"/>
      <c r="L79" s="50"/>
      <c r="M79" s="50" t="str">
        <f t="shared" si="18"/>
        <v/>
      </c>
      <c r="N79" s="50" t="str">
        <f t="shared" si="19"/>
        <v/>
      </c>
      <c r="O79" s="51" t="str">
        <f t="shared" si="20"/>
        <v/>
      </c>
      <c r="P79" t="str">
        <f t="shared" si="21"/>
        <v/>
      </c>
      <c r="Q79" t="str">
        <f t="shared" si="22"/>
        <v/>
      </c>
      <c r="R79" t="str">
        <f t="shared" si="23"/>
        <v/>
      </c>
      <c r="S79" t="str">
        <f t="shared" si="24"/>
        <v/>
      </c>
      <c r="T79" t="str">
        <f t="shared" si="25"/>
        <v/>
      </c>
      <c r="U79" t="str">
        <f t="shared" si="26"/>
        <v/>
      </c>
      <c r="V79" s="46"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50"/>
      <c r="L80" s="50"/>
      <c r="M80" s="50" t="str">
        <f t="shared" si="18"/>
        <v/>
      </c>
      <c r="N80" s="50" t="str">
        <f t="shared" si="19"/>
        <v/>
      </c>
      <c r="O80" s="51" t="str">
        <f t="shared" si="20"/>
        <v/>
      </c>
      <c r="P80" t="str">
        <f t="shared" si="21"/>
        <v/>
      </c>
      <c r="Q80" t="str">
        <f t="shared" si="22"/>
        <v/>
      </c>
      <c r="R80" t="str">
        <f t="shared" si="23"/>
        <v/>
      </c>
      <c r="S80" t="str">
        <f t="shared" si="24"/>
        <v/>
      </c>
      <c r="T80" t="str">
        <f t="shared" si="25"/>
        <v/>
      </c>
      <c r="U80" t="str">
        <f t="shared" si="26"/>
        <v/>
      </c>
      <c r="V80" s="46"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50"/>
      <c r="L81" s="50"/>
      <c r="M81" s="50" t="str">
        <f t="shared" si="18"/>
        <v/>
      </c>
      <c r="N81" s="50" t="str">
        <f t="shared" si="19"/>
        <v/>
      </c>
      <c r="O81" s="51" t="str">
        <f t="shared" si="20"/>
        <v/>
      </c>
      <c r="P81" t="str">
        <f t="shared" si="21"/>
        <v/>
      </c>
      <c r="Q81" t="str">
        <f t="shared" si="22"/>
        <v/>
      </c>
      <c r="R81" t="str">
        <f t="shared" si="23"/>
        <v/>
      </c>
      <c r="S81" t="str">
        <f t="shared" si="24"/>
        <v/>
      </c>
      <c r="T81" t="str">
        <f t="shared" si="25"/>
        <v/>
      </c>
      <c r="U81" t="str">
        <f t="shared" si="26"/>
        <v/>
      </c>
      <c r="V81" s="46"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50"/>
      <c r="L82" s="50"/>
      <c r="M82" s="50" t="str">
        <f t="shared" si="18"/>
        <v/>
      </c>
      <c r="N82" s="50" t="str">
        <f t="shared" si="19"/>
        <v/>
      </c>
      <c r="O82" s="51" t="str">
        <f t="shared" si="20"/>
        <v/>
      </c>
      <c r="P82" t="str">
        <f t="shared" si="21"/>
        <v/>
      </c>
      <c r="Q82" t="str">
        <f t="shared" si="22"/>
        <v/>
      </c>
      <c r="R82" t="str">
        <f t="shared" si="23"/>
        <v/>
      </c>
      <c r="S82" t="str">
        <f t="shared" si="24"/>
        <v/>
      </c>
      <c r="T82" t="str">
        <f t="shared" si="25"/>
        <v/>
      </c>
      <c r="U82" t="str">
        <f t="shared" si="26"/>
        <v/>
      </c>
      <c r="V82" s="46"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50"/>
      <c r="L83" s="50"/>
      <c r="M83" s="50" t="str">
        <f t="shared" si="18"/>
        <v/>
      </c>
      <c r="N83" s="50" t="str">
        <f t="shared" si="19"/>
        <v/>
      </c>
      <c r="O83" s="51" t="str">
        <f t="shared" si="20"/>
        <v/>
      </c>
      <c r="P83" t="str">
        <f t="shared" si="21"/>
        <v/>
      </c>
      <c r="Q83" t="str">
        <f t="shared" si="22"/>
        <v/>
      </c>
      <c r="R83" t="str">
        <f t="shared" si="23"/>
        <v/>
      </c>
      <c r="S83" t="str">
        <f t="shared" si="24"/>
        <v/>
      </c>
      <c r="T83" t="str">
        <f t="shared" si="25"/>
        <v/>
      </c>
      <c r="U83" t="str">
        <f t="shared" si="26"/>
        <v/>
      </c>
      <c r="V83" s="46"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50"/>
      <c r="L84" s="50"/>
      <c r="M84" s="50" t="str">
        <f t="shared" si="18"/>
        <v/>
      </c>
      <c r="N84" s="50" t="str">
        <f t="shared" si="19"/>
        <v/>
      </c>
      <c r="O84" s="51" t="str">
        <f t="shared" si="20"/>
        <v/>
      </c>
      <c r="P84" t="str">
        <f t="shared" si="21"/>
        <v/>
      </c>
      <c r="Q84" t="str">
        <f t="shared" si="22"/>
        <v/>
      </c>
      <c r="R84" t="str">
        <f t="shared" si="23"/>
        <v/>
      </c>
      <c r="S84" t="str">
        <f t="shared" si="24"/>
        <v/>
      </c>
      <c r="T84" t="str">
        <f t="shared" si="25"/>
        <v/>
      </c>
      <c r="U84" t="str">
        <f t="shared" si="26"/>
        <v/>
      </c>
      <c r="V84" s="46"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50"/>
      <c r="L85" s="50"/>
      <c r="M85" s="50" t="str">
        <f t="shared" si="18"/>
        <v/>
      </c>
      <c r="N85" s="50" t="str">
        <f t="shared" si="19"/>
        <v/>
      </c>
      <c r="O85" s="51" t="str">
        <f t="shared" si="20"/>
        <v/>
      </c>
      <c r="P85" t="str">
        <f t="shared" si="21"/>
        <v/>
      </c>
      <c r="Q85" t="str">
        <f t="shared" si="22"/>
        <v/>
      </c>
      <c r="R85" t="str">
        <f t="shared" si="23"/>
        <v/>
      </c>
      <c r="S85" t="str">
        <f t="shared" si="24"/>
        <v/>
      </c>
      <c r="T85" t="str">
        <f t="shared" si="25"/>
        <v/>
      </c>
      <c r="U85" t="str">
        <f t="shared" si="26"/>
        <v/>
      </c>
      <c r="V85" s="46"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50"/>
      <c r="L86" s="50"/>
      <c r="M86" s="50" t="str">
        <f t="shared" si="18"/>
        <v/>
      </c>
      <c r="N86" s="50" t="str">
        <f t="shared" si="19"/>
        <v/>
      </c>
      <c r="O86" s="51" t="str">
        <f t="shared" si="20"/>
        <v/>
      </c>
      <c r="P86" t="str">
        <f t="shared" si="21"/>
        <v/>
      </c>
      <c r="Q86" t="str">
        <f t="shared" si="22"/>
        <v/>
      </c>
      <c r="R86" t="str">
        <f t="shared" si="23"/>
        <v/>
      </c>
      <c r="S86" t="str">
        <f t="shared" si="24"/>
        <v/>
      </c>
      <c r="T86" t="str">
        <f t="shared" si="25"/>
        <v/>
      </c>
      <c r="U86" t="str">
        <f t="shared" si="26"/>
        <v/>
      </c>
      <c r="V86" s="46"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50"/>
      <c r="L87" s="50"/>
      <c r="M87" s="50" t="str">
        <f t="shared" si="18"/>
        <v/>
      </c>
      <c r="N87" s="50" t="str">
        <f t="shared" si="19"/>
        <v/>
      </c>
      <c r="O87" s="51" t="str">
        <f t="shared" si="20"/>
        <v/>
      </c>
      <c r="P87" t="str">
        <f t="shared" si="21"/>
        <v/>
      </c>
      <c r="Q87" t="str">
        <f t="shared" si="22"/>
        <v/>
      </c>
      <c r="R87" t="str">
        <f t="shared" si="23"/>
        <v/>
      </c>
      <c r="S87" t="str">
        <f t="shared" si="24"/>
        <v/>
      </c>
      <c r="T87" t="str">
        <f t="shared" si="25"/>
        <v/>
      </c>
      <c r="U87" t="str">
        <f t="shared" si="26"/>
        <v/>
      </c>
      <c r="V87" s="46"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50"/>
      <c r="L88" s="50"/>
      <c r="M88" s="50" t="str">
        <f t="shared" si="18"/>
        <v/>
      </c>
      <c r="N88" s="50" t="str">
        <f t="shared" si="19"/>
        <v/>
      </c>
      <c r="O88" s="51" t="str">
        <f t="shared" si="20"/>
        <v/>
      </c>
      <c r="P88" t="str">
        <f t="shared" si="21"/>
        <v/>
      </c>
      <c r="Q88" t="str">
        <f t="shared" si="22"/>
        <v/>
      </c>
      <c r="R88" t="str">
        <f t="shared" si="23"/>
        <v/>
      </c>
      <c r="S88" t="str">
        <f t="shared" si="24"/>
        <v/>
      </c>
      <c r="T88" t="str">
        <f t="shared" si="25"/>
        <v/>
      </c>
      <c r="U88" t="str">
        <f t="shared" si="26"/>
        <v/>
      </c>
      <c r="V88" s="46"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50"/>
      <c r="L89" s="50"/>
      <c r="M89" s="50" t="str">
        <f t="shared" si="18"/>
        <v/>
      </c>
      <c r="N89" s="50" t="str">
        <f t="shared" si="19"/>
        <v/>
      </c>
      <c r="O89" s="51" t="str">
        <f t="shared" si="20"/>
        <v/>
      </c>
      <c r="P89" t="str">
        <f t="shared" si="21"/>
        <v/>
      </c>
      <c r="Q89" t="str">
        <f t="shared" si="22"/>
        <v/>
      </c>
      <c r="R89" t="str">
        <f t="shared" si="23"/>
        <v/>
      </c>
      <c r="S89" t="str">
        <f t="shared" si="24"/>
        <v/>
      </c>
      <c r="T89" t="str">
        <f t="shared" si="25"/>
        <v/>
      </c>
      <c r="U89" t="str">
        <f t="shared" si="26"/>
        <v/>
      </c>
      <c r="V89" s="46"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50"/>
      <c r="L90" s="50"/>
      <c r="M90" s="50" t="str">
        <f t="shared" si="18"/>
        <v/>
      </c>
      <c r="N90" s="50" t="str">
        <f t="shared" si="19"/>
        <v/>
      </c>
      <c r="O90" s="51" t="str">
        <f t="shared" si="20"/>
        <v/>
      </c>
      <c r="P90" t="str">
        <f t="shared" si="21"/>
        <v/>
      </c>
      <c r="Q90" t="str">
        <f t="shared" si="22"/>
        <v/>
      </c>
      <c r="R90" t="str">
        <f t="shared" si="23"/>
        <v/>
      </c>
      <c r="S90" t="str">
        <f t="shared" si="24"/>
        <v/>
      </c>
      <c r="T90" t="str">
        <f t="shared" si="25"/>
        <v/>
      </c>
      <c r="U90" t="str">
        <f t="shared" si="26"/>
        <v/>
      </c>
      <c r="V90" s="46"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50"/>
      <c r="L91" s="50"/>
      <c r="M91" s="50" t="str">
        <f t="shared" si="18"/>
        <v/>
      </c>
      <c r="N91" s="50" t="str">
        <f t="shared" si="19"/>
        <v/>
      </c>
      <c r="O91" s="51" t="str">
        <f t="shared" si="20"/>
        <v/>
      </c>
      <c r="P91" t="str">
        <f t="shared" si="21"/>
        <v/>
      </c>
      <c r="Q91" t="str">
        <f t="shared" si="22"/>
        <v/>
      </c>
      <c r="R91" t="str">
        <f t="shared" si="23"/>
        <v/>
      </c>
      <c r="S91" t="str">
        <f t="shared" si="24"/>
        <v/>
      </c>
      <c r="T91" t="str">
        <f t="shared" si="25"/>
        <v/>
      </c>
      <c r="U91" t="str">
        <f t="shared" si="26"/>
        <v/>
      </c>
      <c r="V91" s="46"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50"/>
      <c r="L92" s="50"/>
      <c r="M92" s="50" t="str">
        <f t="shared" si="18"/>
        <v/>
      </c>
      <c r="N92" s="50" t="str">
        <f t="shared" si="19"/>
        <v/>
      </c>
      <c r="O92" s="51" t="str">
        <f t="shared" si="20"/>
        <v/>
      </c>
      <c r="P92" t="str">
        <f t="shared" si="21"/>
        <v/>
      </c>
      <c r="Q92" t="str">
        <f t="shared" si="22"/>
        <v/>
      </c>
      <c r="R92" t="str">
        <f t="shared" si="23"/>
        <v/>
      </c>
      <c r="S92" t="str">
        <f t="shared" si="24"/>
        <v/>
      </c>
      <c r="T92" t="str">
        <f t="shared" si="25"/>
        <v/>
      </c>
      <c r="U92" t="str">
        <f t="shared" si="26"/>
        <v/>
      </c>
      <c r="V92" s="46"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50"/>
      <c r="L93" s="50"/>
      <c r="M93" s="50" t="str">
        <f t="shared" si="18"/>
        <v/>
      </c>
      <c r="N93" s="50" t="str">
        <f t="shared" si="19"/>
        <v/>
      </c>
      <c r="O93" s="51" t="str">
        <f t="shared" si="20"/>
        <v/>
      </c>
      <c r="P93" t="str">
        <f t="shared" si="21"/>
        <v/>
      </c>
      <c r="Q93" t="str">
        <f t="shared" si="22"/>
        <v/>
      </c>
      <c r="R93" t="str">
        <f t="shared" si="23"/>
        <v/>
      </c>
      <c r="S93" t="str">
        <f t="shared" si="24"/>
        <v/>
      </c>
      <c r="T93" t="str">
        <f t="shared" si="25"/>
        <v/>
      </c>
      <c r="U93" t="str">
        <f t="shared" si="26"/>
        <v/>
      </c>
      <c r="V93" s="46"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50"/>
      <c r="L94" s="50"/>
      <c r="M94" s="50" t="str">
        <f t="shared" si="18"/>
        <v/>
      </c>
      <c r="N94" s="50" t="str">
        <f t="shared" si="19"/>
        <v/>
      </c>
      <c r="O94" s="51" t="str">
        <f t="shared" si="20"/>
        <v/>
      </c>
      <c r="P94" t="str">
        <f t="shared" si="21"/>
        <v/>
      </c>
      <c r="Q94" t="str">
        <f t="shared" si="22"/>
        <v/>
      </c>
      <c r="R94" t="str">
        <f t="shared" si="23"/>
        <v/>
      </c>
      <c r="S94" t="str">
        <f t="shared" si="24"/>
        <v/>
      </c>
      <c r="T94" t="str">
        <f t="shared" si="25"/>
        <v/>
      </c>
      <c r="U94" t="str">
        <f t="shared" si="26"/>
        <v/>
      </c>
      <c r="V94" s="46"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50"/>
      <c r="L95" s="50"/>
      <c r="M95" s="50" t="str">
        <f t="shared" si="18"/>
        <v/>
      </c>
      <c r="N95" s="50" t="str">
        <f t="shared" si="19"/>
        <v/>
      </c>
      <c r="O95" s="51" t="str">
        <f t="shared" si="20"/>
        <v/>
      </c>
      <c r="P95" t="str">
        <f t="shared" si="21"/>
        <v/>
      </c>
      <c r="Q95" t="str">
        <f t="shared" si="22"/>
        <v/>
      </c>
      <c r="R95" t="str">
        <f t="shared" si="23"/>
        <v/>
      </c>
      <c r="S95" t="str">
        <f t="shared" si="24"/>
        <v/>
      </c>
      <c r="T95" t="str">
        <f t="shared" si="25"/>
        <v/>
      </c>
      <c r="U95" t="str">
        <f t="shared" si="26"/>
        <v/>
      </c>
      <c r="V95" s="46"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50"/>
      <c r="L96" s="50"/>
      <c r="M96" s="50" t="str">
        <f t="shared" si="18"/>
        <v/>
      </c>
      <c r="N96" s="50" t="str">
        <f t="shared" si="19"/>
        <v/>
      </c>
      <c r="O96" s="51" t="str">
        <f t="shared" si="20"/>
        <v/>
      </c>
      <c r="P96" t="str">
        <f t="shared" si="21"/>
        <v/>
      </c>
      <c r="Q96" t="str">
        <f t="shared" si="22"/>
        <v/>
      </c>
      <c r="R96" t="str">
        <f t="shared" si="23"/>
        <v/>
      </c>
      <c r="S96" t="str">
        <f t="shared" si="24"/>
        <v/>
      </c>
      <c r="T96" t="str">
        <f t="shared" si="25"/>
        <v/>
      </c>
      <c r="U96" t="str">
        <f t="shared" si="26"/>
        <v/>
      </c>
      <c r="V96" s="46"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50"/>
      <c r="L97" s="50"/>
      <c r="M97" s="50" t="str">
        <f t="shared" si="18"/>
        <v/>
      </c>
      <c r="N97" s="50" t="str">
        <f t="shared" si="19"/>
        <v/>
      </c>
      <c r="O97" s="51" t="str">
        <f t="shared" si="20"/>
        <v/>
      </c>
      <c r="P97" t="str">
        <f t="shared" si="21"/>
        <v/>
      </c>
      <c r="Q97" t="str">
        <f t="shared" si="22"/>
        <v/>
      </c>
      <c r="R97" t="str">
        <f t="shared" si="23"/>
        <v/>
      </c>
      <c r="S97" t="str">
        <f t="shared" si="24"/>
        <v/>
      </c>
      <c r="T97" t="str">
        <f t="shared" si="25"/>
        <v/>
      </c>
      <c r="U97" t="str">
        <f t="shared" si="26"/>
        <v/>
      </c>
      <c r="V97" s="46"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50"/>
      <c r="L98" s="50"/>
      <c r="M98" s="50" t="str">
        <f t="shared" si="18"/>
        <v/>
      </c>
      <c r="N98" s="50" t="str">
        <f t="shared" si="19"/>
        <v/>
      </c>
      <c r="O98" s="51" t="str">
        <f t="shared" si="20"/>
        <v/>
      </c>
      <c r="P98" t="str">
        <f t="shared" si="21"/>
        <v/>
      </c>
      <c r="Q98" t="str">
        <f t="shared" si="22"/>
        <v/>
      </c>
      <c r="R98" t="str">
        <f t="shared" si="23"/>
        <v/>
      </c>
      <c r="S98" t="str">
        <f t="shared" si="24"/>
        <v/>
      </c>
      <c r="T98" t="str">
        <f t="shared" si="25"/>
        <v/>
      </c>
      <c r="U98" t="str">
        <f t="shared" si="26"/>
        <v/>
      </c>
      <c r="V98" s="46"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50"/>
      <c r="L99" s="50"/>
      <c r="M99" s="50" t="str">
        <f t="shared" si="18"/>
        <v/>
      </c>
      <c r="N99" s="50" t="str">
        <f t="shared" si="19"/>
        <v/>
      </c>
      <c r="O99" s="51" t="str">
        <f t="shared" si="20"/>
        <v/>
      </c>
      <c r="P99" t="str">
        <f t="shared" si="21"/>
        <v/>
      </c>
      <c r="Q99" t="str">
        <f t="shared" si="22"/>
        <v/>
      </c>
      <c r="R99" t="str">
        <f t="shared" si="23"/>
        <v/>
      </c>
      <c r="S99" t="str">
        <f t="shared" si="24"/>
        <v/>
      </c>
      <c r="T99" t="str">
        <f t="shared" si="25"/>
        <v/>
      </c>
      <c r="U99" t="str">
        <f t="shared" si="26"/>
        <v/>
      </c>
      <c r="V99" s="46"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50"/>
      <c r="L100" s="50"/>
      <c r="M100" s="50" t="str">
        <f t="shared" ref="M100:M131" si="27">IF(ISBLANK(K100),"",IF(L100, "https://raw.githubusercontent.com/PatrickVibild/TellusAmazonPictures/master/pictures/"&amp;K100&amp;"/1.jpg","https://download.lenovo.com/Images/Parts/"&amp;K100&amp;"/"&amp;K100&amp;"_A.jpg"))</f>
        <v/>
      </c>
      <c r="N100" s="50" t="str">
        <f t="shared" si="19"/>
        <v/>
      </c>
      <c r="O100" s="51" t="str">
        <f t="shared" si="20"/>
        <v/>
      </c>
      <c r="P100" t="str">
        <f t="shared" si="21"/>
        <v/>
      </c>
      <c r="Q100" t="str">
        <f t="shared" si="22"/>
        <v/>
      </c>
      <c r="R100" t="str">
        <f t="shared" si="23"/>
        <v/>
      </c>
      <c r="S100" t="str">
        <f t="shared" si="24"/>
        <v/>
      </c>
      <c r="T100" t="str">
        <f t="shared" si="25"/>
        <v/>
      </c>
      <c r="U100" t="str">
        <f t="shared" si="26"/>
        <v/>
      </c>
      <c r="V100" s="46"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50"/>
      <c r="L101" s="50"/>
      <c r="M101" s="50" t="str">
        <f t="shared" si="27"/>
        <v/>
      </c>
      <c r="N101" s="50" t="str">
        <f t="shared" si="19"/>
        <v/>
      </c>
      <c r="O101" s="51" t="str">
        <f t="shared" si="20"/>
        <v/>
      </c>
      <c r="P101" t="str">
        <f t="shared" si="21"/>
        <v/>
      </c>
      <c r="Q101" t="str">
        <f t="shared" si="22"/>
        <v/>
      </c>
      <c r="R101" t="str">
        <f t="shared" si="23"/>
        <v/>
      </c>
      <c r="S101" t="str">
        <f t="shared" si="24"/>
        <v/>
      </c>
      <c r="T101" t="str">
        <f t="shared" si="25"/>
        <v/>
      </c>
      <c r="U101" t="str">
        <f t="shared" si="26"/>
        <v/>
      </c>
      <c r="V101" s="46"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50"/>
      <c r="L102" s="50"/>
      <c r="M102" s="50" t="str">
        <f t="shared" si="27"/>
        <v/>
      </c>
      <c r="N102" s="50" t="str">
        <f t="shared" si="19"/>
        <v/>
      </c>
      <c r="O102" s="51" t="str">
        <f t="shared" si="20"/>
        <v/>
      </c>
      <c r="P102" t="str">
        <f t="shared" si="21"/>
        <v/>
      </c>
      <c r="Q102" t="str">
        <f t="shared" si="22"/>
        <v/>
      </c>
      <c r="R102" t="str">
        <f t="shared" si="23"/>
        <v/>
      </c>
      <c r="S102" t="str">
        <f t="shared" si="24"/>
        <v/>
      </c>
      <c r="T102" t="str">
        <f t="shared" si="25"/>
        <v/>
      </c>
      <c r="U102" t="str">
        <f t="shared" si="26"/>
        <v/>
      </c>
      <c r="V102" s="46"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50"/>
      <c r="L103" s="50"/>
      <c r="M103" s="50" t="str">
        <f t="shared" si="27"/>
        <v/>
      </c>
      <c r="N103" s="50" t="str">
        <f t="shared" si="19"/>
        <v/>
      </c>
      <c r="O103" s="51" t="str">
        <f t="shared" si="20"/>
        <v/>
      </c>
      <c r="P103" t="str">
        <f t="shared" si="21"/>
        <v/>
      </c>
      <c r="Q103" t="str">
        <f t="shared" si="22"/>
        <v/>
      </c>
      <c r="R103" t="str">
        <f t="shared" si="23"/>
        <v/>
      </c>
      <c r="S103" t="str">
        <f t="shared" si="24"/>
        <v/>
      </c>
      <c r="T103" t="str">
        <f t="shared" si="25"/>
        <v/>
      </c>
      <c r="U103" t="str">
        <f t="shared" si="26"/>
        <v/>
      </c>
      <c r="V103" s="46"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50"/>
      <c r="L104" s="50"/>
      <c r="M104" s="50" t="str">
        <f>IF(ISBLANK(K104),"","https://download.lenovo.com/Images/Parts/"&amp;K104&amp;"/"&amp;K104&amp;"_A.jpg")</f>
        <v/>
      </c>
      <c r="N104" s="50" t="str">
        <f>IF(ISBLANK(K104),"","https://download.lenovo.com/Images/Parts/"&amp;K104&amp;"/"&amp;K104&amp;"_B.jpg")</f>
        <v/>
      </c>
      <c r="O104" s="51" t="str">
        <f>IF(ISBLANK(K104),"","https://download.lenovo.com/Images/Parts/"&amp;K104&amp;"/"&amp;K104&amp;"_details.jpg")</f>
        <v/>
      </c>
      <c r="V104" s="4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activeCellId="1" sqref="AB5:HJ129 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488</v>
      </c>
      <c r="B1" s="45" t="b">
        <f>TRUE()</f>
        <v>1</v>
      </c>
      <c r="C1" t="s">
        <v>489</v>
      </c>
      <c r="D1" s="46" t="s">
        <v>366</v>
      </c>
      <c r="E1" t="s">
        <v>490</v>
      </c>
      <c r="F1" t="s">
        <v>491</v>
      </c>
      <c r="G1" t="s">
        <v>474</v>
      </c>
    </row>
    <row r="2" spans="1:7" x14ac:dyDescent="0.15">
      <c r="A2" t="s">
        <v>427</v>
      </c>
      <c r="B2" s="45" t="b">
        <f>FALSE()</f>
        <v>0</v>
      </c>
      <c r="C2" t="s">
        <v>373</v>
      </c>
      <c r="D2" s="46" t="s">
        <v>370</v>
      </c>
      <c r="E2" t="s">
        <v>492</v>
      </c>
      <c r="F2" t="s">
        <v>370</v>
      </c>
      <c r="G2" t="s">
        <v>439</v>
      </c>
    </row>
    <row r="3" spans="1:7" x14ac:dyDescent="0.15">
      <c r="A3" t="s">
        <v>493</v>
      </c>
      <c r="D3" s="46" t="s">
        <v>375</v>
      </c>
      <c r="E3" t="s">
        <v>494</v>
      </c>
      <c r="F3" t="s">
        <v>366</v>
      </c>
    </row>
    <row r="4" spans="1:7" x14ac:dyDescent="0.15">
      <c r="D4" s="46" t="s">
        <v>379</v>
      </c>
      <c r="E4" t="s">
        <v>495</v>
      </c>
      <c r="F4" t="s">
        <v>375</v>
      </c>
    </row>
    <row r="5" spans="1:7" x14ac:dyDescent="0.15">
      <c r="D5" s="46" t="s">
        <v>383</v>
      </c>
      <c r="E5" t="s">
        <v>496</v>
      </c>
      <c r="F5" t="s">
        <v>379</v>
      </c>
    </row>
    <row r="6" spans="1:7" x14ac:dyDescent="0.15">
      <c r="D6" s="46" t="s">
        <v>387</v>
      </c>
      <c r="E6" t="s">
        <v>497</v>
      </c>
      <c r="F6" t="s">
        <v>410</v>
      </c>
    </row>
    <row r="7" spans="1:7" x14ac:dyDescent="0.15">
      <c r="D7" s="46" t="s">
        <v>391</v>
      </c>
      <c r="E7" t="s">
        <v>498</v>
      </c>
    </row>
    <row r="8" spans="1:7" x14ac:dyDescent="0.15">
      <c r="D8" s="46" t="s">
        <v>395</v>
      </c>
      <c r="E8" t="s">
        <v>499</v>
      </c>
    </row>
    <row r="9" spans="1:7" x14ac:dyDescent="0.15">
      <c r="D9" s="46" t="s">
        <v>403</v>
      </c>
      <c r="E9" t="s">
        <v>500</v>
      </c>
    </row>
    <row r="10" spans="1:7" x14ac:dyDescent="0.15">
      <c r="D10" s="46" t="s">
        <v>410</v>
      </c>
      <c r="E10" t="s">
        <v>501</v>
      </c>
    </row>
    <row r="11" spans="1:7" x14ac:dyDescent="0.15">
      <c r="D11" s="46" t="s">
        <v>415</v>
      </c>
      <c r="E11" t="s">
        <v>502</v>
      </c>
    </row>
    <row r="12" spans="1:7" x14ac:dyDescent="0.15">
      <c r="D12" s="46" t="s">
        <v>418</v>
      </c>
      <c r="E12" t="s">
        <v>503</v>
      </c>
    </row>
    <row r="13" spans="1:7" x14ac:dyDescent="0.15">
      <c r="D13" s="46" t="s">
        <v>421</v>
      </c>
      <c r="E13" t="s">
        <v>504</v>
      </c>
    </row>
    <row r="14" spans="1:7" x14ac:dyDescent="0.15">
      <c r="D14" s="46" t="s">
        <v>424</v>
      </c>
      <c r="E14" t="s">
        <v>505</v>
      </c>
    </row>
    <row r="15" spans="1:7" x14ac:dyDescent="0.15">
      <c r="D15" s="46" t="s">
        <v>429</v>
      </c>
      <c r="E15" t="s">
        <v>506</v>
      </c>
    </row>
    <row r="16" spans="1:7" x14ac:dyDescent="0.15">
      <c r="D16" s="46" t="s">
        <v>432</v>
      </c>
      <c r="E16" s="60" t="s">
        <v>507</v>
      </c>
    </row>
    <row r="17" spans="4:5" x14ac:dyDescent="0.15">
      <c r="D17" s="46" t="s">
        <v>435</v>
      </c>
      <c r="E17" t="s">
        <v>508</v>
      </c>
    </row>
    <row r="18" spans="4:5" x14ac:dyDescent="0.15">
      <c r="D18" s="46" t="s">
        <v>439</v>
      </c>
      <c r="E18" t="s">
        <v>509</v>
      </c>
    </row>
    <row r="19" spans="4:5" x14ac:dyDescent="0.15">
      <c r="D19" s="46" t="s">
        <v>407</v>
      </c>
      <c r="E19" t="s">
        <v>510</v>
      </c>
    </row>
    <row r="20" spans="4:5" x14ac:dyDescent="0.15">
      <c r="D20" s="46" t="s">
        <v>398</v>
      </c>
      <c r="E20" t="s">
        <v>511</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activeCellId="1" sqref="AB5:HJ129 B10"/>
    </sheetView>
  </sheetViews>
  <sheetFormatPr baseColWidth="10" defaultColWidth="12.1640625" defaultRowHeight="13" x14ac:dyDescent="0.15"/>
  <cols>
    <col min="1" max="1" width="15" customWidth="1"/>
    <col min="2" max="2" width="251.5" customWidth="1"/>
  </cols>
  <sheetData>
    <row r="2" spans="1:2" x14ac:dyDescent="0.15">
      <c r="B2" t="s">
        <v>491</v>
      </c>
    </row>
    <row r="3" spans="1:2" x14ac:dyDescent="0.15">
      <c r="B3" s="43" t="s">
        <v>512</v>
      </c>
    </row>
    <row r="4" spans="1:2" x14ac:dyDescent="0.15">
      <c r="B4" s="43" t="s">
        <v>513</v>
      </c>
    </row>
    <row r="5" spans="1:2" x14ac:dyDescent="0.15">
      <c r="B5" s="43" t="s">
        <v>514</v>
      </c>
    </row>
    <row r="6" spans="1:2" x14ac:dyDescent="0.15">
      <c r="A6" t="s">
        <v>515</v>
      </c>
      <c r="B6" s="43" t="s">
        <v>516</v>
      </c>
    </row>
    <row r="7" spans="1:2" x14ac:dyDescent="0.15">
      <c r="B7" s="43" t="s">
        <v>517</v>
      </c>
    </row>
    <row r="8" spans="1:2" x14ac:dyDescent="0.15">
      <c r="A8" t="s">
        <v>40</v>
      </c>
      <c r="B8" s="43" t="s">
        <v>518</v>
      </c>
    </row>
    <row r="9" spans="1:2" x14ac:dyDescent="0.15">
      <c r="A9" t="s">
        <v>519</v>
      </c>
      <c r="B9" s="43" t="s">
        <v>520</v>
      </c>
    </row>
    <row r="10" spans="1:2" x14ac:dyDescent="0.15">
      <c r="B10" t="s">
        <v>521</v>
      </c>
    </row>
    <row r="11" spans="1:2" x14ac:dyDescent="0.15">
      <c r="B11" t="s">
        <v>522</v>
      </c>
    </row>
    <row r="14" spans="1:2" x14ac:dyDescent="0.15">
      <c r="B14" s="43" t="s">
        <v>523</v>
      </c>
    </row>
    <row r="20" spans="2:2" x14ac:dyDescent="0.15">
      <c r="B20" s="46" t="s">
        <v>366</v>
      </c>
    </row>
    <row r="21" spans="2:2" x14ac:dyDescent="0.15">
      <c r="B21" s="46" t="s">
        <v>370</v>
      </c>
    </row>
    <row r="22" spans="2:2" x14ac:dyDescent="0.15">
      <c r="B22" s="46" t="s">
        <v>375</v>
      </c>
    </row>
    <row r="23" spans="2:2" x14ac:dyDescent="0.15">
      <c r="B23" s="46" t="s">
        <v>379</v>
      </c>
    </row>
    <row r="24" spans="2:2" x14ac:dyDescent="0.15">
      <c r="B24" s="46" t="s">
        <v>383</v>
      </c>
    </row>
    <row r="25" spans="2:2" x14ac:dyDescent="0.15">
      <c r="B25" s="46" t="s">
        <v>387</v>
      </c>
    </row>
    <row r="26" spans="2:2" x14ac:dyDescent="0.15">
      <c r="B26" s="46" t="s">
        <v>391</v>
      </c>
    </row>
    <row r="27" spans="2:2" x14ac:dyDescent="0.15">
      <c r="B27" s="46" t="s">
        <v>395</v>
      </c>
    </row>
    <row r="28" spans="2:2" x14ac:dyDescent="0.15">
      <c r="B28" s="46" t="s">
        <v>403</v>
      </c>
    </row>
    <row r="29" spans="2:2" x14ac:dyDescent="0.15">
      <c r="B29" s="46" t="s">
        <v>410</v>
      </c>
    </row>
    <row r="30" spans="2:2" x14ac:dyDescent="0.15">
      <c r="B30" s="46" t="s">
        <v>415</v>
      </c>
    </row>
    <row r="31" spans="2:2" x14ac:dyDescent="0.15">
      <c r="B31" s="46" t="s">
        <v>418</v>
      </c>
    </row>
    <row r="32" spans="2:2" x14ac:dyDescent="0.15">
      <c r="B32" s="46" t="s">
        <v>421</v>
      </c>
    </row>
    <row r="33" spans="2:4" x14ac:dyDescent="0.15">
      <c r="B33" s="46" t="s">
        <v>424</v>
      </c>
    </row>
    <row r="34" spans="2:4" x14ac:dyDescent="0.15">
      <c r="B34" s="46" t="s">
        <v>429</v>
      </c>
      <c r="D34" s="43"/>
    </row>
    <row r="35" spans="2:4" x14ac:dyDescent="0.15">
      <c r="B35" s="46" t="s">
        <v>432</v>
      </c>
      <c r="D35" s="43"/>
    </row>
    <row r="36" spans="2:4" x14ac:dyDescent="0.15">
      <c r="B36" s="46" t="s">
        <v>435</v>
      </c>
      <c r="D36" s="43"/>
    </row>
    <row r="37" spans="2:4" x14ac:dyDescent="0.15">
      <c r="B37" s="46" t="s">
        <v>439</v>
      </c>
      <c r="D37" s="43"/>
    </row>
    <row r="38" spans="2:4" x14ac:dyDescent="0.15">
      <c r="B38" s="46" t="s">
        <v>407</v>
      </c>
      <c r="D38" s="43"/>
    </row>
    <row r="39" spans="2:4" x14ac:dyDescent="0.15">
      <c r="B39" s="46" t="s">
        <v>398</v>
      </c>
      <c r="D39" s="43"/>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activeCellId="1" sqref="AB5:HJ129 B15"/>
    </sheetView>
  </sheetViews>
  <sheetFormatPr baseColWidth="10" defaultColWidth="12.1640625" defaultRowHeight="13" x14ac:dyDescent="0.15"/>
  <sheetData>
    <row r="2" spans="1:2" x14ac:dyDescent="0.15">
      <c r="B2" t="s">
        <v>366</v>
      </c>
    </row>
    <row r="3" spans="1:2" ht="16" x14ac:dyDescent="0.2">
      <c r="B3" s="61" t="s">
        <v>524</v>
      </c>
    </row>
    <row r="4" spans="1:2" ht="16" x14ac:dyDescent="0.2">
      <c r="B4" s="61" t="s">
        <v>525</v>
      </c>
    </row>
    <row r="5" spans="1:2" ht="16" x14ac:dyDescent="0.2">
      <c r="B5" s="61" t="s">
        <v>526</v>
      </c>
    </row>
    <row r="6" spans="1:2" ht="16" x14ac:dyDescent="0.2">
      <c r="B6" s="61" t="s">
        <v>527</v>
      </c>
    </row>
    <row r="7" spans="1:2" ht="16" x14ac:dyDescent="0.2">
      <c r="B7" s="61" t="s">
        <v>528</v>
      </c>
    </row>
    <row r="8" spans="1:2" x14ac:dyDescent="0.15">
      <c r="A8" t="s">
        <v>529</v>
      </c>
      <c r="B8" t="s">
        <v>530</v>
      </c>
    </row>
    <row r="9" spans="1:2" x14ac:dyDescent="0.15">
      <c r="A9" t="s">
        <v>531</v>
      </c>
      <c r="B9" t="s">
        <v>532</v>
      </c>
    </row>
    <row r="10" spans="1:2" x14ac:dyDescent="0.15">
      <c r="B10" t="s">
        <v>533</v>
      </c>
    </row>
    <row r="11" spans="1:2" x14ac:dyDescent="0.15">
      <c r="B11" t="s">
        <v>534</v>
      </c>
    </row>
    <row r="14" spans="1:2" x14ac:dyDescent="0.15">
      <c r="B14" t="s">
        <v>535</v>
      </c>
    </row>
    <row r="20" spans="2:2" x14ac:dyDescent="0.15">
      <c r="B20" t="s">
        <v>536</v>
      </c>
    </row>
    <row r="21" spans="2:2" x14ac:dyDescent="0.15">
      <c r="B21" t="s">
        <v>537</v>
      </c>
    </row>
    <row r="22" spans="2:2" x14ac:dyDescent="0.15">
      <c r="B22" t="s">
        <v>538</v>
      </c>
    </row>
    <row r="23" spans="2:2" x14ac:dyDescent="0.15">
      <c r="B23" t="s">
        <v>539</v>
      </c>
    </row>
    <row r="24" spans="2:2" x14ac:dyDescent="0.15">
      <c r="B24" t="s">
        <v>383</v>
      </c>
    </row>
    <row r="25" spans="2:2" x14ac:dyDescent="0.15">
      <c r="B25" t="s">
        <v>540</v>
      </c>
    </row>
    <row r="26" spans="2:2" x14ac:dyDescent="0.15">
      <c r="B26" t="s">
        <v>541</v>
      </c>
    </row>
    <row r="27" spans="2:2" x14ac:dyDescent="0.15">
      <c r="B27" t="s">
        <v>542</v>
      </c>
    </row>
    <row r="28" spans="2:2" x14ac:dyDescent="0.15">
      <c r="B28" t="s">
        <v>543</v>
      </c>
    </row>
    <row r="29" spans="2:2" x14ac:dyDescent="0.15">
      <c r="B29" t="s">
        <v>544</v>
      </c>
    </row>
    <row r="30" spans="2:2" x14ac:dyDescent="0.15">
      <c r="B30" t="s">
        <v>545</v>
      </c>
    </row>
    <row r="31" spans="2:2" x14ac:dyDescent="0.15">
      <c r="B31" t="s">
        <v>546</v>
      </c>
    </row>
    <row r="32" spans="2:2" x14ac:dyDescent="0.15">
      <c r="B32" t="s">
        <v>547</v>
      </c>
    </row>
    <row r="33" spans="2:2" x14ac:dyDescent="0.15">
      <c r="B33" t="s">
        <v>548</v>
      </c>
    </row>
    <row r="34" spans="2:2" x14ac:dyDescent="0.15">
      <c r="B34" t="s">
        <v>549</v>
      </c>
    </row>
    <row r="35" spans="2:2" x14ac:dyDescent="0.15">
      <c r="B35" t="s">
        <v>432</v>
      </c>
    </row>
    <row r="36" spans="2:2" x14ac:dyDescent="0.15">
      <c r="B36" t="s">
        <v>550</v>
      </c>
    </row>
    <row r="37" spans="2:2" x14ac:dyDescent="0.15">
      <c r="B37" t="s">
        <v>551</v>
      </c>
    </row>
    <row r="38" spans="2:2" x14ac:dyDescent="0.15">
      <c r="B38" t="s">
        <v>552</v>
      </c>
    </row>
    <row r="39" spans="2:2" x14ac:dyDescent="0.15">
      <c r="B39" t="s">
        <v>553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activeCellId="1" sqref="AB5:HJ129 L15"/>
    </sheetView>
  </sheetViews>
  <sheetFormatPr baseColWidth="10" defaultColWidth="12.1640625" defaultRowHeight="13" x14ac:dyDescent="0.15"/>
  <sheetData>
    <row r="1" spans="1:2" x14ac:dyDescent="0.15">
      <c r="B1" s="43"/>
    </row>
    <row r="2" spans="1:2" x14ac:dyDescent="0.15">
      <c r="B2" s="43" t="s">
        <v>379</v>
      </c>
    </row>
    <row r="3" spans="1:2" x14ac:dyDescent="0.15">
      <c r="B3" s="43" t="s">
        <v>554</v>
      </c>
    </row>
    <row r="4" spans="1:2" x14ac:dyDescent="0.15">
      <c r="B4" s="43" t="s">
        <v>555</v>
      </c>
    </row>
    <row r="5" spans="1:2" x14ac:dyDescent="0.15">
      <c r="B5" s="43" t="s">
        <v>556</v>
      </c>
    </row>
    <row r="6" spans="1:2" x14ac:dyDescent="0.15">
      <c r="B6" s="43" t="s">
        <v>557</v>
      </c>
    </row>
    <row r="7" spans="1:2" x14ac:dyDescent="0.15">
      <c r="B7" s="43" t="s">
        <v>558</v>
      </c>
    </row>
    <row r="8" spans="1:2" x14ac:dyDescent="0.15">
      <c r="A8" t="s">
        <v>529</v>
      </c>
      <c r="B8" s="43" t="s">
        <v>559</v>
      </c>
    </row>
    <row r="9" spans="1:2" x14ac:dyDescent="0.15">
      <c r="A9" t="s">
        <v>531</v>
      </c>
      <c r="B9" s="43" t="s">
        <v>560</v>
      </c>
    </row>
    <row r="10" spans="1:2" x14ac:dyDescent="0.15">
      <c r="B10" s="43" t="s">
        <v>561</v>
      </c>
    </row>
    <row r="11" spans="1:2" x14ac:dyDescent="0.15">
      <c r="B11" s="43" t="s">
        <v>562</v>
      </c>
    </row>
    <row r="12" spans="1:2" x14ac:dyDescent="0.15">
      <c r="B12" s="43"/>
    </row>
    <row r="13" spans="1:2" x14ac:dyDescent="0.15">
      <c r="B13" s="43"/>
    </row>
    <row r="14" spans="1:2" x14ac:dyDescent="0.15">
      <c r="B14" s="43" t="s">
        <v>563</v>
      </c>
    </row>
    <row r="15" spans="1:2" x14ac:dyDescent="0.15">
      <c r="B15" s="43"/>
    </row>
    <row r="20" spans="2:2" x14ac:dyDescent="0.15">
      <c r="B20" t="s">
        <v>564</v>
      </c>
    </row>
    <row r="21" spans="2:2" x14ac:dyDescent="0.15">
      <c r="B21" t="s">
        <v>565</v>
      </c>
    </row>
    <row r="22" spans="2:2" x14ac:dyDescent="0.15">
      <c r="B22" t="s">
        <v>566</v>
      </c>
    </row>
    <row r="23" spans="2:2" x14ac:dyDescent="0.15">
      <c r="B23" t="s">
        <v>567</v>
      </c>
    </row>
    <row r="24" spans="2:2" x14ac:dyDescent="0.15">
      <c r="B24" t="s">
        <v>568</v>
      </c>
    </row>
    <row r="25" spans="2:2" x14ac:dyDescent="0.15">
      <c r="B25" t="s">
        <v>569</v>
      </c>
    </row>
    <row r="26" spans="2:2" x14ac:dyDescent="0.15">
      <c r="B26" t="s">
        <v>570</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579</v>
      </c>
    </row>
    <row r="36" spans="2:2" x14ac:dyDescent="0.15">
      <c r="B36" t="s">
        <v>580</v>
      </c>
    </row>
    <row r="37" spans="2:2" x14ac:dyDescent="0.15">
      <c r="B37" t="s">
        <v>439</v>
      </c>
    </row>
    <row r="38" spans="2:2" x14ac:dyDescent="0.15">
      <c r="B38" t="s">
        <v>581</v>
      </c>
    </row>
    <row r="39" spans="2:2" x14ac:dyDescent="0.15">
      <c r="B39" t="s">
        <v>582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activeCellId="1" sqref="AB5:HJ129 B40"/>
    </sheetView>
  </sheetViews>
  <sheetFormatPr baseColWidth="10" defaultColWidth="12.1640625" defaultRowHeight="13" x14ac:dyDescent="0.15"/>
  <sheetData>
    <row r="2" spans="2:2" x14ac:dyDescent="0.15">
      <c r="B2" t="s">
        <v>370</v>
      </c>
    </row>
    <row r="3" spans="2:2" x14ac:dyDescent="0.15">
      <c r="B3" t="s">
        <v>583</v>
      </c>
    </row>
    <row r="4" spans="2:2" x14ac:dyDescent="0.15">
      <c r="B4" t="s">
        <v>584</v>
      </c>
    </row>
    <row r="5" spans="2:2" x14ac:dyDescent="0.15">
      <c r="B5" t="s">
        <v>585</v>
      </c>
    </row>
    <row r="6" spans="2:2" x14ac:dyDescent="0.15">
      <c r="B6" t="s">
        <v>586</v>
      </c>
    </row>
    <row r="7" spans="2:2" x14ac:dyDescent="0.15">
      <c r="B7" t="s">
        <v>587</v>
      </c>
    </row>
    <row r="8" spans="2:2" ht="16" x14ac:dyDescent="0.2">
      <c r="B8" s="61" t="s">
        <v>588</v>
      </c>
    </row>
    <row r="9" spans="2:2" x14ac:dyDescent="0.15">
      <c r="B9" t="s">
        <v>589</v>
      </c>
    </row>
    <row r="10" spans="2:2" x14ac:dyDescent="0.15">
      <c r="B10" s="43" t="s">
        <v>590</v>
      </c>
    </row>
    <row r="11" spans="2:2" x14ac:dyDescent="0.15">
      <c r="B11" s="43" t="s">
        <v>591</v>
      </c>
    </row>
    <row r="14" spans="2:2" x14ac:dyDescent="0.15">
      <c r="B14" t="s">
        <v>592</v>
      </c>
    </row>
    <row r="20" spans="2:2" x14ac:dyDescent="0.15">
      <c r="B20" t="s">
        <v>593</v>
      </c>
    </row>
    <row r="21" spans="2:2" x14ac:dyDescent="0.15">
      <c r="B21" t="s">
        <v>594</v>
      </c>
    </row>
    <row r="22" spans="2:2" x14ac:dyDescent="0.15">
      <c r="B22" t="s">
        <v>595</v>
      </c>
    </row>
    <row r="23" spans="2:2" x14ac:dyDescent="0.15">
      <c r="B23" t="s">
        <v>596</v>
      </c>
    </row>
    <row r="24" spans="2:2" x14ac:dyDescent="0.15">
      <c r="B24" t="s">
        <v>383</v>
      </c>
    </row>
    <row r="25" spans="2:2" x14ac:dyDescent="0.15">
      <c r="B25" t="s">
        <v>597</v>
      </c>
    </row>
    <row r="26" spans="2:2" x14ac:dyDescent="0.15">
      <c r="B26" t="s">
        <v>598</v>
      </c>
    </row>
    <row r="27" spans="2:2" x14ac:dyDescent="0.15">
      <c r="B27" t="s">
        <v>599</v>
      </c>
    </row>
    <row r="28" spans="2:2" x14ac:dyDescent="0.15">
      <c r="B28" t="s">
        <v>600</v>
      </c>
    </row>
    <row r="29" spans="2:2" x14ac:dyDescent="0.15">
      <c r="B29" t="s">
        <v>601</v>
      </c>
    </row>
    <row r="30" spans="2:2" x14ac:dyDescent="0.15">
      <c r="B30" t="s">
        <v>602</v>
      </c>
    </row>
    <row r="31" spans="2:2" x14ac:dyDescent="0.15">
      <c r="B31" t="s">
        <v>603</v>
      </c>
    </row>
    <row r="32" spans="2:2" x14ac:dyDescent="0.15">
      <c r="B32" t="s">
        <v>604</v>
      </c>
    </row>
    <row r="33" spans="2:2" x14ac:dyDescent="0.15">
      <c r="B33" t="s">
        <v>605</v>
      </c>
    </row>
    <row r="34" spans="2:2" x14ac:dyDescent="0.15">
      <c r="B34" t="s">
        <v>606</v>
      </c>
    </row>
    <row r="35" spans="2:2" x14ac:dyDescent="0.15">
      <c r="B35" t="s">
        <v>607</v>
      </c>
    </row>
    <row r="36" spans="2:2" x14ac:dyDescent="0.15">
      <c r="B36" t="s">
        <v>608</v>
      </c>
    </row>
    <row r="37" spans="2:2" x14ac:dyDescent="0.15">
      <c r="B37" t="s">
        <v>439</v>
      </c>
    </row>
    <row r="38" spans="2:2" x14ac:dyDescent="0.15">
      <c r="B38" t="s">
        <v>609</v>
      </c>
    </row>
    <row r="39" spans="2:2" x14ac:dyDescent="0.15">
      <c r="B39" t="s">
        <v>610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activeCellId="1" sqref="AB5:HJ129 B11"/>
    </sheetView>
  </sheetViews>
  <sheetFormatPr baseColWidth="10" defaultColWidth="12.1640625" defaultRowHeight="13" x14ac:dyDescent="0.15"/>
  <sheetData>
    <row r="2" spans="2:2" x14ac:dyDescent="0.15">
      <c r="B2" t="s">
        <v>375</v>
      </c>
    </row>
    <row r="3" spans="2:2" ht="16" x14ac:dyDescent="0.2">
      <c r="B3" s="61" t="s">
        <v>611</v>
      </c>
    </row>
    <row r="4" spans="2:2" ht="16" x14ac:dyDescent="0.2">
      <c r="B4" s="61" t="s">
        <v>612</v>
      </c>
    </row>
    <row r="5" spans="2:2" x14ac:dyDescent="0.15">
      <c r="B5" t="s">
        <v>613</v>
      </c>
    </row>
    <row r="6" spans="2:2" ht="16" x14ac:dyDescent="0.2">
      <c r="B6" s="61" t="s">
        <v>614</v>
      </c>
    </row>
    <row r="7" spans="2:2" ht="16" x14ac:dyDescent="0.2">
      <c r="B7" s="61" t="s">
        <v>615</v>
      </c>
    </row>
    <row r="8" spans="2:2" x14ac:dyDescent="0.15">
      <c r="B8" t="s">
        <v>616</v>
      </c>
    </row>
    <row r="9" spans="2:2" x14ac:dyDescent="0.15">
      <c r="B9" t="s">
        <v>617</v>
      </c>
    </row>
    <row r="10" spans="2:2" x14ac:dyDescent="0.15">
      <c r="B10" t="s">
        <v>618</v>
      </c>
    </row>
    <row r="11" spans="2:2" x14ac:dyDescent="0.15">
      <c r="B11" t="s">
        <v>619</v>
      </c>
    </row>
    <row r="14" spans="2:2" ht="16" x14ac:dyDescent="0.2">
      <c r="B14" s="61" t="s">
        <v>620</v>
      </c>
    </row>
    <row r="20" spans="2:2" x14ac:dyDescent="0.15">
      <c r="B20" t="s">
        <v>621</v>
      </c>
    </row>
    <row r="21" spans="2:2" x14ac:dyDescent="0.15">
      <c r="B21" t="s">
        <v>622</v>
      </c>
    </row>
    <row r="22" spans="2:2" x14ac:dyDescent="0.15">
      <c r="B22" t="s">
        <v>566</v>
      </c>
    </row>
    <row r="23" spans="2:2" x14ac:dyDescent="0.15">
      <c r="B23" t="s">
        <v>623</v>
      </c>
    </row>
    <row r="24" spans="2:2" x14ac:dyDescent="0.15">
      <c r="B24" t="s">
        <v>383</v>
      </c>
    </row>
    <row r="25" spans="2:2" x14ac:dyDescent="0.15">
      <c r="B25" t="s">
        <v>624</v>
      </c>
    </row>
    <row r="26" spans="2:2" x14ac:dyDescent="0.15">
      <c r="B26" t="s">
        <v>570</v>
      </c>
    </row>
    <row r="27" spans="2:2" x14ac:dyDescent="0.15">
      <c r="B27" t="s">
        <v>625</v>
      </c>
    </row>
    <row r="28" spans="2:2" x14ac:dyDescent="0.15">
      <c r="B28" t="s">
        <v>626</v>
      </c>
    </row>
    <row r="29" spans="2:2" x14ac:dyDescent="0.15">
      <c r="B29" t="s">
        <v>627</v>
      </c>
    </row>
    <row r="30" spans="2:2" x14ac:dyDescent="0.15">
      <c r="B30" t="s">
        <v>628</v>
      </c>
    </row>
    <row r="31" spans="2:2" x14ac:dyDescent="0.15">
      <c r="B31" t="s">
        <v>629</v>
      </c>
    </row>
    <row r="32" spans="2:2" x14ac:dyDescent="0.15">
      <c r="B32" t="s">
        <v>630</v>
      </c>
    </row>
    <row r="33" spans="2:2" x14ac:dyDescent="0.15">
      <c r="B33" t="s">
        <v>631</v>
      </c>
    </row>
    <row r="34" spans="2:2" x14ac:dyDescent="0.15">
      <c r="B34" t="s">
        <v>632</v>
      </c>
    </row>
    <row r="35" spans="2:2" x14ac:dyDescent="0.15">
      <c r="B35" t="s">
        <v>607</v>
      </c>
    </row>
    <row r="36" spans="2:2" x14ac:dyDescent="0.15">
      <c r="B36" t="s">
        <v>633</v>
      </c>
    </row>
    <row r="37" spans="2:2" x14ac:dyDescent="0.15">
      <c r="B37" t="s">
        <v>551</v>
      </c>
    </row>
    <row r="38" spans="2:2" x14ac:dyDescent="0.15">
      <c r="B38" t="s">
        <v>634</v>
      </c>
    </row>
    <row r="39" spans="2:2" x14ac:dyDescent="0.15">
      <c r="B39" t="s">
        <v>635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activeCellId="1" sqref="AB5:HJ129 B15"/>
    </sheetView>
  </sheetViews>
  <sheetFormatPr baseColWidth="10" defaultColWidth="12.1640625" defaultRowHeight="13" x14ac:dyDescent="0.15"/>
  <sheetData>
    <row r="2" spans="2:2" x14ac:dyDescent="0.15">
      <c r="B2" t="s">
        <v>410</v>
      </c>
    </row>
    <row r="3" spans="2:2" x14ac:dyDescent="0.15">
      <c r="B3" t="s">
        <v>636</v>
      </c>
    </row>
    <row r="4" spans="2:2" x14ac:dyDescent="0.15">
      <c r="B4" t="s">
        <v>637</v>
      </c>
    </row>
    <row r="5" spans="2:2" x14ac:dyDescent="0.15">
      <c r="B5" t="s">
        <v>638</v>
      </c>
    </row>
    <row r="6" spans="2:2" x14ac:dyDescent="0.15">
      <c r="B6" t="s">
        <v>639</v>
      </c>
    </row>
    <row r="7" spans="2:2" x14ac:dyDescent="0.15">
      <c r="B7" t="s">
        <v>640</v>
      </c>
    </row>
    <row r="8" spans="2:2" x14ac:dyDescent="0.15">
      <c r="B8" t="s">
        <v>641</v>
      </c>
    </row>
    <row r="9" spans="2:2" x14ac:dyDescent="0.15">
      <c r="B9" t="s">
        <v>642</v>
      </c>
    </row>
    <row r="10" spans="2:2" x14ac:dyDescent="0.15">
      <c r="B10" t="s">
        <v>643</v>
      </c>
    </row>
    <row r="11" spans="2:2" x14ac:dyDescent="0.15">
      <c r="B11" t="s">
        <v>644</v>
      </c>
    </row>
    <row r="14" spans="2:2" x14ac:dyDescent="0.15">
      <c r="B14" t="s">
        <v>645</v>
      </c>
    </row>
    <row r="20" spans="2:2" x14ac:dyDescent="0.15">
      <c r="B20" t="s">
        <v>646</v>
      </c>
    </row>
    <row r="21" spans="2:2" x14ac:dyDescent="0.15">
      <c r="B21" t="s">
        <v>647</v>
      </c>
    </row>
    <row r="22" spans="2:2" x14ac:dyDescent="0.15">
      <c r="B22" t="s">
        <v>648</v>
      </c>
    </row>
    <row r="23" spans="2:2" x14ac:dyDescent="0.15">
      <c r="B23" t="s">
        <v>649</v>
      </c>
    </row>
    <row r="24" spans="2:2" x14ac:dyDescent="0.15">
      <c r="B24" t="s">
        <v>383</v>
      </c>
    </row>
    <row r="25" spans="2:2" x14ac:dyDescent="0.15">
      <c r="B25" t="s">
        <v>650</v>
      </c>
    </row>
    <row r="26" spans="2:2" x14ac:dyDescent="0.15">
      <c r="B26" t="s">
        <v>651</v>
      </c>
    </row>
    <row r="27" spans="2:2" x14ac:dyDescent="0.15">
      <c r="B27" t="s">
        <v>652</v>
      </c>
    </row>
    <row r="28" spans="2:2" x14ac:dyDescent="0.15">
      <c r="B28" t="s">
        <v>653</v>
      </c>
    </row>
    <row r="29" spans="2:2" x14ac:dyDescent="0.15">
      <c r="B29" t="s">
        <v>654</v>
      </c>
    </row>
    <row r="30" spans="2:2" x14ac:dyDescent="0.15">
      <c r="B30" t="s">
        <v>655</v>
      </c>
    </row>
    <row r="31" spans="2:2" x14ac:dyDescent="0.15">
      <c r="B31" t="s">
        <v>656</v>
      </c>
    </row>
    <row r="32" spans="2:2" x14ac:dyDescent="0.15">
      <c r="B32" t="s">
        <v>657</v>
      </c>
    </row>
    <row r="33" spans="2:2" x14ac:dyDescent="0.15">
      <c r="B33" t="s">
        <v>658</v>
      </c>
    </row>
    <row r="34" spans="2:2" x14ac:dyDescent="0.15">
      <c r="B34" t="s">
        <v>659</v>
      </c>
    </row>
    <row r="35" spans="2:2" x14ac:dyDescent="0.15">
      <c r="B35" t="s">
        <v>660</v>
      </c>
    </row>
    <row r="36" spans="2:2" x14ac:dyDescent="0.15">
      <c r="B36" t="s">
        <v>550</v>
      </c>
    </row>
    <row r="37" spans="2:2" x14ac:dyDescent="0.15">
      <c r="B37" t="s">
        <v>439</v>
      </c>
    </row>
    <row r="38" spans="2:2" x14ac:dyDescent="0.15">
      <c r="B38" t="s">
        <v>661</v>
      </c>
    </row>
    <row r="39" spans="2:2" x14ac:dyDescent="0.15">
      <c r="B39" t="s">
        <v>662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1075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138</cp:revision>
  <dcterms:created xsi:type="dcterms:W3CDTF">2020-07-27T15:42:24Z</dcterms:created>
  <dcterms:modified xsi:type="dcterms:W3CDTF">2024-07-24T17:37:42Z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