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70/regular/"/>
    </mc:Choice>
  </mc:AlternateContent>
  <xr:revisionPtr revIDLastSave="0" documentId="13_ncr:1_{9F0A4B58-A4DB-1D4B-AD69-210EF9C2A5F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C5" i="2"/>
  <c r="C6" i="2"/>
  <c r="C7" i="2"/>
  <c r="C8" i="2"/>
  <c r="C9" i="2"/>
  <c r="C10" i="2"/>
  <c r="D10" i="2"/>
  <c r="C11" i="2"/>
  <c r="D11" i="2"/>
  <c r="C12" i="2"/>
  <c r="D12" i="2"/>
  <c r="C13" i="2"/>
  <c r="D13" i="2"/>
  <c r="C14" i="2"/>
  <c r="D14" i="2"/>
  <c r="C15" i="2"/>
  <c r="D15" i="2"/>
  <c r="C16" i="2"/>
  <c r="D16" i="2"/>
  <c r="C17" i="2"/>
  <c r="D17" i="2"/>
  <c r="C18" i="2"/>
  <c r="D18" i="2"/>
  <c r="C19" i="2"/>
  <c r="D19" i="2"/>
  <c r="C20" i="2"/>
  <c r="D20" i="2"/>
  <c r="D21" i="2"/>
  <c r="C22" i="2"/>
  <c r="D22" i="2"/>
  <c r="D23"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39" i="1" l="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<sst xmlns="http://schemas.openxmlformats.org/spreadsheetml/2006/main" count="908" uniqueCount="737">
  <si>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</si>
  <si>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</si>
  <si>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</si>
  <si>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</si>
  <si>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</si>
  <si>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</si>
  <si>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</si>
  <si>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</si>
  <si>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</si>
  <si>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</si>
  <si>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</si>
  <si>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</si>
  <si>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</si>
  <si>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</si>
  <si>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</si>
  <si>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</si>
  <si>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</si>
  <si>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</si>
  <si>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</si>
  <si>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</si>
  <si>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</si>
  <si>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</si>
  <si>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</si>
  <si>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</si>
  <si>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</si>
  <si>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</si>
  <si>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</si>
  <si>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</si>
  <si>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</si>
  <si>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</si>
  <si>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</si>
  <si>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</si>
  <si>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</si>
  <si>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</si>
  <si>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</si>
  <si>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</si>
  <si>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</si>
  <si>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</si>
  <si>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</si>
  <si>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</si>
  <si>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</si>
  <si>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</si>
  <si>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</si>
  <si>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</si>
  <si>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</si>
  <si>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</si>
  <si>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</si>
  <si>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</si>
  <si>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</si>
  <si>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</si>
  <si>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</si>
  <si>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</si>
  <si>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</si>
  <si>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</si>
  <si>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</si>
  <si>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</si>
  <si>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</si>
  <si>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</si>
  <si>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</si>
  <si>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</si>
  <si>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</si>
  <si>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</si>
  <si>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</si>
  <si>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</si>
  <si>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</si>
  <si>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</si>
  <si>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</si>
  <si>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</si>
  <si>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</si>
  <si>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</si>
  <si>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</si>
  <si>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</si>
  <si>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</si>
  <si>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</si>
  <si>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</si>
  <si>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</si>
  <si>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</si>
  <si>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</si>
  <si>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</si>
  <si>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</si>
  <si>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</si>
  <si>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</si>
  <si>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</si>
  <si>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</si>
  <si>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</si>
  <si>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</si>
  <si>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</si>
  <si>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</si>
  <si>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</si>
  <si>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</si>
  <si>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</si>
  <si>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</si>
  <si>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</si>
  <si>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</si>
  <si>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</si>
  <si>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</si>
  <si>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</si>
  <si>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</si>
  <si>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</si>
  <si>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</si>
  <si>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</si>
  <si>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</si>
  <si>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</si>
  <si>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</si>
  <si>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</si>
  <si>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</si>
  <si>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</si>
  <si>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</si>
  <si>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</si>
  <si>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</si>
  <si>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</si>
  <si>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</si>
  <si>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</si>
  <si>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</si>
  <si>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</si>
  <si>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</si>
  <si>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</si>
  <si>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</si>
  <si>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</si>
  <si>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</si>
  <si>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</si>
  <si>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</si>
  <si>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</si>
  <si>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</si>
  <si>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</si>
  <si>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</si>
  <si>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</si>
  <si>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</si>
  <si>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</si>
  <si>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</si>
  <si>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</si>
  <si>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</si>
  <si>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</si>
  <si>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</si>
  <si>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</si>
  <si>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</si>
  <si>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</si>
  <si>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</si>
  <si>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</si>
  <si>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</si>
  <si>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</si>
  <si>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</si>
  <si>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</si>
  <si>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</si>
  <si>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</si>
  <si>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</si>
  <si>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</si>
  <si>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</si>
  <si>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</si>
  <si>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</si>
  <si>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</si>
  <si>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</si>
  <si>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</si>
  <si>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</si>
  <si>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</si>
  <si>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</si>
  <si>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</si>
  <si>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</si>
  <si>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</si>
  <si>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</si>
  <si>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</si>
  <si>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</si>
  <si>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</si>
  <si>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</si>
  <si>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</si>
  <si>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</si>
  <si>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</si>
  <si>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</si>
  <si>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</si>
  <si>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</si>
  <si>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</si>
  <si>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</si>
  <si>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</si>
  <si>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</si>
  <si>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</si>
  <si>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</si>
  <si>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</si>
  <si>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</si>
  <si>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</si>
  <si>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</si>
  <si>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</si>
  <si>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</si>
  <si>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</si>
  <si>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</si>
  <si>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</si>
  <si>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</si>
  <si>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</si>
  <si>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</si>
  <si>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</si>
  <si>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</si>
  <si>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</si>
  <si>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</si>
  <si>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</si>
  <si>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</si>
  <si>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</si>
  <si>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</si>
  <si>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</si>
  <si>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</si>
  <si>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</si>
  <si>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</si>
  <si>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</si>
  <si>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</si>
  <si>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</si>
  <si>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</si>
  <si>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</si>
  <si>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</si>
  <si>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</si>
  <si>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</si>
  <si>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</si>
  <si>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</si>
  <si>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</si>
  <si>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</si>
  <si>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</si>
  <si>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</si>
  <si>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</si>
  <si>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</si>
  <si>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</si>
  <si>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</si>
  <si>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</si>
  <si>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</si>
  <si>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</si>
  <si>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</si>
  <si>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</si>
  <si>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</si>
  <si>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</si>
  <si>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</si>
  <si>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</si>
  <si>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</si>
  <si>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</si>
  <si>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</si>
  <si>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</si>
  <si>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</si>
  <si>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</si>
  <si>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</si>
  <si>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</si>
  <si>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</si>
  <si>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</si>
  <si>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</si>
  <si>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</si>
  <si>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</si>
  <si>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</si>
  <si>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</si>
  <si>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</si>
  <si>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</si>
  <si>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</si>
  <si>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</si>
  <si>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</si>
  <si>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</si>
  <si>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</si>
  <si>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</si>
  <si>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</si>
  <si>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</si>
  <si>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</si>
  <si>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</si>
  <si>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</si>
  <si>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</si>
  <si>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</si>
  <si>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</si>
  <si>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</si>
  <si>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</si>
  <si>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</si>
  <si>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</si>
  <si>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</si>
  <si>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</si>
  <si>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</si>
  <si>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</si>
  <si>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</si>
  <si>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</si>
  <si>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</si>
  <si>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</si>
  <si>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</si>
  <si>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</si>
  <si>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</si>
  <si>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</si>
  <si>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</si>
  <si>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</si>
  <si>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</si>
  <si>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</si>
  <si>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</si>
  <si>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</si>
  <si>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</si>
  <si>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</si>
  <si>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</si>
  <si>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</si>
  <si>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</si>
  <si>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</si>
  <si>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</si>
  <si>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</si>
  <si>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</si>
  <si>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</si>
  <si>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</si>
  <si>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</si>
  <si>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</si>
  <si>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</si>
  <si>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</si>
  <si>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</si>
  <si>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</si>
  <si>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</si>
  <si>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</si>
  <si>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</si>
  <si>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</si>
  <si>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</si>
  <si>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</si>
  <si>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</si>
  <si>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</si>
  <si>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</si>
  <si>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</si>
  <si>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</si>
  <si>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</si>
  <si>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</si>
  <si>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</si>
  <si>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</si>
  <si>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</si>
  <si>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</si>
  <si>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</si>
  <si>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</si>
  <si>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</si>
  <si>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</si>
  <si>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</si>
  <si>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</si>
  <si>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</si>
  <si>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</si>
  <si>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</si>
  <si>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</si>
  <si>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</si>
  <si>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</si>
  <si>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</si>
  <si>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</si>
  <si>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</si>
  <si>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</si>
  <si>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</si>
  <si>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</si>
  <si>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</si>
  <si>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</si>
  <si>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</si>
  <si>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</si>
  <si>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</si>
  <si>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</si>
  <si>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</si>
  <si>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</si>
  <si>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</si>
  <si>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</si>
  <si>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</si>
  <si>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</si>
  <si>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</si>
  <si>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</si>
  <si>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</si>
  <si>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</si>
  <si>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</si>
  <si>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</si>
  <si>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</si>
  <si>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</si>
  <si>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</si>
  <si>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</si>
  <si>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</si>
  <si>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</si>
  <si>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</si>
  <si>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</si>
  <si>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</si>
  <si>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</si>
  <si>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</si>
  <si>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</si>
  <si>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</si>
  <si>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</si>
  <si>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</si>
  <si>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</si>
  <si>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</si>
  <si>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</si>
  <si>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</si>
  <si>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</si>
  <si>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</si>
  <si>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</si>
  <si>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</si>
  <si>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</si>
  <si>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</si>
  <si>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</si>
  <si>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</si>
  <si>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</si>
  <si>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</si>
  <si>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</si>
  <si>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</si>
  <si>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</si>
  <si>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</si>
  <si>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</si>
  <si>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</si>
  <si>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</si>
  <si>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</si>
  <si>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</si>
  <si>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</si>
  <si>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</si>
  <si>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</si>
  <si>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</si>
  <si>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</si>
  <si>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</si>
  <si>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</si>
  <si>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</si>
  <si>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</si>
  <si>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</si>
  <si>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</si>
  <si>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</si>
  <si>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</si>
  <si>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</si>
  <si>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</si>
  <si>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</si>
  <si>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</si>
  <si>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</si>
  <si>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</si>
  <si>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</si>
  <si>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</si>
  <si>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</si>
  <si>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</si>
  <si>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</si>
  <si>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</si>
  <si>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</si>
  <si>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</si>
  <si>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</si>
  <si>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</si>
  <si>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</si>
  <si>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</si>
  <si>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</si>
  <si>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</si>
  <si>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</si>
  <si>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</si>
  <si>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</si>
  <si>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</si>
  <si>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</si>
  <si>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</si>
  <si>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</si>
  <si>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</si>
  <si>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</si>
  <si>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</si>
  <si>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</si>
  <si>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</si>
  <si>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</si>
  <si>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</si>
  <si>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</si>
  <si>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</si>
  <si>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</si>
  <si>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</si>
  <si>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</si>
  <si>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</si>
  <si>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</si>
  <si>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</si>
  <si>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</si>
  <si>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</si>
  <si>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</si>
  <si>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</si>
  <si>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</si>
  <si>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</si>
  <si>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</si>
  <si>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</si>
  <si>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</si>
  <si>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</si>
  <si>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</si>
  <si>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</si>
  <si>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</si>
  <si>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</si>
  <si>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</si>
  <si>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</si>
  <si>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</si>
  <si>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</si>
  <si>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</si>
  <si>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</si>
  <si>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</si>
  <si>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</si>
  <si>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</si>
  <si>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</si>
  <si>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</si>
  <si>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</si>
  <si>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</si>
  <si>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</si>
  <si>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</si>
  <si>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</si>
  <si>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</si>
  <si>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</si>
  <si>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</si>
  <si>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</si>
  <si>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</si>
  <si>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</si>
  <si>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</si>
  <si>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</si>
  <si>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</si>
  <si>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</si>
  <si>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</si>
  <si>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</si>
  <si>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</si>
  <si>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</si>
  <si>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</si>
  <si>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</si>
  <si>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</si>
  <si>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</si>
  <si>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</si>
  <si>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</si>
  <si>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</si>
  <si>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</si>
  <si>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</si>
  <si>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</si>
  <si>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</si>
  <si>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</si>
  <si>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</si>
  <si>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</si>
  <si>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</si>
  <si>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</si>
  <si>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</si>
  <si>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</si>
  <si>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</si>
  <si>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</si>
  <si>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</si>
  <si>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</si>
  <si>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</si>
  <si>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</si>
  <si>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</si>
  <si>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</si>
  <si>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</si>
  <si>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</si>
  <si>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</si>
  <si>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</si>
  <si>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</si>
  <si>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</si>
  <si>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</si>
  <si>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</si>
  <si>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</si>
  <si>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</si>
  <si>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</si>
  <si>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</si>
  <si>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</si>
  <si>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</si>
  <si>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</si>
  <si>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</si>
  <si>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</si>
  <si>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</si>
  <si>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</si>
  <si>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</si>
  <si>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</si>
  <si>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</si>
  <si>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</si>
  <si>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</si>
  <si>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</si>
  <si>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</si>
  <si>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</si>
  <si>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</si>
  <si>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</si>
  <si>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</si>
  <si>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</si>
  <si>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</si>
  <si>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</si>
  <si>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</si>
  <si>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</si>
  <si>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</si>
  <si>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</si>
  <si>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</si>
  <si>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</si>
  <si>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</si>
  <si>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</si>
  <si>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</si>
  <si>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</si>
  <si>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</si>
  <si>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</si>
  <si>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</si>
  <si>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</si>
  <si>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</si>
  <si>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</si>
  <si>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</si>
  <si>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</si>
  <si>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</si>
  <si>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</si>
  <si>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</si>
  <si>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</si>
  <si>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</si>
  <si>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</si>
  <si>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</si>
  <si>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</si>
  <si>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</si>
  <si>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</si>
  <si>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</si>
  <si>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</si>
  <si>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</si>
  <si>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</si>
  <si>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</si>
  <si>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</si>
  <si>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</si>
  <si>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</si>
  <si>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</si>
  <si>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</si>
  <si>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</si>
  <si>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</si>
  <si>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</si>
  <si>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</si>
  <si>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</si>
  <si>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</si>
  <si>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</si>
  <si>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</si>
  <si>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</si>
  <si>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</si>
  <si>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</si>
  <si>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</si>
  <si>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</si>
  <si>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</si>
  <si>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</si>
  <si>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</si>
  <si>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</si>
  <si>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</si>
  <si>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</si>
  <si>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</si>
  <si>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</si>
  <si>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</si>
  <si>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</si>
  <si>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</si>
  <si>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</si>
  <si>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</si>
  <si>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</si>
  <si>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</si>
  <si>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</si>
  <si>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</si>
  <si>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</si>
  <si>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</si>
  <si>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</si>
  <si>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</si>
  <si>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</si>
  <si>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</si>
  <si>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</si>
  <si>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</si>
  <si>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</si>
  <si>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</si>
  <si>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</si>
  <si>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</si>
  <si>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</si>
  <si>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</si>
  <si>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</si>
  <si>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</si>
  <si>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</si>
  <si>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</si>
  <si>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</si>
  <si>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</si>
  <si>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</si>
  <si>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</si>
  <si>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</si>
  <si>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</si>
  <si>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</si>
  <si>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</si>
  <si>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</si>
  <si>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</si>
  <si>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</si>
  <si>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</si>
  <si>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</si>
  <si>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</si>
  <si>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</si>
  <si>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</si>
  <si>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</si>
  <si>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</si>
  <si>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</si>
  <si>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</si>
  <si>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</si>
  <si>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</si>
  <si>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</si>
  <si>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</si>
  <si>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</si>
  <si>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</si>
  <si>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</si>
  <si>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</si>
  <si>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</si>
  <si>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</si>
  <si>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</si>
  <si>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</si>
  <si>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</si>
  <si>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</si>
  <si>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</si>
  <si>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</si>
  <si>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</si>
  <si>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</si>
  <si>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</si>
  <si>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</si>
  <si>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</si>
  <si>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</si>
  <si>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</si>
  <si>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</si>
  <si>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</si>
  <si>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</si>
  <si>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</si>
  <si>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</si>
  <si>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</si>
  <si>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</si>
  <si>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</si>
  <si>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</si>
  <si>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</si>
  <si>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</si>
  <si>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</si>
  <si>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</si>
  <si>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</si>
  <si>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</si>
  <si>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</si>
  <si>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</si>
  <si>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</si>
  <si>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</si>
  <si>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</si>
  <si>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</si>
  <si>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</si>
  <si>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</si>
  <si>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</si>
  <si>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</si>
  <si>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</si>
  <si>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</si>
  <si>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</si>
  <si>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</si>
  <si>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</si>
  <si>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</si>
  <si>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</si>
  <si>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</si>
  <si>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</si>
  <si>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</si>
  <si>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</si>
  <si>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</si>
  <si>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</si>
  <si>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</si>
  <si>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</si>
  <si>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</si>
  <si>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</si>
  <si>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</si>
  <si>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</si>
  <si>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</si>
  <si>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</si>
  <si>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</si>
  <si>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</si>
  <si>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</si>
  <si>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</si>
  <si>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</si>
  <si>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</si>
  <si>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</si>
  <si>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</si>
  <si>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</si>
  <si>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</si>
  <si>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</si>
  <si>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</si>
  <si>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</si>
  <si>
    <t>49.95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</si>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</sst>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736</v>
      </c>
    </row>
    <row r="4" spans="1:193" ht="17" x14ac:dyDescent="0.2">
      <c r="A4" s="1" t="str">
        <f>IF(ISBLANK(Values!E3),"",IF(Values!$B$37="EU","computercomponent","computer"))</f>
        <v>computercomponent</v>
      </c>
      <c r="B4" s="27" t="str">
        <f>Values!B13</f>
        <v>Lenovo T570 parent regular</v>
      </c>
      <c r="C4" s="27" t="s">
        <v>345</v>
      </c>
      <c r="D4" s="28">
        <f>Values!B14</f>
        <v>5714401574996</v>
      </c>
      <c r="E4" s="1" t="s">
        <v>346</v>
      </c>
      <c r="F4" s="27" t="str">
        <f>SUBSTITUTE(Values!B1, "{language}", "") &amp; " " &amp; Values!B3</f>
        <v>clavier de remplacement  rétroéclairé pour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clavier de remplacement Allemand non rétroéclairé pour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t="str">
        <f>IF(IF(ISBLANK(Values!E4),"",IF(Values!J4, Values!$B$4, Values!$B$5))=0,"",IF(ISBLANK(Values!E4),"",IF(Values!J4, Values!$B$4, Values!$B$5)))</f>
        <v>49.95</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49.95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2" t="str">
        <f>K5</f>
        <v>49.95</v>
      </c>
    </row>
    <row r="6" spans="1:193" ht="64"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clavier de remplacement Français non rétroéclairé pour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t="str">
        <f>IF(IF(ISBLANK(Values!E5),"",IF(Values!J5, Values!$B$4, Values!$B$5))=0,"",IF(ISBLANK(Values!E5),"",IF(Values!J5, Values!$B$4, Values!$B$5)))</f>
        <v>49.95</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49.95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2" t="str">
        <f>K6</f>
        <v>49.95</v>
      </c>
    </row>
    <row r="7" spans="1:193" ht="64"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clavier de remplacement Italien non rétroéclairé pour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t="str">
        <f>IF(IF(ISBLANK(Values!E6),"",IF(Values!J6, Values!$B$4, Values!$B$5))=0,"",IF(ISBLANK(Values!E6),"",IF(Values!J6, Values!$B$4, Values!$B$5)))</f>
        <v>49.95</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49.95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2" t="str">
        <f>K7</f>
        <v>49.95</v>
      </c>
    </row>
    <row r="8" spans="1:193" ht="64"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clavier de remplacement Espagnol non rétroéclairé pour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t="str">
        <f>IF(IF(ISBLANK(Values!E7),"",IF(Values!J7, Values!$B$4, Values!$B$5))=0,"",IF(ISBLANK(Values!E7),"",IF(Values!J7, Values!$B$4, Values!$B$5)))</f>
        <v>49.95</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49.95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2" t="str">
        <f>K8</f>
        <v>49.95</v>
      </c>
    </row>
    <row r="9" spans="1:193" ht="64"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clavier de remplacement UK non rétroéclairé pour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t="str">
        <f>IF(IF(ISBLANK(Values!E8),"",IF(Values!J8, Values!$B$4, Values!$B$5))=0,"",IF(ISBLANK(Values!E8),"",IF(Values!J8, Values!$B$4, Values!$B$5)))</f>
        <v>49.95</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49.95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2" t="str">
        <f>K9</f>
        <v>49.95</v>
      </c>
    </row>
    <row r="10" spans="1:193" ht="64" x14ac:dyDescent="0.2">
      <c r="A10" s="1" t="str">
        <f>IF(ISBLANK(Values!E9),"",IF(Values!$B$37="EU","computercomponent","computer"))</f>
        <v>computercomponent</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clavier de remplacement Scandinave - nordique non rétroéclairé pour Lenovo Thinkpad T570 T580 P51s P52s</v>
      </c>
      <c r="G10" s="29" t="str">
        <f>IF(ISBLANK(Values!E9),"",IF(Values!$B$20="PartialUpdate","","TellusRem"))</f>
        <v/>
      </c>
      <c r="H10" s="1" t="str">
        <f>IF(ISBLANK(Values!E9),"",Values!$B$16)</f>
        <v>computer-keyboards</v>
      </c>
      <c r="I10" s="1" t="str">
        <f>IF(ISBLANK(Values!E9),"","4730574031")</f>
        <v>4730574031</v>
      </c>
      <c r="J10" s="31" t="str">
        <f>IF(ISBLANK(Values!E9),"",Values!F9 )</f>
        <v>Lenovo T570 Regular - NOR</v>
      </c>
      <c r="K10" s="27" t="str">
        <f>IF(IF(ISBLANK(Values!E9),"",IF(Values!J9, Values!$B$4, Values!$B$5))=0,"",IF(ISBLANK(Values!E9),"",IF(Values!J9, Values!$B$4, Values!$B$5)))</f>
        <v>49.95</v>
      </c>
      <c r="L10" s="27" t="str">
        <f>IF(ISBLANK(Values!E9),"",IF($CO10="DEFAULT", Values!$B$18, ""))</f>
        <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49.95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2" t="str">
        <f>K10</f>
        <v>49.95</v>
      </c>
    </row>
    <row r="11" spans="1:193" ht="64" x14ac:dyDescent="0.2">
      <c r="A11" s="1" t="str">
        <f>IF(ISBLANK(Values!E10),"",IF(Values!$B$37="EU","computercomponent","computer"))</f>
        <v>computercomponent</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clavier de remplacement Belge non rétroéclairé pour Lenovo Thinkpad T570 T580 P51s P52s</v>
      </c>
      <c r="G11" s="29" t="str">
        <f>IF(ISBLANK(Values!E10),"",IF(Values!$B$20="PartialUpdate","","TellusRem"))</f>
        <v/>
      </c>
      <c r="H11" s="1" t="str">
        <f>IF(ISBLANK(Values!E10),"",Values!$B$16)</f>
        <v>computer-keyboards</v>
      </c>
      <c r="I11" s="1" t="str">
        <f>IF(ISBLANK(Values!E10),"","4730574031")</f>
        <v>4730574031</v>
      </c>
      <c r="J11" s="31" t="str">
        <f>IF(ISBLANK(Values!E10),"",Values!F10 )</f>
        <v>Lenovo T570 Regular - BE</v>
      </c>
      <c r="K11" s="27" t="str">
        <f>IF(IF(ISBLANK(Values!E10),"",IF(Values!J10, Values!$B$4, Values!$B$5))=0,"",IF(ISBLANK(Values!E10),"",IF(Values!J10, Values!$B$4, Values!$B$5)))</f>
        <v>49.95</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49.95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2" t="str">
        <f>K11</f>
        <v>49.95</v>
      </c>
    </row>
    <row r="12" spans="1:193" ht="64" x14ac:dyDescent="0.2">
      <c r="A12" s="1" t="str">
        <f>IF(ISBLANK(Values!E11),"",IF(Values!$B$37="EU","computercomponent","computer"))</f>
        <v>computercomponent</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clavier de remplacement Bulgare non rétroéclairé pour Lenovo Thinkpad T570 T580 P51s P52s</v>
      </c>
      <c r="G12" s="29" t="str">
        <f>IF(ISBLANK(Values!E11),"",IF(Values!$B$20="PartialUpdate","","TellusRem"))</f>
        <v/>
      </c>
      <c r="H12" s="1" t="str">
        <f>IF(ISBLANK(Values!E11),"",Values!$B$16)</f>
        <v>computer-keyboards</v>
      </c>
      <c r="I12" s="1" t="str">
        <f>IF(ISBLANK(Values!E11),"","4730574031")</f>
        <v>4730574031</v>
      </c>
      <c r="J12" s="31" t="str">
        <f>IF(ISBLANK(Values!E11),"",Values!F11 )</f>
        <v>Lenovo T570 Regular - BG</v>
      </c>
      <c r="K12" s="27" t="str">
        <f>IF(IF(ISBLANK(Values!E11),"",IF(Values!J11, Values!$B$4, Values!$B$5))=0,"",IF(ISBLANK(Values!E11),"",IF(Values!J11, Values!$B$4, Values!$B$5)))</f>
        <v>49.95</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49.95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2" t="str">
        <f>K12</f>
        <v>49.95</v>
      </c>
    </row>
    <row r="13" spans="1:193" ht="64" x14ac:dyDescent="0.2">
      <c r="A13" s="1" t="str">
        <f>IF(ISBLANK(Values!E12),"",IF(Values!$B$37="EU","computercomponent","computer"))</f>
        <v>computercomponent</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clavier de remplacement Tchèque non rétroéclairé pour Lenovo Thinkpad T570 T580 P51s P52s</v>
      </c>
      <c r="G13" s="29" t="str">
        <f>IF(ISBLANK(Values!E12),"",IF(Values!$B$20="PartialUpdate","","TellusRem"))</f>
        <v/>
      </c>
      <c r="H13" s="1" t="str">
        <f>IF(ISBLANK(Values!E12),"",Values!$B$16)</f>
        <v>computer-keyboards</v>
      </c>
      <c r="I13" s="1" t="str">
        <f>IF(ISBLANK(Values!E12),"","4730574031")</f>
        <v>4730574031</v>
      </c>
      <c r="J13" s="31" t="str">
        <f>IF(ISBLANK(Values!E12),"",Values!F12 )</f>
        <v>Lenovo T570 Regular - CZ</v>
      </c>
      <c r="K13" s="27" t="str">
        <f>IF(IF(ISBLANK(Values!E12),"",IF(Values!J12, Values!$B$4, Values!$B$5))=0,"",IF(ISBLANK(Values!E12),"",IF(Values!J12, Values!$B$4, Values!$B$5)))</f>
        <v>49.95</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49.95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2" t="str">
        <f>K13</f>
        <v>49.95</v>
      </c>
    </row>
    <row r="14" spans="1:193" ht="64" x14ac:dyDescent="0.2">
      <c r="A14" s="1" t="str">
        <f>IF(ISBLANK(Values!E13),"",IF(Values!$B$37="EU","computercomponent","computer"))</f>
        <v>computercomponent</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clavier de remplacement Danois non rétroéclairé pour Lenovo Thinkpad T570 T580 P51s P52s</v>
      </c>
      <c r="G14" s="29" t="str">
        <f>IF(ISBLANK(Values!E13),"",IF(Values!$B$20="PartialUpdate","","TellusRem"))</f>
        <v/>
      </c>
      <c r="H14" s="1" t="str">
        <f>IF(ISBLANK(Values!E13),"",Values!$B$16)</f>
        <v>computer-keyboards</v>
      </c>
      <c r="I14" s="1" t="str">
        <f>IF(ISBLANK(Values!E13),"","4730574031")</f>
        <v>4730574031</v>
      </c>
      <c r="J14" s="31" t="str">
        <f>IF(ISBLANK(Values!E13),"",Values!F13 )</f>
        <v>Lenovo T570 Regular - DK</v>
      </c>
      <c r="K14" s="27" t="str">
        <f>IF(IF(ISBLANK(Values!E13),"",IF(Values!J13, Values!$B$4, Values!$B$5))=0,"",IF(ISBLANK(Values!E13),"",IF(Values!J13, Values!$B$4, Values!$B$5)))</f>
        <v>49.95</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49.95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2" t="str">
        <f>K14</f>
        <v>49.95</v>
      </c>
    </row>
    <row r="15" spans="1:193" ht="64" x14ac:dyDescent="0.2">
      <c r="A15" s="1" t="str">
        <f>IF(ISBLANK(Values!E14),"",IF(Values!$B$37="EU","computercomponent","computer"))</f>
        <v>computercomponent</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clavier de remplacement Hongrois non rétroéclairé pour Lenovo Thinkpad T570 T580 P51s P52s</v>
      </c>
      <c r="G15" s="29" t="str">
        <f>IF(ISBLANK(Values!E14),"",IF(Values!$B$20="PartialUpdate","","TellusRem"))</f>
        <v/>
      </c>
      <c r="H15" s="1" t="str">
        <f>IF(ISBLANK(Values!E14),"",Values!$B$16)</f>
        <v>computer-keyboards</v>
      </c>
      <c r="I15" s="1" t="str">
        <f>IF(ISBLANK(Values!E14),"","4730574031")</f>
        <v>4730574031</v>
      </c>
      <c r="J15" s="31" t="str">
        <f>IF(ISBLANK(Values!E14),"",Values!F14 )</f>
        <v>Lenovo T570 Regular - HU</v>
      </c>
      <c r="K15" s="27" t="str">
        <f>IF(IF(ISBLANK(Values!E14),"",IF(Values!J14, Values!$B$4, Values!$B$5))=0,"",IF(ISBLANK(Values!E14),"",IF(Values!J14, Values!$B$4, Values!$B$5)))</f>
        <v>49.95</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49.95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2" t="str">
        <f>K15</f>
        <v>49.95</v>
      </c>
    </row>
    <row r="16" spans="1:193" ht="64" x14ac:dyDescent="0.2">
      <c r="A16" s="1" t="str">
        <f>IF(ISBLANK(Values!E15),"",IF(Values!$B$37="EU","computercomponent","computer"))</f>
        <v>computercomponent</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clavier de remplacement Néerlandais non rétroéclairé pour Lenovo Thinkpad T570 T580 P51s P52s</v>
      </c>
      <c r="G16" s="29" t="str">
        <f>IF(ISBLANK(Values!E15),"",IF(Values!$B$20="PartialUpdate","","TellusRem"))</f>
        <v/>
      </c>
      <c r="H16" s="1" t="str">
        <f>IF(ISBLANK(Values!E15),"",Values!$B$16)</f>
        <v>computer-keyboards</v>
      </c>
      <c r="I16" s="1" t="str">
        <f>IF(ISBLANK(Values!E15),"","4730574031")</f>
        <v>4730574031</v>
      </c>
      <c r="J16" s="31" t="str">
        <f>IF(ISBLANK(Values!E15),"",Values!F15 )</f>
        <v>Lenovo T570 Regular - NL</v>
      </c>
      <c r="K16" s="27" t="str">
        <f>IF(IF(ISBLANK(Values!E15),"",IF(Values!J15, Values!$B$4, Values!$B$5))=0,"",IF(ISBLANK(Values!E15),"",IF(Values!J15, Values!$B$4, Values!$B$5)))</f>
        <v>49.95</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49.95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2" t="str">
        <f>K16</f>
        <v>49.95</v>
      </c>
    </row>
    <row r="17" spans="1:193" ht="64" x14ac:dyDescent="0.2">
      <c r="A17" s="1" t="str">
        <f>IF(ISBLANK(Values!E16),"",IF(Values!$B$37="EU","computercomponent","computer"))</f>
        <v>computercomponent</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clavier de remplacement Norvégienne non rétroéclairé pour Lenovo Thinkpad T570 T580 P51s P52s</v>
      </c>
      <c r="G17" s="29" t="str">
        <f>IF(ISBLANK(Values!E16),"",IF(Values!$B$20="PartialUpdate","","TellusRem"))</f>
        <v/>
      </c>
      <c r="H17" s="1" t="str">
        <f>IF(ISBLANK(Values!E16),"",Values!$B$16)</f>
        <v>computer-keyboards</v>
      </c>
      <c r="I17" s="1" t="str">
        <f>IF(ISBLANK(Values!E16),"","4730574031")</f>
        <v>4730574031</v>
      </c>
      <c r="J17" s="31" t="str">
        <f>IF(ISBLANK(Values!E16),"",Values!F16 )</f>
        <v>Lenovo T570 Regular - NO</v>
      </c>
      <c r="K17" s="27" t="str">
        <f>IF(IF(ISBLANK(Values!E16),"",IF(Values!J16, Values!$B$4, Values!$B$5))=0,"",IF(ISBLANK(Values!E16),"",IF(Values!J16, Values!$B$4, Values!$B$5)))</f>
        <v>49.95</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49.95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2" t="str">
        <f>K17</f>
        <v>49.95</v>
      </c>
    </row>
    <row r="18" spans="1:193" ht="64" x14ac:dyDescent="0.2">
      <c r="A18" s="1" t="str">
        <f>IF(ISBLANK(Values!E17),"",IF(Values!$B$37="EU","computercomponent","computer"))</f>
        <v>computercomponent</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clavier de remplacement Polonais non rétroéclairé pour Lenovo Thinkpad T570 T580 P51s P52s</v>
      </c>
      <c r="G18" s="29" t="str">
        <f>IF(ISBLANK(Values!E17),"",IF(Values!$B$20="PartialUpdate","","TellusRem"))</f>
        <v/>
      </c>
      <c r="H18" s="1" t="str">
        <f>IF(ISBLANK(Values!E17),"",Values!$B$16)</f>
        <v>computer-keyboards</v>
      </c>
      <c r="I18" s="1" t="str">
        <f>IF(ISBLANK(Values!E17),"","4730574031")</f>
        <v>4730574031</v>
      </c>
      <c r="J18" s="31" t="str">
        <f>IF(ISBLANK(Values!E17),"",Values!F17 )</f>
        <v>Lenovo T570 Regular - PL</v>
      </c>
      <c r="K18" s="27" t="str">
        <f>IF(IF(ISBLANK(Values!E17),"",IF(Values!J17, Values!$B$4, Values!$B$5))=0,"",IF(ISBLANK(Values!E17),"",IF(Values!J17, Values!$B$4, Values!$B$5)))</f>
        <v>49.95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49.95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2" t="str">
        <f>K18</f>
        <v>49.95</v>
      </c>
    </row>
    <row r="19" spans="1:193" ht="64" x14ac:dyDescent="0.2">
      <c r="A19" s="1" t="str">
        <f>IF(ISBLANK(Values!E18),"",IF(Values!$B$37="EU","computercomponent","computer"))</f>
        <v>computercomponent</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clavier de remplacement Portugais non rétroéclairé pour Lenovo Thinkpad T570 T580 P51s P52s</v>
      </c>
      <c r="G19" s="29" t="str">
        <f>IF(ISBLANK(Values!E18),"",IF(Values!$B$20="PartialUpdate","","TellusRem"))</f>
        <v/>
      </c>
      <c r="H19" s="1" t="str">
        <f>IF(ISBLANK(Values!E18),"",Values!$B$16)</f>
        <v>computer-keyboards</v>
      </c>
      <c r="I19" s="1" t="str">
        <f>IF(ISBLANK(Values!E18),"","4730574031")</f>
        <v>4730574031</v>
      </c>
      <c r="J19" s="31" t="str">
        <f>IF(ISBLANK(Values!E18),"",Values!F18 )</f>
        <v>Lenovo T570 Regular - PT</v>
      </c>
      <c r="K19" s="27" t="str">
        <f>IF(IF(ISBLANK(Values!E18),"",IF(Values!J18, Values!$B$4, Values!$B$5))=0,"",IF(ISBLANK(Values!E18),"",IF(Values!J18, Values!$B$4, Values!$B$5)))</f>
        <v>49.95</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49.95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2" t="str">
        <f>K19</f>
        <v>49.95</v>
      </c>
    </row>
    <row r="20" spans="1:193" ht="64" x14ac:dyDescent="0.2">
      <c r="A20" s="1" t="str">
        <f>IF(ISBLANK(Values!E19),"",IF(Values!$B$37="EU","computercomponent","computer"))</f>
        <v>computercomponent</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clavier de remplacement Suédois – Finlandais non rétroéclairé pour Lenovo Thinkpad T570 T580 P51s P52s</v>
      </c>
      <c r="G20" s="29" t="str">
        <f>IF(ISBLANK(Values!E19),"",IF(Values!$B$20="PartialUpdate","","TellusRem"))</f>
        <v/>
      </c>
      <c r="H20" s="1" t="str">
        <f>IF(ISBLANK(Values!E19),"",Values!$B$16)</f>
        <v>computer-keyboards</v>
      </c>
      <c r="I20" s="1" t="str">
        <f>IF(ISBLANK(Values!E19),"","4730574031")</f>
        <v>4730574031</v>
      </c>
      <c r="J20" s="31" t="str">
        <f>IF(ISBLANK(Values!E19),"",Values!F19 )</f>
        <v>Lenovo T570 Regular - SE/FI</v>
      </c>
      <c r="K20" s="27" t="str">
        <f>IF(IF(ISBLANK(Values!E19),"",IF(Values!J19, Values!$B$4, Values!$B$5))=0,"",IF(ISBLANK(Values!E19),"",IF(Values!J19, Values!$B$4, Values!$B$5)))</f>
        <v>49.95</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49.95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2" t="str">
        <f>K20</f>
        <v>49.95</v>
      </c>
    </row>
    <row r="21" spans="1:193" ht="64" x14ac:dyDescent="0.2">
      <c r="A21" s="1" t="str">
        <f>IF(ISBLANK(Values!E20),"",IF(Values!$B$37="EU","computercomponent","computer"))</f>
        <v>computercomponent</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clavier de remplacement Suisse non rétroéclairé pour Lenovo Thinkpad T570 T580 P51s P52s</v>
      </c>
      <c r="G21" s="29" t="str">
        <f>IF(ISBLANK(Values!E20),"",IF(Values!$B$20="PartialUpdate","","TellusRem"))</f>
        <v/>
      </c>
      <c r="H21" s="1" t="str">
        <f>IF(ISBLANK(Values!E20),"",Values!$B$16)</f>
        <v>computer-keyboards</v>
      </c>
      <c r="I21" s="1" t="str">
        <f>IF(ISBLANK(Values!E20),"","4730574031")</f>
        <v>4730574031</v>
      </c>
      <c r="J21" s="31" t="str">
        <f>IF(ISBLANK(Values!E20),"",Values!F20 )</f>
        <v>Lenovo T570 Regular - CH</v>
      </c>
      <c r="K21" s="27" t="str">
        <f>IF(IF(ISBLANK(Values!E20),"",IF(Values!J20, Values!$B$4, Values!$B$5))=0,"",IF(ISBLANK(Values!E20),"",IF(Values!J20, Values!$B$4, Values!$B$5)))</f>
        <v>49.95</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49.95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2" t="str">
        <f>K21</f>
        <v>49.95</v>
      </c>
    </row>
    <row r="22" spans="1:193" ht="64" x14ac:dyDescent="0.2">
      <c r="A22" s="1" t="str">
        <f>IF(ISBLANK(Values!E21),"",IF(Values!$B$37="EU","computercomponent","computer"))</f>
        <v>computercomponent</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clavier de remplacement US international non rétroéclairé pour Lenovo Thinkpad T570 T580 P51s P52s</v>
      </c>
      <c r="G22" s="29" t="str">
        <f>IF(ISBLANK(Values!E21),"",IF(Values!$B$20="PartialUpdate","","TellusRem"))</f>
        <v/>
      </c>
      <c r="H22" s="1" t="str">
        <f>IF(ISBLANK(Values!E21),"",Values!$B$16)</f>
        <v>computer-keyboards</v>
      </c>
      <c r="I22" s="1" t="str">
        <f>IF(ISBLANK(Values!E21),"","4730574031")</f>
        <v>4730574031</v>
      </c>
      <c r="J22" s="31" t="str">
        <f>IF(ISBLANK(Values!E21),"",Values!F21 )</f>
        <v>Lenovo T570 Regular - US INT</v>
      </c>
      <c r="K22" s="27" t="str">
        <f>IF(IF(ISBLANK(Values!E21),"",IF(Values!J21, Values!$B$4, Values!$B$5))=0,"",IF(ISBLANK(Values!E21),"",IF(Values!J21, Values!$B$4, Values!$B$5)))</f>
        <v>49.95</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49.95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2" t="str">
        <f>K22</f>
        <v>49.95</v>
      </c>
    </row>
    <row r="23" spans="1:193" s="35" customFormat="1" ht="64" x14ac:dyDescent="0.2">
      <c r="A23" s="1" t="str">
        <f>IF(ISBLANK(Values!E22),"",IF(Values!$B$37="EU","computercomponent","computer"))</f>
        <v>computercomponent</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clavier de remplacement Russe non rétroéclairé pour Lenovo Thinkpad T570 T580 P51s P52s</v>
      </c>
      <c r="G23" s="29" t="str">
        <f>IF(ISBLANK(Values!E22),"",IF(Values!$B$20="PartialUpdate","","TellusRem"))</f>
        <v/>
      </c>
      <c r="H23" s="1" t="str">
        <f>IF(ISBLANK(Values!E22),"",Values!$B$16)</f>
        <v>computer-keyboards</v>
      </c>
      <c r="I23" s="1" t="str">
        <f>IF(ISBLANK(Values!E22),"","4730574031")</f>
        <v>4730574031</v>
      </c>
      <c r="J23" s="31" t="str">
        <f>IF(ISBLANK(Values!E22),"",Values!F22 )</f>
        <v>Lenovo T570 Regular - RUS</v>
      </c>
      <c r="K23" s="27" t="str">
        <f>IF(IF(ISBLANK(Values!E22),"",IF(Values!J22, Values!$B$4, Values!$B$5))=0,"",IF(ISBLANK(Values!E22),"",IF(Values!J22, Values!$B$4, Values!$B$5)))</f>
        <v>49.95</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49.95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3" t="str">
        <f>K23</f>
        <v>49.95</v>
      </c>
    </row>
    <row r="24" spans="1:193" s="35" customFormat="1" ht="64" x14ac:dyDescent="0.2">
      <c r="A24" s="1" t="str">
        <f>IF(ISBLANK(Values!E23),"",IF(Values!$B$37="EU","computercomponent","computer"))</f>
        <v>computercomponent</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clavier de remplacement US non rétroéclairé pour Lenovo Thinkpad T570 T580 P51s P52s</v>
      </c>
      <c r="G24" s="29" t="str">
        <f>IF(ISBLANK(Values!E23),"",IF(Values!$B$20="PartialUpdate","","TellusRem"))</f>
        <v/>
      </c>
      <c r="H24" s="1" t="str">
        <f>IF(ISBLANK(Values!E23),"",Values!$B$16)</f>
        <v>computer-keyboards</v>
      </c>
      <c r="I24" s="1" t="str">
        <f>IF(ISBLANK(Values!E23),"","4730574031")</f>
        <v>4730574031</v>
      </c>
      <c r="J24" s="31" t="str">
        <f>IF(ISBLANK(Values!E23),"",Values!F23 )</f>
        <v>Lenovo T570 Regular - US</v>
      </c>
      <c r="K24" s="27" t="str">
        <f>IF(IF(ISBLANK(Values!E23),"",IF(Values!J23, Values!$B$4, Values!$B$5))=0,"",IF(ISBLANK(Values!E23),"",IF(Values!J23, Values!$B$4, Values!$B$5)))</f>
        <v>49.95</v>
      </c>
      <c r="L24" s="27">
        <f>IF(ISBLANK(Values!E23),"",IF($CO24="DEFAULT", Values!$B$18, ""))</f>
        <v>5</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3" t="str">
        <f>K24</f>
        <v>49.95</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t="s">
        <v>734</v>
      </c>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v>1</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2024-07-24T17:42:30Z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