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regular/"/>
    </mc:Choice>
  </mc:AlternateContent>
  <xr:revisionPtr revIDLastSave="0" documentId="13_ncr:1_{CD4ED534-1A30-E34E-B1A1-3B645559BB0C}"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23" i="2"/>
  <c r="D22" i="2"/>
  <c r="C22" i="2"/>
  <c r="D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l="1"/>
  <c r="G7" i="1"/>
  <c r="G8" i="1"/>
  <c r="G9" i="1"/>
  <c r="G10" i="1"/>
  <c r="G11" i="1"/>
  <c r="G12" i="1"/>
  <c r="G13" i="1"/>
  <c r="G14" i="1"/>
  <c r="G15" i="1"/>
  <c r="G16" i="1"/>
  <c r="G17" i="1"/>
  <c r="G18" i="1"/>
  <c r="G19" i="1"/>
  <c r="G20" i="1"/>
  <c r="G21" i="1"/>
  <c r="G22" i="1"/>
  <c r="G23"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<sst xmlns="http://schemas.openxmlformats.org/spreadsheetml/2006/main" count="908" uniqueCount="737">
  <si>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</si>
  <si>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</si>
  <si>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</si>
  <si>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</si>
  <si>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</si>
  <si>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</si>
  <si>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</si>
  <si>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</si>
  <si>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</si>
  <si>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</si>
  <si>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</si>
  <si>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</si>
  <si>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</si>
  <si>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</si>
  <si>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</si>
  <si>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</si>
  <si>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</si>
  <si>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</si>
  <si>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</si>
  <si>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</si>
  <si>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</si>
  <si>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</si>
  <si>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</si>
  <si>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</si>
  <si>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</si>
  <si>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</si>
  <si>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</si>
  <si>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</si>
  <si>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</si>
  <si>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</si>
  <si>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</si>
  <si>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</si>
  <si>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</si>
  <si>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</si>
  <si>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</si>
  <si>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</si>
  <si>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</si>
  <si>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</si>
  <si>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</si>
  <si>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</si>
  <si>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</si>
  <si>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</si>
  <si>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</si>
  <si>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</si>
  <si>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</si>
  <si>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</si>
  <si>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</si>
  <si>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</si>
  <si>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</si>
  <si>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</si>
  <si>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</si>
  <si>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</si>
  <si>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</si>
  <si>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</si>
  <si>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</si>
  <si>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</si>
  <si>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</si>
  <si>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</si>
  <si>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</si>
  <si>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</si>
  <si>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</si>
  <si>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</si>
  <si>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</si>
  <si>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</si>
  <si>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</si>
  <si>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</si>
  <si>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</si>
  <si>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</si>
  <si>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</si>
  <si>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</si>
  <si>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</si>
  <si>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</si>
  <si>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</si>
  <si>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</si>
  <si>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</si>
  <si>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</si>
  <si>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</si>
  <si>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</si>
  <si>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</si>
  <si>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</si>
  <si>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</si>
  <si>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</si>
  <si>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</si>
  <si>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</si>
  <si>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</si>
  <si>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</si>
  <si>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</si>
  <si>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</si>
  <si>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</si>
  <si>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</si>
  <si>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</si>
  <si>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</si>
  <si>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</si>
  <si>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</si>
  <si>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</si>
  <si>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</si>
  <si>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</si>
  <si>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</si>
  <si>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</si>
  <si>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</si>
  <si>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</si>
  <si>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</si>
  <si>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</si>
  <si>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</si>
  <si>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</si>
  <si>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</si>
  <si>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</si>
  <si>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</si>
  <si>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</si>
  <si>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</si>
  <si>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</si>
  <si>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</si>
  <si>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</si>
  <si>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</si>
  <si>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</si>
  <si>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</si>
  <si>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</si>
  <si>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</si>
  <si>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</si>
  <si>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</si>
  <si>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</si>
  <si>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</si>
  <si>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</si>
  <si>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</si>
  <si>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</si>
  <si>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</si>
  <si>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</si>
  <si>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</si>
  <si>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</si>
  <si>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</si>
  <si>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</si>
  <si>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</si>
  <si>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</si>
  <si>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</si>
  <si>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</si>
  <si>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</si>
  <si>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</si>
  <si>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</si>
  <si>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</si>
  <si>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</si>
  <si>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</si>
  <si>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</si>
  <si>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</si>
  <si>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</si>
  <si>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</si>
  <si>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</si>
  <si>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</si>
  <si>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</si>
  <si>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</si>
  <si>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</si>
  <si>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</si>
  <si>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</si>
  <si>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</si>
  <si>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</si>
  <si>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</si>
  <si>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</si>
  <si>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</si>
  <si>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</si>
  <si>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</si>
  <si>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</si>
  <si>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</si>
  <si>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</si>
  <si>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</si>
  <si>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</si>
  <si>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</si>
  <si>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</si>
  <si>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</si>
  <si>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</si>
  <si>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</si>
  <si>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</si>
  <si>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</si>
  <si>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</si>
  <si>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</si>
  <si>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</si>
  <si>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</si>
  <si>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</si>
  <si>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</si>
  <si>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</si>
  <si>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</si>
  <si>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</si>
  <si>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</si>
  <si>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</si>
  <si>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</si>
  <si>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</si>
  <si>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</si>
  <si>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</si>
  <si>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</si>
  <si>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</si>
  <si>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</si>
  <si>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</si>
  <si>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</si>
  <si>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</si>
  <si>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</si>
  <si>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</si>
  <si>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</si>
  <si>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</si>
  <si>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</si>
  <si>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</si>
  <si>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</si>
  <si>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</si>
  <si>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</si>
  <si>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</si>
  <si>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</si>
  <si>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</si>
  <si>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</si>
  <si>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</si>
  <si>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</si>
  <si>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</si>
  <si>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</si>
  <si>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</si>
  <si>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</si>
  <si>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</si>
  <si>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</si>
  <si>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</si>
  <si>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</si>
  <si>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</si>
  <si>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</si>
  <si>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</si>
  <si>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</si>
  <si>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</si>
  <si>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</si>
  <si>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</si>
  <si>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</si>
  <si>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</si>
  <si>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</si>
  <si>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</si>
  <si>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</si>
  <si>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</si>
  <si>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</si>
  <si>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</si>
  <si>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</si>
  <si>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</si>
  <si>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</si>
  <si>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</si>
  <si>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</si>
  <si>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</si>
  <si>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</si>
  <si>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</si>
  <si>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</si>
  <si>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</si>
  <si>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</si>
  <si>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</si>
  <si>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</si>
  <si>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</si>
  <si>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</si>
  <si>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</si>
  <si>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</si>
  <si>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</si>
  <si>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</si>
  <si>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</si>
  <si>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</si>
  <si>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</si>
  <si>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</si>
  <si>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</si>
  <si>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</si>
  <si>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</si>
  <si>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</si>
  <si>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</si>
  <si>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</si>
  <si>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</si>
  <si>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</si>
  <si>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</si>
  <si>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</si>
  <si>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</si>
  <si>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</si>
  <si>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</si>
  <si>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</si>
  <si>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</si>
  <si>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</si>
  <si>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</si>
  <si>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</si>
  <si>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</si>
  <si>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</si>
  <si>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</si>
  <si>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</si>
  <si>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</si>
  <si>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</si>
  <si>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</si>
  <si>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</si>
  <si>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</si>
  <si>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</si>
  <si>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</si>
  <si>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</si>
  <si>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</si>
  <si>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</si>
  <si>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</si>
  <si>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</si>
  <si>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</si>
  <si>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</si>
  <si>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</si>
  <si>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</si>
  <si>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</si>
  <si>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</si>
  <si>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</si>
  <si>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</si>
  <si>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</si>
  <si>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</si>
  <si>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</si>
  <si>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</si>
  <si>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</si>
  <si>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</si>
  <si>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</si>
  <si>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</si>
  <si>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</si>
  <si>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</si>
  <si>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</si>
  <si>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</si>
  <si>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</si>
  <si>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</si>
  <si>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</si>
  <si>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</si>
  <si>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</si>
  <si>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</si>
  <si>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</si>
  <si>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</si>
  <si>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</si>
  <si>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</si>
  <si>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</si>
  <si>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</si>
  <si>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</si>
  <si>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</si>
  <si>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</si>
  <si>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</si>
  <si>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</si>
  <si>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</si>
  <si>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</si>
  <si>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</si>
  <si>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</si>
  <si>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</si>
  <si>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</si>
  <si>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</si>
  <si>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</si>
  <si>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</si>
  <si>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</si>
  <si>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</si>
  <si>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</si>
  <si>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</si>
  <si>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</si>
  <si>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</si>
  <si>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</si>
  <si>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</si>
  <si>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</si>
  <si>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</si>
  <si>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</si>
  <si>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</si>
  <si>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</si>
  <si>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</si>
  <si>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</si>
  <si>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</si>
  <si>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</si>
  <si>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</si>
  <si>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</si>
  <si>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</si>
  <si>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</si>
  <si>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</si>
  <si>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</si>
  <si>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</si>
  <si>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</si>
  <si>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</si>
  <si>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</si>
  <si>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</si>
  <si>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</si>
  <si>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</si>
  <si>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</si>
  <si>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</si>
  <si>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</si>
  <si>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</si>
  <si>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</si>
  <si>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</si>
  <si>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</si>
  <si>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</si>
  <si>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</si>
  <si>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</si>
  <si>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</si>
  <si>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</si>
  <si>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</si>
  <si>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</si>
  <si>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</si>
  <si>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</si>
  <si>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</si>
  <si>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</si>
  <si>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</si>
  <si>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</si>
  <si>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</si>
  <si>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</si>
  <si>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</si>
  <si>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</si>
  <si>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</si>
  <si>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</si>
  <si>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</si>
  <si>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</si>
  <si>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</si>
  <si>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</si>
  <si>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</si>
  <si>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</si>
  <si>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</si>
  <si>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</si>
  <si>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</si>
  <si>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</si>
  <si>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</si>
  <si>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</si>
  <si>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</si>
  <si>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</si>
  <si>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</si>
  <si>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</si>
  <si>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</si>
  <si>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</si>
  <si>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</si>
  <si>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</si>
  <si>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</si>
  <si>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</si>
  <si>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</si>
  <si>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</si>
  <si>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</si>
  <si>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</si>
  <si>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</si>
  <si>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</si>
  <si>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</si>
  <si>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</si>
  <si>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</si>
  <si>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</si>
  <si>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</si>
  <si>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</si>
  <si>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</si>
  <si>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</si>
  <si>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</si>
  <si>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</si>
  <si>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</si>
  <si>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</si>
  <si>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</si>
  <si>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</si>
  <si>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</si>
  <si>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</si>
  <si>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</si>
  <si>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</si>
  <si>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</si>
  <si>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</si>
  <si>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</si>
  <si>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</si>
  <si>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</si>
  <si>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</si>
  <si>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</si>
  <si>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</si>
  <si>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</si>
  <si>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</si>
  <si>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</si>
  <si>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</si>
  <si>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</si>
  <si>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</si>
  <si>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</si>
  <si>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</si>
  <si>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</si>
  <si>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</si>
  <si>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</si>
  <si>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</si>
  <si>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</si>
  <si>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</si>
  <si>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</si>
  <si>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</si>
  <si>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</si>
  <si>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</si>
  <si>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</si>
  <si>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</si>
  <si>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</si>
  <si>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</si>
  <si>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</si>
  <si>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</si>
  <si>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</si>
  <si>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</si>
  <si>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</si>
  <si>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</si>
  <si>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</si>
  <si>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</si>
  <si>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</si>
  <si>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</si>
  <si>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</si>
  <si>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</si>
  <si>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</si>
  <si>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</si>
  <si>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</si>
  <si>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</si>
  <si>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</si>
  <si>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</si>
  <si>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</si>
  <si>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</si>
  <si>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</si>
  <si>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</si>
  <si>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</si>
  <si>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</si>
  <si>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</si>
  <si>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</si>
  <si>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</si>
  <si>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</si>
  <si>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</si>
  <si>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</si>
  <si>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</si>
  <si>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</si>
  <si>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</si>
  <si>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</si>
  <si>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</si>
  <si>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</si>
  <si>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</si>
  <si>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</si>
  <si>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</si>
  <si>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</si>
  <si>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</si>
  <si>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</si>
  <si>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</si>
  <si>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</si>
  <si>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</si>
  <si>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</si>
  <si>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</si>
  <si>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</si>
  <si>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</si>
  <si>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</si>
  <si>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</si>
  <si>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</si>
  <si>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</si>
  <si>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</si>
  <si>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</si>
  <si>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</si>
  <si>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</si>
  <si>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</si>
  <si>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</si>
  <si>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</si>
  <si>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</si>
  <si>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</si>
  <si>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</si>
  <si>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</si>
  <si>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</si>
  <si>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</si>
  <si>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</si>
  <si>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</si>
  <si>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</si>
  <si>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</si>
  <si>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</si>
  <si>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</si>
  <si>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</si>
  <si>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</si>
  <si>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</si>
  <si>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</si>
  <si>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</si>
  <si>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</si>
  <si>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</si>
  <si>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</si>
  <si>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</si>
  <si>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</si>
  <si>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</si>
  <si>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</si>
  <si>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</si>
  <si>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</si>
  <si>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</si>
  <si>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</si>
  <si>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</si>
  <si>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</si>
  <si>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</si>
  <si>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</si>
  <si>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</si>
  <si>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</si>
  <si>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</si>
  <si>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</si>
  <si>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</si>
  <si>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</si>
  <si>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</si>
  <si>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</si>
  <si>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</si>
  <si>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</si>
  <si>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</si>
  <si>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</si>
  <si>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</si>
  <si>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</si>
  <si>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</si>
  <si>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</si>
  <si>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</si>
  <si>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</si>
  <si>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</si>
  <si>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</si>
  <si>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</si>
  <si>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</si>
  <si>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</si>
  <si>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</si>
  <si>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</si>
  <si>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</si>
  <si>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</si>
  <si>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</si>
  <si>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</si>
  <si>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</si>
  <si>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</si>
  <si>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</si>
  <si>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</si>
  <si>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</si>
  <si>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</si>
  <si>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</si>
  <si>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</si>
  <si>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</si>
  <si>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</si>
  <si>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</si>
  <si>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</si>
  <si>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</si>
  <si>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</si>
  <si>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</si>
  <si>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</si>
  <si>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</si>
  <si>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</si>
  <si>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</si>
  <si>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</si>
  <si>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</si>
  <si>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</si>
  <si>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</si>
  <si>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</si>
  <si>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</si>
  <si>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</si>
  <si>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</si>
  <si>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</si>
  <si>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</si>
  <si>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</si>
  <si>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</si>
  <si>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</si>
  <si>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</si>
  <si>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</si>
  <si>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</si>
  <si>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</si>
  <si>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</si>
  <si>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</si>
  <si>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</si>
  <si>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</si>
  <si>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</si>
  <si>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</si>
  <si>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</si>
  <si>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</si>
  <si>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</si>
  <si>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</si>
  <si>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</si>
  <si>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</si>
  <si>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</si>
  <si>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</si>
  <si>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</si>
  <si>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</si>
  <si>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</si>
  <si>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</si>
  <si>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</si>
  <si>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</si>
  <si>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</si>
  <si>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</si>
  <si>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</si>
  <si>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</si>
  <si>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</si>
  <si>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</si>
  <si>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</si>
  <si>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</si>
  <si>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</si>
  <si>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</si>
  <si>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</si>
  <si>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</si>
  <si>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</si>
  <si>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</si>
  <si>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</si>
  <si>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</si>
  <si>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</si>
  <si>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</si>
  <si>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</si>
  <si>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</si>
  <si>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</si>
  <si>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</si>
  <si>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</si>
  <si>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</si>
  <si>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</si>
  <si>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</si>
  <si>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</si>
  <si>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</si>
  <si>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</si>
  <si>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</si>
  <si>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</si>
  <si>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</si>
  <si>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</si>
  <si>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</si>
  <si>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</si>
  <si>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</si>
  <si>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</si>
  <si>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</si>
  <si>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</si>
  <si>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</si>
  <si>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</si>
  <si>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</si>
  <si>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</si>
  <si>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</si>
  <si>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</si>
  <si>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</si>
  <si>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</si>
  <si>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</si>
  <si>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</si>
  <si>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</si>
  <si>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</si>
  <si>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</si>
  <si>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</si>
  <si>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</si>
  <si>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</si>
  <si>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</si>
  <si>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</si>
  <si>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</si>
  <si>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</si>
  <si>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</si>
  <si>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</si>
  <si>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</si>
  <si>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</si>
  <si>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</si>
  <si>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</si>
  <si>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</si>
  <si>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</si>
  <si>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</si>
  <si>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</si>
  <si>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</si>
  <si>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</si>
  <si>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</si>
  <si>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</si>
  <si>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</si>
  <si>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</si>
  <si>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</si>
  <si>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</si>
  <si>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</si>
  <si>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</si>
  <si>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</si>
  <si>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</si>
  <si>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</si>
  <si>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</si>
  <si>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</si>
  <si>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</si>
  <si>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</si>
  <si>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</si>
  <si>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</si>
  <si>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</si>
  <si>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</si>
  <si>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</si>
  <si>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</si>
  <si>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'Tellus Remarketing ApS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</si>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</sst>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20" zoomScale="130" zoomScaleNormal="130" workbookViewId="0">
      <selection activeCell="F30" sqref="F3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736</v>
      </c>
    </row>
    <row r="4" spans="1:193" ht="17" x14ac:dyDescent="0.2">
      <c r="A4" s="1" t="str">
        <f>IF(ISBLANK(Values!E3),"",IF(Values!$B$37="EU","computercomponent","computer"))</f>
        <v>computer</v>
      </c>
      <c r="B4" s="27" t="str">
        <f>Values!B13</f>
        <v>Lenovo T570 parent regular</v>
      </c>
      <c r="C4" s="27" t="s">
        <v>345</v>
      </c>
      <c r="D4" s="28">
        <f>Values!B14</f>
        <v>5714401574996</v>
      </c>
      <c r="E4" s="1" t="s">
        <v>346</v>
      </c>
      <c r="F4" s="27" t="str">
        <f>SUBSTITUTE(Values!B1, "{language}", "") &amp; " " &amp; Values!B3</f>
        <v>replacement  backlit keyboard for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replacement German non-backlit keyboard for Lenovo Thinkpad  T570 T580 P51s P52s</v>
      </c>
      <c r="G5" s="29" t="str">
        <f>IF(ISBLANK(Values!E4),"",IF(Values!$B$20="PartialUpdate","","TellusRem"))</f>
        <v>TellusRem</v>
      </c>
      <c r="H5" s="1" t="str">
        <f>IF(ISBLANK(Values!E4),"",Values!$B$16)</f>
        <v>computer-keyboards</v>
      </c>
      <c r="I5" s="1" t="str">
        <f>IF(ISBLANK(Values!E4),"","4730574031")</f>
        <v>4730574031</v>
      </c>
      <c r="J5" s="31" t="str">
        <f>IF(ISBLANK(Values!E4),"",Values!F4 )</f>
        <v>Lenovo T570 Regular - DE</v>
      </c>
      <c r="K5" s="27">
        <f>IF(IF(ISBLANK(Values!E4),"",IF(Values!J4, Values!$B$4, Values!$B$5))=0,"",IF(ISBLANK(Values!E4),"",IF(Values!J4, Values!$B$4, Values!$B$5)))</f>
        <v>44.99</v>
      </c>
      <c r="L5" s="27">
        <f>IF(ISBLANK(Values!E4),"",IF($CO5="DEFAULT", Values!$B$18, ""))</f>
        <v>5</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3">
        <f>K5</f>
        <v>44.99</v>
      </c>
    </row>
    <row r="6" spans="1:193" ht="48" x14ac:dyDescent="0.2">
      <c r="A6" s="1" t="str">
        <f>IF(ISBLANK(Values!E5),"",IF(Values!$B$37="EU","computercomponent","computer"))</f>
        <v>computer</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replacement French non-backlit keyboard for Lenovo Thinkpad  T570 T580 P51s P52s</v>
      </c>
      <c r="G6" s="29" t="str">
        <f>IF(ISBLANK(Values!E5),"",IF(Values!$B$20="PartialUpdate","","TellusRem"))</f>
        <v>TellusRem</v>
      </c>
      <c r="H6" s="1" t="str">
        <f>IF(ISBLANK(Values!E5),"",Values!$B$16)</f>
        <v>computer-keyboards</v>
      </c>
      <c r="I6" s="1" t="str">
        <f>IF(ISBLANK(Values!E5),"","4730574031")</f>
        <v>4730574031</v>
      </c>
      <c r="J6" s="31" t="str">
        <f>IF(ISBLANK(Values!E5),"",Values!F5 )</f>
        <v>Lenovo T570 Regular - FR</v>
      </c>
      <c r="K6" s="27">
        <f>IF(IF(ISBLANK(Values!E5),"",IF(Values!J5, Values!$B$4, Values!$B$5))=0,"",IF(ISBLANK(Values!E5),"",IF(Values!J5, Values!$B$4, Values!$B$5)))</f>
        <v>44.99</v>
      </c>
      <c r="L6" s="27">
        <f>IF(ISBLANK(Values!E5),"",IF($CO6="DEFAULT", Values!$B$18, ""))</f>
        <v>5</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44.99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3">
        <f>K6</f>
        <v>44.99</v>
      </c>
    </row>
    <row r="7" spans="1:193" ht="48" x14ac:dyDescent="0.2">
      <c r="A7" s="1" t="str">
        <f>IF(ISBLANK(Values!E6),"",IF(Values!$B$37="EU","computercomponent","computer"))</f>
        <v>computer</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replacement Italian non-backlit keyboard for Lenovo Thinkpad  T570 T580 P51s P52s</v>
      </c>
      <c r="G7" s="29" t="str">
        <f>IF(ISBLANK(Values!E6),"",IF(Values!$B$20="PartialUpdate","","TellusRem"))</f>
        <v>TellusRem</v>
      </c>
      <c r="H7" s="1" t="str">
        <f>IF(ISBLANK(Values!E6),"",Values!$B$16)</f>
        <v>computer-keyboards</v>
      </c>
      <c r="I7" s="1" t="str">
        <f>IF(ISBLANK(Values!E6),"","4730574031")</f>
        <v>4730574031</v>
      </c>
      <c r="J7" s="31" t="str">
        <f>IF(ISBLANK(Values!E6),"",Values!F6 )</f>
        <v>Lenovo T570 Regular - IT</v>
      </c>
      <c r="K7" s="27">
        <f>IF(IF(ISBLANK(Values!E6),"",IF(Values!J6, Values!$B$4, Values!$B$5))=0,"",IF(ISBLANK(Values!E6),"",IF(Values!J6, Values!$B$4, Values!$B$5)))</f>
        <v>44.99</v>
      </c>
      <c r="L7" s="27">
        <f>IF(ISBLANK(Values!E6),"",IF($CO7="DEFAULT", Values!$B$18, ""))</f>
        <v>5</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44.99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3">
        <f>K7</f>
        <v>44.99</v>
      </c>
    </row>
    <row r="8" spans="1:193" ht="48" x14ac:dyDescent="0.2">
      <c r="A8" s="1" t="str">
        <f>IF(ISBLANK(Values!E7),"",IF(Values!$B$37="EU","computercomponent","computer"))</f>
        <v>computer</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replacement Spanish non-backlit keyboard for Lenovo Thinkpad  T570 T580 P51s P52s</v>
      </c>
      <c r="G8" s="29" t="str">
        <f>IF(ISBLANK(Values!E7),"",IF(Values!$B$20="PartialUpdate","","TellusRem"))</f>
        <v>TellusRem</v>
      </c>
      <c r="H8" s="1" t="str">
        <f>IF(ISBLANK(Values!E7),"",Values!$B$16)</f>
        <v>computer-keyboards</v>
      </c>
      <c r="I8" s="1" t="str">
        <f>IF(ISBLANK(Values!E7),"","4730574031")</f>
        <v>4730574031</v>
      </c>
      <c r="J8" s="31" t="str">
        <f>IF(ISBLANK(Values!E7),"",Values!F7 )</f>
        <v>Lenovo T570 Regular - ES</v>
      </c>
      <c r="K8" s="27">
        <f>IF(IF(ISBLANK(Values!E7),"",IF(Values!J7, Values!$B$4, Values!$B$5))=0,"",IF(ISBLANK(Values!E7),"",IF(Values!J7, Values!$B$4, Values!$B$5)))</f>
        <v>44.99</v>
      </c>
      <c r="L8" s="27">
        <f>IF(ISBLANK(Values!E7),"",IF($CO8="DEFAULT", Values!$B$18, ""))</f>
        <v>5</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44.99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3">
        <f>K8</f>
        <v>44.99</v>
      </c>
    </row>
    <row r="9" spans="1:193" ht="48" x14ac:dyDescent="0.2">
      <c r="A9" s="1" t="str">
        <f>IF(ISBLANK(Values!E8),"",IF(Values!$B$37="EU","computercomponent","computer"))</f>
        <v>computer</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replacement UK non-backlit keyboard for Lenovo Thinkpad  T570 T580 P51s P52s</v>
      </c>
      <c r="G9" s="29" t="str">
        <f>IF(ISBLANK(Values!E8),"",IF(Values!$B$20="PartialUpdate","","TellusRem"))</f>
        <v>TellusRem</v>
      </c>
      <c r="H9" s="1" t="str">
        <f>IF(ISBLANK(Values!E8),"",Values!$B$16)</f>
        <v>computer-keyboards</v>
      </c>
      <c r="I9" s="1" t="str">
        <f>IF(ISBLANK(Values!E8),"","4730574031")</f>
        <v>4730574031</v>
      </c>
      <c r="J9" s="31" t="str">
        <f>IF(ISBLANK(Values!E8),"",Values!F8 )</f>
        <v>Lenovo T570 Regular - UK</v>
      </c>
      <c r="K9" s="27">
        <f>IF(IF(ISBLANK(Values!E8),"",IF(Values!J8, Values!$B$4, Values!$B$5))=0,"",IF(ISBLANK(Values!E8),"",IF(Values!J8, Values!$B$4, Values!$B$5)))</f>
        <v>44.99</v>
      </c>
      <c r="L9" s="27">
        <f>IF(ISBLANK(Values!E8),"",IF($CO9="DEFAULT", Values!$B$18, ""))</f>
        <v>5</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44.99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3">
        <f>K9</f>
        <v>44.99</v>
      </c>
    </row>
    <row r="10" spans="1:193" ht="48" x14ac:dyDescent="0.2">
      <c r="A10" s="1" t="str">
        <f>IF(ISBLANK(Values!E9),"",IF(Values!$B$37="EU","computercomponent","computer"))</f>
        <v>computer</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T570 T580 P51s P52s</v>
      </c>
      <c r="G10" s="29" t="str">
        <f>IF(ISBLANK(Values!E9),"",IF(Values!$B$20="PartialUpdate","","TellusRem"))</f>
        <v>TellusRem</v>
      </c>
      <c r="H10" s="1" t="str">
        <f>IF(ISBLANK(Values!E9),"",Values!$B$16)</f>
        <v>computer-keyboards</v>
      </c>
      <c r="I10" s="1" t="str">
        <f>IF(ISBLANK(Values!E9),"","4730574031")</f>
        <v>4730574031</v>
      </c>
      <c r="J10" s="31" t="str">
        <f>IF(ISBLANK(Values!E9),"",Values!F9 )</f>
        <v>Lenovo T570 Regular - NOR</v>
      </c>
      <c r="K10" s="27">
        <f>IF(IF(ISBLANK(Values!E9),"",IF(Values!J9, Values!$B$4, Values!$B$5))=0,"",IF(ISBLANK(Values!E9),"",IF(Values!J9, Values!$B$4, Values!$B$5)))</f>
        <v>44.99</v>
      </c>
      <c r="L10" s="27">
        <f>IF(ISBLANK(Values!E9),"",IF($CO10="DEFAULT", Values!$B$18, ""))</f>
        <v>5</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44.99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3">
        <f>K10</f>
        <v>44.99</v>
      </c>
    </row>
    <row r="11" spans="1:193" ht="48" x14ac:dyDescent="0.2">
      <c r="A11" s="1" t="str">
        <f>IF(ISBLANK(Values!E10),"",IF(Values!$B$37="EU","computercomponent","computer"))</f>
        <v>computer</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replacement Belgian non-backlit keyboard for Lenovo Thinkpad  T570 T580 P51s P52s</v>
      </c>
      <c r="G11" s="29" t="str">
        <f>IF(ISBLANK(Values!E10),"",IF(Values!$B$20="PartialUpdate","","TellusRem"))</f>
        <v>TellusRem</v>
      </c>
      <c r="H11" s="1" t="str">
        <f>IF(ISBLANK(Values!E10),"",Values!$B$16)</f>
        <v>computer-keyboards</v>
      </c>
      <c r="I11" s="1" t="str">
        <f>IF(ISBLANK(Values!E10),"","4730574031")</f>
        <v>4730574031</v>
      </c>
      <c r="J11" s="31" t="str">
        <f>IF(ISBLANK(Values!E10),"",Values!F10 )</f>
        <v>Lenovo T570 Regular - BE</v>
      </c>
      <c r="K11" s="27">
        <f>IF(IF(ISBLANK(Values!E10),"",IF(Values!J10, Values!$B$4, Values!$B$5))=0,"",IF(ISBLANK(Values!E10),"",IF(Values!J10, Values!$B$4, Values!$B$5)))</f>
        <v>44.99</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44.99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3">
        <f>K11</f>
        <v>44.99</v>
      </c>
    </row>
    <row r="12" spans="1:193" ht="48" x14ac:dyDescent="0.2">
      <c r="A12" s="1" t="str">
        <f>IF(ISBLANK(Values!E11),"",IF(Values!$B$37="EU","computercomponent","computer"))</f>
        <v>computer</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replacement Bulgarian non-backlit keyboard for Lenovo Thinkpad  T570 T580 P51s P52s</v>
      </c>
      <c r="G12" s="29" t="str">
        <f>IF(ISBLANK(Values!E11),"",IF(Values!$B$20="PartialUpdate","","TellusRem"))</f>
        <v>TellusRem</v>
      </c>
      <c r="H12" s="1" t="str">
        <f>IF(ISBLANK(Values!E11),"",Values!$B$16)</f>
        <v>computer-keyboards</v>
      </c>
      <c r="I12" s="1" t="str">
        <f>IF(ISBLANK(Values!E11),"","4730574031")</f>
        <v>4730574031</v>
      </c>
      <c r="J12" s="31" t="str">
        <f>IF(ISBLANK(Values!E11),"",Values!F11 )</f>
        <v>Lenovo T570 Regular - BG</v>
      </c>
      <c r="K12" s="27">
        <f>IF(IF(ISBLANK(Values!E11),"",IF(Values!J11, Values!$B$4, Values!$B$5))=0,"",IF(ISBLANK(Values!E11),"",IF(Values!J11, Values!$B$4, Values!$B$5)))</f>
        <v>44.99</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44.99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3">
        <f>K12</f>
        <v>44.99</v>
      </c>
    </row>
    <row r="13" spans="1:193" ht="48" x14ac:dyDescent="0.2">
      <c r="A13" s="1" t="str">
        <f>IF(ISBLANK(Values!E12),"",IF(Values!$B$37="EU","computercomponent","computer"))</f>
        <v>computer</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replacement Czech non-backlit keyboard for Lenovo Thinkpad  T570 T580 P51s P52s</v>
      </c>
      <c r="G13" s="29" t="str">
        <f>IF(ISBLANK(Values!E12),"",IF(Values!$B$20="PartialUpdate","","TellusRem"))</f>
        <v>TellusRem</v>
      </c>
      <c r="H13" s="1" t="str">
        <f>IF(ISBLANK(Values!E12),"",Values!$B$16)</f>
        <v>computer-keyboards</v>
      </c>
      <c r="I13" s="1" t="str">
        <f>IF(ISBLANK(Values!E12),"","4730574031")</f>
        <v>4730574031</v>
      </c>
      <c r="J13" s="31" t="str">
        <f>IF(ISBLANK(Values!E12),"",Values!F12 )</f>
        <v>Lenovo T570 Regular - CZ</v>
      </c>
      <c r="K13" s="27">
        <f>IF(IF(ISBLANK(Values!E12),"",IF(Values!J12, Values!$B$4, Values!$B$5))=0,"",IF(ISBLANK(Values!E12),"",IF(Values!J12, Values!$B$4, Values!$B$5)))</f>
        <v>44.99</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44.99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3">
        <f>K13</f>
        <v>44.99</v>
      </c>
    </row>
    <row r="14" spans="1:193" ht="48" x14ac:dyDescent="0.2">
      <c r="A14" s="1" t="str">
        <f>IF(ISBLANK(Values!E13),"",IF(Values!$B$37="EU","computercomponent","computer"))</f>
        <v>computer</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replacement Danish non-backlit keyboard for Lenovo Thinkpad  T570 T580 P51s P52s</v>
      </c>
      <c r="G14" s="29" t="str">
        <f>IF(ISBLANK(Values!E13),"",IF(Values!$B$20="PartialUpdate","","TellusRem"))</f>
        <v>TellusRem</v>
      </c>
      <c r="H14" s="1" t="str">
        <f>IF(ISBLANK(Values!E13),"",Values!$B$16)</f>
        <v>computer-keyboards</v>
      </c>
      <c r="I14" s="1" t="str">
        <f>IF(ISBLANK(Values!E13),"","4730574031")</f>
        <v>4730574031</v>
      </c>
      <c r="J14" s="31" t="str">
        <f>IF(ISBLANK(Values!E13),"",Values!F13 )</f>
        <v>Lenovo T570 Regular - DK</v>
      </c>
      <c r="K14" s="27">
        <f>IF(IF(ISBLANK(Values!E13),"",IF(Values!J13, Values!$B$4, Values!$B$5))=0,"",IF(ISBLANK(Values!E13),"",IF(Values!J13, Values!$B$4, Values!$B$5)))</f>
        <v>44.99</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44.99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3">
        <f>K14</f>
        <v>44.99</v>
      </c>
    </row>
    <row r="15" spans="1:193" ht="48" x14ac:dyDescent="0.2">
      <c r="A15" s="1" t="str">
        <f>IF(ISBLANK(Values!E14),"",IF(Values!$B$37="EU","computercomponent","computer"))</f>
        <v>computer</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replacement Hungarian non-backlit keyboard for Lenovo Thinkpad  T570 T580 P51s P52s</v>
      </c>
      <c r="G15" s="29" t="str">
        <f>IF(ISBLANK(Values!E14),"",IF(Values!$B$20="PartialUpdate","","TellusRem"))</f>
        <v>TellusRem</v>
      </c>
      <c r="H15" s="1" t="str">
        <f>IF(ISBLANK(Values!E14),"",Values!$B$16)</f>
        <v>computer-keyboards</v>
      </c>
      <c r="I15" s="1" t="str">
        <f>IF(ISBLANK(Values!E14),"","4730574031")</f>
        <v>4730574031</v>
      </c>
      <c r="J15" s="31" t="str">
        <f>IF(ISBLANK(Values!E14),"",Values!F14 )</f>
        <v>Lenovo T570 Regular - HU</v>
      </c>
      <c r="K15" s="27">
        <f>IF(IF(ISBLANK(Values!E14),"",IF(Values!J14, Values!$B$4, Values!$B$5))=0,"",IF(ISBLANK(Values!E14),"",IF(Values!J14, Values!$B$4, Values!$B$5)))</f>
        <v>44.99</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44.99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3">
        <f>K15</f>
        <v>44.99</v>
      </c>
    </row>
    <row r="16" spans="1:193" ht="48" x14ac:dyDescent="0.2">
      <c r="A16" s="1" t="str">
        <f>IF(ISBLANK(Values!E15),"",IF(Values!$B$37="EU","computercomponent","computer"))</f>
        <v>computer</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replacement Dutch non-backlit keyboard for Lenovo Thinkpad  T570 T580 P51s P52s</v>
      </c>
      <c r="G16" s="29" t="str">
        <f>IF(ISBLANK(Values!E15),"",IF(Values!$B$20="PartialUpdate","","TellusRem"))</f>
        <v>TellusRem</v>
      </c>
      <c r="H16" s="1" t="str">
        <f>IF(ISBLANK(Values!E15),"",Values!$B$16)</f>
        <v>computer-keyboards</v>
      </c>
      <c r="I16" s="1" t="str">
        <f>IF(ISBLANK(Values!E15),"","4730574031")</f>
        <v>4730574031</v>
      </c>
      <c r="J16" s="31" t="str">
        <f>IF(ISBLANK(Values!E15),"",Values!F15 )</f>
        <v>Lenovo T570 Regular - NL</v>
      </c>
      <c r="K16" s="27">
        <f>IF(IF(ISBLANK(Values!E15),"",IF(Values!J15, Values!$B$4, Values!$B$5))=0,"",IF(ISBLANK(Values!E15),"",IF(Values!J15, Values!$B$4, Values!$B$5)))</f>
        <v>44.99</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44.99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3">
        <f>K16</f>
        <v>44.99</v>
      </c>
    </row>
    <row r="17" spans="1:193" ht="48" x14ac:dyDescent="0.2">
      <c r="A17" s="1" t="str">
        <f>IF(ISBLANK(Values!E16),"",IF(Values!$B$37="EU","computercomponent","computer"))</f>
        <v>computer</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replacement Norwegian non-backlit keyboard for Lenovo Thinkpad  T570 T580 P51s P52s</v>
      </c>
      <c r="G17" s="29" t="str">
        <f>IF(ISBLANK(Values!E16),"",IF(Values!$B$20="PartialUpdate","","TellusRem"))</f>
        <v>TellusRem</v>
      </c>
      <c r="H17" s="1" t="str">
        <f>IF(ISBLANK(Values!E16),"",Values!$B$16)</f>
        <v>computer-keyboards</v>
      </c>
      <c r="I17" s="1" t="str">
        <f>IF(ISBLANK(Values!E16),"","4730574031")</f>
        <v>4730574031</v>
      </c>
      <c r="J17" s="31" t="str">
        <f>IF(ISBLANK(Values!E16),"",Values!F16 )</f>
        <v>Lenovo T570 Regular - NO</v>
      </c>
      <c r="K17" s="27">
        <f>IF(IF(ISBLANK(Values!E16),"",IF(Values!J16, Values!$B$4, Values!$B$5))=0,"",IF(ISBLANK(Values!E16),"",IF(Values!J16, Values!$B$4, Values!$B$5)))</f>
        <v>44.99</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44.99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3">
        <f>K17</f>
        <v>44.99</v>
      </c>
    </row>
    <row r="18" spans="1:193" ht="48" x14ac:dyDescent="0.2">
      <c r="A18" s="1" t="str">
        <f>IF(ISBLANK(Values!E17),"",IF(Values!$B$37="EU","computercomponent","computer"))</f>
        <v>computer</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replacement Polish non-backlit keyboard for Lenovo Thinkpad  T570 T580 P51s P52s</v>
      </c>
      <c r="G18" s="29" t="str">
        <f>IF(ISBLANK(Values!E17),"",IF(Values!$B$20="PartialUpdate","","TellusRem"))</f>
        <v>TellusRem</v>
      </c>
      <c r="H18" s="1" t="str">
        <f>IF(ISBLANK(Values!E17),"",Values!$B$16)</f>
        <v>computer-keyboards</v>
      </c>
      <c r="I18" s="1" t="str">
        <f>IF(ISBLANK(Values!E17),"","4730574031")</f>
        <v>4730574031</v>
      </c>
      <c r="J18" s="31" t="str">
        <f>IF(ISBLANK(Values!E17),"",Values!F17 )</f>
        <v>Lenovo T570 Regular - PL</v>
      </c>
      <c r="K18" s="27">
        <f>IF(IF(ISBLANK(Values!E17),"",IF(Values!J17, Values!$B$4, Values!$B$5))=0,"",IF(ISBLANK(Values!E17),"",IF(Values!J17, Values!$B$4, Values!$B$5)))</f>
        <v>44.99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44.99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3">
        <f>K18</f>
        <v>44.99</v>
      </c>
    </row>
    <row r="19" spans="1:193" ht="48" x14ac:dyDescent="0.2">
      <c r="A19" s="1" t="str">
        <f>IF(ISBLANK(Values!E18),"",IF(Values!$B$37="EU","computercomponent","computer"))</f>
        <v>computer</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replacement Portuguese non-backlit keyboard for Lenovo Thinkpad  T570 T580 P51s P52s</v>
      </c>
      <c r="G19" s="29" t="str">
        <f>IF(ISBLANK(Values!E18),"",IF(Values!$B$20="PartialUpdate","","TellusRem"))</f>
        <v>TellusRem</v>
      </c>
      <c r="H19" s="1" t="str">
        <f>IF(ISBLANK(Values!E18),"",Values!$B$16)</f>
        <v>computer-keyboards</v>
      </c>
      <c r="I19" s="1" t="str">
        <f>IF(ISBLANK(Values!E18),"","4730574031")</f>
        <v>4730574031</v>
      </c>
      <c r="J19" s="31" t="str">
        <f>IF(ISBLANK(Values!E18),"",Values!F18 )</f>
        <v>Lenovo T570 Regular - PT</v>
      </c>
      <c r="K19" s="27">
        <f>IF(IF(ISBLANK(Values!E18),"",IF(Values!J18, Values!$B$4, Values!$B$5))=0,"",IF(ISBLANK(Values!E18),"",IF(Values!J18, Values!$B$4, Values!$B$5)))</f>
        <v>44.99</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44.99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3">
        <f>K19</f>
        <v>44.99</v>
      </c>
    </row>
    <row r="20" spans="1:193" ht="48" x14ac:dyDescent="0.2">
      <c r="A20" s="1" t="str">
        <f>IF(ISBLANK(Values!E19),"",IF(Values!$B$37="EU","computercomponent","computer"))</f>
        <v>computer</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T570 T580 P51s P52s</v>
      </c>
      <c r="G20" s="29" t="str">
        <f>IF(ISBLANK(Values!E19),"",IF(Values!$B$20="PartialUpdate","","TellusRem"))</f>
        <v>TellusRem</v>
      </c>
      <c r="H20" s="1" t="str">
        <f>IF(ISBLANK(Values!E19),"",Values!$B$16)</f>
        <v>computer-keyboards</v>
      </c>
      <c r="I20" s="1" t="str">
        <f>IF(ISBLANK(Values!E19),"","4730574031")</f>
        <v>4730574031</v>
      </c>
      <c r="J20" s="31" t="str">
        <f>IF(ISBLANK(Values!E19),"",Values!F19 )</f>
        <v>Lenovo T570 Regular - SE/FI</v>
      </c>
      <c r="K20" s="27">
        <f>IF(IF(ISBLANK(Values!E19),"",IF(Values!J19, Values!$B$4, Values!$B$5))=0,"",IF(ISBLANK(Values!E19),"",IF(Values!J19, Values!$B$4, Values!$B$5)))</f>
        <v>44.99</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44.99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3">
        <f>K20</f>
        <v>44.99</v>
      </c>
    </row>
    <row r="21" spans="1:193" ht="48" x14ac:dyDescent="0.2">
      <c r="A21" s="1" t="str">
        <f>IF(ISBLANK(Values!E20),"",IF(Values!$B$37="EU","computercomponent","computer"))</f>
        <v>computer</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replacement Swiss non-backlit keyboard for Lenovo Thinkpad  T570 T580 P51s P52s</v>
      </c>
      <c r="G21" s="29" t="str">
        <f>IF(ISBLANK(Values!E20),"",IF(Values!$B$20="PartialUpdate","","TellusRem"))</f>
        <v>TellusRem</v>
      </c>
      <c r="H21" s="1" t="str">
        <f>IF(ISBLANK(Values!E20),"",Values!$B$16)</f>
        <v>computer-keyboards</v>
      </c>
      <c r="I21" s="1" t="str">
        <f>IF(ISBLANK(Values!E20),"","4730574031")</f>
        <v>4730574031</v>
      </c>
      <c r="J21" s="31" t="str">
        <f>IF(ISBLANK(Values!E20),"",Values!F20 )</f>
        <v>Lenovo T570 Regular - CH</v>
      </c>
      <c r="K21" s="27">
        <f>IF(IF(ISBLANK(Values!E20),"",IF(Values!J20, Values!$B$4, Values!$B$5))=0,"",IF(ISBLANK(Values!E20),"",IF(Values!J20, Values!$B$4, Values!$B$5)))</f>
        <v>44.99</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44.99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3">
        <f>K21</f>
        <v>44.99</v>
      </c>
    </row>
    <row r="22" spans="1:193" ht="48" x14ac:dyDescent="0.2">
      <c r="A22" s="1" t="str">
        <f>IF(ISBLANK(Values!E21),"",IF(Values!$B$37="EU","computercomponent","computer"))</f>
        <v>computer</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T570 T580 P51s P52s</v>
      </c>
      <c r="G22" s="29" t="str">
        <f>IF(ISBLANK(Values!E21),"",IF(Values!$B$20="PartialUpdate","","TellusRem"))</f>
        <v>TellusRem</v>
      </c>
      <c r="H22" s="1" t="str">
        <f>IF(ISBLANK(Values!E21),"",Values!$B$16)</f>
        <v>computer-keyboards</v>
      </c>
      <c r="I22" s="1" t="str">
        <f>IF(ISBLANK(Values!E21),"","4730574031")</f>
        <v>4730574031</v>
      </c>
      <c r="J22" s="31" t="str">
        <f>IF(ISBLANK(Values!E21),"",Values!F21 )</f>
        <v>Lenovo T570 Regular - US INT</v>
      </c>
      <c r="K22" s="27">
        <f>IF(IF(ISBLANK(Values!E21),"",IF(Values!J21, Values!$B$4, Values!$B$5))=0,"",IF(ISBLANK(Values!E21),"",IF(Values!J21, Values!$B$4, Values!$B$5)))</f>
        <v>44.99</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44.99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3">
        <f>K22</f>
        <v>44.99</v>
      </c>
    </row>
    <row r="23" spans="1:193" s="35" customFormat="1" ht="48" x14ac:dyDescent="0.2">
      <c r="A23" s="1" t="str">
        <f>IF(ISBLANK(Values!E22),"",IF(Values!$B$37="EU","computercomponent","computer"))</f>
        <v>computer</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replacement Russian non-backlit keyboard for Lenovo Thinkpad  T570 T580 P51s P52s</v>
      </c>
      <c r="G23" s="29" t="str">
        <f>IF(ISBLANK(Values!E22),"",IF(Values!$B$20="PartialUpdate","","TellusRem"))</f>
        <v>TellusRem</v>
      </c>
      <c r="H23" s="1" t="str">
        <f>IF(ISBLANK(Values!E22),"",Values!$B$16)</f>
        <v>computer-keyboards</v>
      </c>
      <c r="I23" s="1" t="str">
        <f>IF(ISBLANK(Values!E22),"","4730574031")</f>
        <v>4730574031</v>
      </c>
      <c r="J23" s="31" t="str">
        <f>IF(ISBLANK(Values!E22),"",Values!F22 )</f>
        <v>Lenovo T570 Regular - RUS</v>
      </c>
      <c r="K23" s="27">
        <f>IF(IF(ISBLANK(Values!E22),"",IF(Values!J22, Values!$B$4, Values!$B$5))=0,"",IF(ISBLANK(Values!E22),"",IF(Values!J22, Values!$B$4, Values!$B$5)))</f>
        <v>44.99</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44.99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4">
        <f>K23</f>
        <v>44.99</v>
      </c>
    </row>
    <row r="24" spans="1:193" s="35" customFormat="1" ht="48" x14ac:dyDescent="0.2">
      <c r="A24" s="1" t="str">
        <f>IF(ISBLANK(Values!E23),"",IF(Values!$B$37="EU","computercomponent","computer"))</f>
        <v>computer</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replacement US non-backlit keyboard for Lenovo Thinkpad  T570 T580 P51s P52s</v>
      </c>
      <c r="G24" s="61" t="s">
        <v>734</v>
      </c>
      <c r="H24" s="1" t="str">
        <f>IF(ISBLANK(Values!E23),"",Values!$B$16)</f>
        <v>computer-keyboards</v>
      </c>
      <c r="I24" s="1" t="str">
        <f>IF(ISBLANK(Values!E23),"","4730574031")</f>
        <v>4730574031</v>
      </c>
      <c r="J24" s="31" t="str">
        <f>IF(ISBLANK(Values!E23),"",Values!F23 )</f>
        <v>Lenovo T570 Regular - US</v>
      </c>
      <c r="K24" s="27">
        <f>IF(IF(ISBLANK(Values!E23),"",IF(Values!J23, Values!$B$4, Values!$B$5))=0,"",IF(ISBLANK(Values!E23),"",IF(Values!J23, Values!$B$4, Values!$B$5)))</f>
        <v>44.99</v>
      </c>
      <c r="L24" s="27" t="str">
        <f>IF(ISBLANK(Values!E23),"",IF($CO24="DEFAULT", Values!$B$18, ""))</f>
        <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44.99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4">
        <f>K24</f>
        <v>44.99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9" priority="8">
      <formula>IF(LEN(A4)&gt;0,1,0)</formula>
    </cfRule>
    <cfRule type="expression" dxfId="538" priority="9">
      <formula>IF(VLOOKUP($A$3,#NAME?,MATCH($A4,#NAME?,0)+1,0)&gt;0,1,0)</formula>
    </cfRule>
    <cfRule type="expression" dxfId="537" priority="12">
      <formula>AND(IF(IFERROR(VLOOKUP($A$3,#NAME?,MATCH($A4,#NAME?,0)+1,0),0)&gt;0,0,1),IF(IFERROR(VLOOKUP($A$3,#NAME?,MATCH($A4,#NAME?,0)+1,0),0)&gt;0,0,1),IF(IFERROR(VLOOKUP($A$3,#NAME?,MATCH($A4,#NAME?,0)+1,0),0)&gt;0,0,1),IF(IFERROR(MATCH($A4,#NAME?,0),0)&gt;0,1,0))</formula>
    </cfRule>
  </conditionalFormatting>
  <conditionalFormatting sqref="B4">
    <cfRule type="expression" dxfId="536" priority="990">
      <formula>IF(LEN(B4)&gt;0,1,0)</formula>
    </cfRule>
    <cfRule type="expression" dxfId="535" priority="991">
      <formula>IF(VLOOKUP($B$3,#NAME?,MATCH($A4,#NAME?,0)+1,0)&gt;0,1,0)</formula>
    </cfRule>
    <cfRule type="expression" dxfId="53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33" priority="17">
      <formula>AND(IF(IFERROR(VLOOKUP($B$3,#NAME?,MATCH($A4,#NAME?,0)+1,0),0)&gt;0,0,1),IF(IFERROR(VLOOKUP($B$3,#NAME?,MATCH($A4,#NAME?,0)+1,0),0)&gt;0,0,1),IF(IFERROR(VLOOKUP($B$3,#NAME?,MATCH($A4,#NAME?,0)+1,0),0)&gt;0,0,1),IF(IFERROR(MATCH($A4,#NAME?,0),0)&gt;0,1,0))</formula>
    </cfRule>
    <cfRule type="expression" dxfId="532" priority="13">
      <formula>IF(LEN(B4)&gt;0,1,0)</formula>
    </cfRule>
    <cfRule type="expression" dxfId="531" priority="14">
      <formula>IF(VLOOKUP($B$3,#NAME?,MATCH($A4,#NAME?,0)+1,0)&gt;0,1,0)</formula>
    </cfRule>
  </conditionalFormatting>
  <conditionalFormatting sqref="C4:C204">
    <cfRule type="expression" dxfId="530" priority="996">
      <formula>IF(VLOOKUP($C$3,#NAME?,MATCH($A4,#NAME?,0)+1,0)&gt;0,1,0)</formula>
    </cfRule>
    <cfRule type="expression" dxfId="529" priority="999">
      <formula>AND(IF(IFERROR(VLOOKUP($C$3,#NAME?,MATCH($A4,#NAME?,0)+1,0),0)&gt;0,0,1),IF(IFERROR(VLOOKUP($C$3,#NAME?,MATCH($A4,#NAME?,0)+1,0),0)&gt;0,0,1),IF(IFERROR(VLOOKUP($C$3,#NAME?,MATCH($A4,#NAME?,0)+1,0),0)&gt;0,0,1),IF(IFERROR(MATCH($A4,#NAME?,0),0)&gt;0,1,0))</formula>
    </cfRule>
    <cfRule type="expression" dxfId="528" priority="995">
      <formula>IF(LEN(C4)&gt;0,1,0)</formula>
    </cfRule>
  </conditionalFormatting>
  <conditionalFormatting sqref="C5:C1048576">
    <cfRule type="expression" dxfId="527" priority="18">
      <formula>IF(LEN(C5)&gt;0,1,0)</formula>
    </cfRule>
    <cfRule type="expression" dxfId="526" priority="19">
      <formula>IF(VLOOKUP($C$3,#NAME?,MATCH($A5,#NAME?,0)+1,0)&gt;0,1,0)</formula>
    </cfRule>
    <cfRule type="expression" dxfId="525" priority="22">
      <formula>AND(IF(IFERROR(VLOOKUP($C$3,#NAME?,MATCH($A5,#NAME?,0)+1,0),0)&gt;0,0,1),IF(IFERROR(VLOOKUP($C$3,#NAME?,MATCH($A5,#NAME?,0)+1,0),0)&gt;0,0,1),IF(IFERROR(VLOOKUP($C$3,#NAME?,MATCH($A5,#NAME?,0)+1,0),0)&gt;0,0,1),IF(IFERROR(MATCH($A5,#NAME?,0),0)&gt;0,1,0))</formula>
    </cfRule>
  </conditionalFormatting>
  <conditionalFormatting sqref="D4:D1048576">
    <cfRule type="expression" dxfId="524" priority="24">
      <formula>IF(VLOOKUP($D$3,#NAME?,MATCH($A4,#NAME?,0)+1,0)&gt;0,1,0)</formula>
    </cfRule>
    <cfRule type="expression" dxfId="523" priority="27">
      <formula>AND(IF(IFERROR(VLOOKUP($D$3,#NAME?,MATCH($A4,#NAME?,0)+1,0),0)&gt;0,0,1),IF(IFERROR(VLOOKUP($D$3,#NAME?,MATCH($A4,#NAME?,0)+1,0),0)&gt;0,0,1),IF(IFERROR(VLOOKUP($D$3,#NAME?,MATCH($A4,#NAME?,0)+1,0),0)&gt;0,0,1),IF(IFERROR(MATCH($A4,#NAME?,0),0)&gt;0,1,0))</formula>
    </cfRule>
  </conditionalFormatting>
  <conditionalFormatting sqref="D4:E1048576">
    <cfRule type="expression" dxfId="522" priority="23">
      <formula>IF(LEN(D4)&gt;0,1,0)</formula>
    </cfRule>
  </conditionalFormatting>
  <conditionalFormatting sqref="E4:E1048576">
    <cfRule type="expression" dxfId="521" priority="29">
      <formula>IF(VLOOKUP($E$3,#NAME?,MATCH($A4,#NAME?,0)+1,0)&gt;0,1,0)</formula>
    </cfRule>
    <cfRule type="expression" dxfId="520" priority="32">
      <formula>AND(IF(IFERROR(VLOOKUP($E$3,#NAME?,MATCH($A4,#NAME?,0)+1,0),0)&gt;0,0,1),IF(IFERROR(VLOOKUP($E$3,#NAME?,MATCH($A4,#NAME?,0)+1,0),0)&gt;0,0,1),IF(IFERROR(VLOOKUP($E$3,#NAME?,MATCH($A4,#NAME?,0)+1,0),0)&gt;0,0,1),IF(IFERROR(MATCH($A4,#NAME?,0),0)&gt;0,1,0))</formula>
    </cfRule>
  </conditionalFormatting>
  <conditionalFormatting sqref="F4:F243">
    <cfRule type="expression" dxfId="519" priority="1014">
      <formula>AND(IF(IFERROR(VLOOKUP($F$3,#NAME?,MATCH($A4,#NAME?,0)+1,0),0)&gt;0,0,1),IF(IFERROR(VLOOKUP($F$3,#NAME?,MATCH($A4,#NAME?,0)+1,0),0)&gt;0,0,1),IF(IFERROR(VLOOKUP($F$3,#NAME?,MATCH($A4,#NAME?,0)+1,0),0)&gt;0,0,1),IF(IFERROR(MATCH($A4,#NAME?,0),0)&gt;0,1,0))</formula>
    </cfRule>
    <cfRule type="expression" dxfId="518" priority="1011">
      <formula>IF(VLOOKUP($F$3,#NAME?,MATCH($A4,#NAME?,0)+1,0)&gt;0,1,0)</formula>
    </cfRule>
    <cfRule type="expression" dxfId="517" priority="1010">
      <formula>IF(LEN(F4)&gt;0,1,0)</formula>
    </cfRule>
  </conditionalFormatting>
  <conditionalFormatting sqref="F5:F1048576">
    <cfRule type="expression" dxfId="516" priority="33">
      <formula>IF(LEN(F5)&gt;0,1,0)</formula>
    </cfRule>
    <cfRule type="expression" dxfId="515" priority="34">
      <formula>IF(VLOOKUP($F$3,#NAME?,MATCH($A5,#NAME?,0)+1,0)&gt;0,1,0)</formula>
    </cfRule>
    <cfRule type="expression" dxfId="514" priority="37">
      <formula>AND(IF(IFERROR(VLOOKUP($F$3,#NAME?,MATCH($A5,#NAME?,0)+1,0),0)&gt;0,0,1),IF(IFERROR(VLOOKUP($F$3,#NAME?,MATCH($A5,#NAME?,0)+1,0),0)&gt;0,0,1),IF(IFERROR(VLOOKUP($F$3,#NAME?,MATCH($A5,#NAME?,0)+1,0),0)&gt;0,0,1),IF(IFERROR(MATCH($A5,#NAME?,0),0)&gt;0,1,0))</formula>
    </cfRule>
  </conditionalFormatting>
  <conditionalFormatting sqref="G4:G23">
    <cfRule type="expression" dxfId="513" priority="1015">
      <formula>IF(LEN(G4)&gt;0,1,0)</formula>
    </cfRule>
    <cfRule type="expression" dxfId="512" priority="1019">
      <formula>AND(IF(IFERROR(VLOOKUP($G$3,#NAME?,MATCH($A4,#NAME?,0)+1,0),0)&gt;0,0,1),IF(IFERROR(VLOOKUP($G$3,#NAME?,MATCH($A4,#NAME?,0)+1,0),0)&gt;0,0,1),IF(IFERROR(VLOOKUP($G$3,#NAME?,MATCH($A4,#NAME?,0)+1,0),0)&gt;0,0,1),IF(IFERROR(MATCH($A4,#NAME?,0),0)&gt;0,1,0))</formula>
    </cfRule>
    <cfRule type="expression" dxfId="511" priority="1016">
      <formula>IF(VLOOKUP($G$3,#NAME?,MATCH($A4,#NAME?,0)+1,0)&gt;0,1,0)</formula>
    </cfRule>
  </conditionalFormatting>
  <conditionalFormatting sqref="G5:G23 G25:G1048576">
    <cfRule type="expression" dxfId="510" priority="39">
      <formula>IF(VLOOKUP($G$3,#NAME?,MATCH($A5,#NAME?,0)+1,0)&gt;0,1,0)</formula>
    </cfRule>
    <cfRule type="expression" dxfId="509" priority="38">
      <formula>IF(LEN(G5)&gt;0,1,0)</formula>
    </cfRule>
    <cfRule type="expression" dxfId="508" priority="42">
      <formula>AND(IF(IFERROR(VLOOKUP($G$3,#NAME?,MATCH($A5,#NAME?,0)+1,0),0)&gt;0,0,1),IF(IFERROR(VLOOKUP($G$3,#NAME?,MATCH($A5,#NAME?,0)+1,0),0)&gt;0,0,1),IF(IFERROR(VLOOKUP($G$3,#NAME?,MATCH($A5,#NAME?,0)+1,0),0)&gt;0,0,1),IF(IFERROR(MATCH($A5,#NAME?,0),0)&gt;0,1,0))</formula>
    </cfRule>
  </conditionalFormatting>
  <conditionalFormatting sqref="G25:G204">
    <cfRule type="expression" dxfId="507" priority="1024">
      <formula>AND(IF(IFERROR(VLOOKUP($G$3,#NAME?,MATCH($A25,#NAME?,0)+1,0),0)&gt;0,0,1),IF(IFERROR(VLOOKUP($G$3,#NAME?,MATCH($A25,#NAME?,0)+1,0),0)&gt;0,0,1),IF(IFERROR(VLOOKUP($G$3,#NAME?,MATCH($A25,#NAME?,0)+1,0),0)&gt;0,0,1),IF(IFERROR(MATCH($A25,#NAME?,0),0)&gt;0,1,0))</formula>
    </cfRule>
    <cfRule type="expression" dxfId="506" priority="1021">
      <formula>IF(VLOOKUP($G$3,#NAME?,MATCH($A25,#NAME?,0)+1,0)&gt;0,1,0)</formula>
    </cfRule>
    <cfRule type="expression" dxfId="505" priority="1020">
      <formula>IF(LEN(G25)&gt;0,1,0)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3">
      <formula>IF(LEN(AA4)&gt;0,1,0)</formula>
    </cfRule>
    <cfRule type="expression" dxfId="443" priority="134">
      <formula>IF(VLOOKUP($AA$3,#NAME?,MATCH($A4,#NAME?,0)+1,0)&gt;0,1,0)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5">
      <formula>IF(VLOOKUP($AC$3,#NAME?,MATCH(#REF!,#NAME?,0)+1,0)&gt;0,1,0)</formula>
    </cfRule>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8">
      <formula>IF(LEN(AJ4)&gt;0,1,0)</formula>
    </cfRule>
    <cfRule type="expression" dxfId="418" priority="179">
      <formula>IF(VLOOKUP($AJ$3,#NAME?,MATCH($A4,#NAME?,0)+1,0)&gt;0,1,0)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09">
      <formula>IF(LEN(CY4)&gt;0,1,0)</formula>
    </cfRule>
    <cfRule type="expression" dxfId="272" priority="510">
      <formula>IF(VLOOKUP($CY$3,#NAME?,MATCH($A4,#NAME?,0)+1,0)&gt;0,1,0)</formula>
    </cfRule>
    <cfRule type="expression" dxfId="27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70" priority="515">
      <formula>IF(LEN(CZ4)&gt;0,1,0)</formula>
    </cfRule>
    <cfRule type="expression" dxfId="269" priority="516">
      <formula>IF(VLOOKUP($CZ$3,#NAME?,MATCH($A4,#NAME?,0)+1,0)&gt;0,1,0)</formula>
    </cfRule>
    <cfRule type="expression" dxfId="268" priority="519">
      <formula>AND(IF(IFERROR(VLOOKUP($CZ$3,#NAME?,MATCH($A4,#NAME?,0)+1,0),0)&gt;0,0,1),IF(IFERROR(VLOOKUP($CZ$3,#NAME?,MATCH($A4,#NAME?,0)+1,0),0)&gt;0,0,1),IF(IFERROR(VLOOKUP($CZ$3,#NAME?,MATCH($A4,#NAME?,0)+1,0),0)&gt;0,0,1),IF(IFERROR(MATCH($A4,#NAME?,0),0)&gt;0,1,0))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6">
      <formula>IF(VLOOKUP($DE$3,#NAME?,MATCH($A4,#NAME?,0)+1,0)&gt;0,1,0)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3">
      <formula>IF(LEN(DQ4)&gt;0,1,0)</formula>
    </cfRule>
    <cfRule type="expression" dxfId="206" priority="614">
      <formula>IF(VLOOKUP($DQ$3,#NAME?,MATCH($A4,#NAME?,0)+1,0)&gt;0,1,0)</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7">
      <formula>IF(LEN(DW4)&gt;0,1,0)</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90">
      <formula>IF(VLOOKUP($ED$3,#NAME?,MATCH($A4,#NAME?,0)+1,0)&gt;0,1,0)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6">
      <formula>AND(AND(OR(AND(OR(OR(NOT(DY4&lt;&gt;"Not Applicable"),DY4=""))),AND(OR(OR(NOT(DZ4&lt;&gt;"Not Applicable"),DZ4=""))),AND(OR(OR(NOT(EA4&lt;&gt;"Not Applicable"),EA4=""))),AND(OR(OR(NOT(EB4&lt;&gt;"Not Applicable"),EB4=""))),AND(OR(OR(NOT(EC4&lt;&gt;"Not Applicable"),EC4="")))),A4&lt;&gt;""))</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29">
      <formula>IF(LEN(EK4)&gt;0,1,0)</formula>
    </cfRule>
    <cfRule type="expression" dxfId="133" priority="730">
      <formula>IF(VLOOKUP($EK$3,#NAME?,MATCH($A4,#NAME?,0)+1,0)&gt;0,1,0)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9">
      <formula>AND(IF(IFERROR(VLOOKUP($FR$3,#NAME?,MATCH($A4,#NAME?,0)+1,0),0)&gt;0,0,1),IF(IFERROR(VLOOKUP($FR$3,#NAME?,MATCH($A4,#NAME?,0)+1,0),0)&gt;0,0,1),IF(IFERROR(VLOOKUP($FR$3,#NAME?,MATCH($A4,#NAME?,0)+1,0),0)&gt;0,0,1),IF(IFERROR(MATCH($A4,#NAME?,0),0)&gt;0,1,0))</formula>
    </cfRule>
    <cfRule type="expression" dxfId="53" priority="896">
      <formula>IF(VLOOKUP($FR$3,#NAME?,MATCH($A4,#NAME?,0)+1,0)&gt;0,1,0)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F1041 G4:G23 G25: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FALSE()</f>
        <v>0</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t="b">
        <f>FALSE()</f>
        <v>0</v>
      </c>
      <c r="D5" t="b">
        <f>FALSE()</f>
        <v>0</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f>FALSE()</f>
        <v>0</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f>FALSE()</f>
        <v>0</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f>FALSE()</f>
        <v>0</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f>FALSE()</f>
        <v>0</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2024-07-24T17:43:51Z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