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582DA04F-1BA0-7C4E-97A7-5696814E682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T30" i="1" l="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<sst xmlns="http://schemas.openxmlformats.org/spreadsheetml/2006/main" count="925" uniqueCount="752">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</sst>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751</v>
      </c>
    </row>
    <row r="4" spans="1:193" ht="17" x14ac:dyDescent="0.2">
      <c r="A4" s="1" t="str">
        <f>IF(ISBLANK(Values!E3),"",IF(Values!$B$37="EU","computercomponent","computer"))</f>
        <v>computer</v>
      </c>
      <c r="B4" s="27" t="str">
        <f>Values!B13</f>
        <v>Lenovo X240 parent</v>
      </c>
      <c r="C4" s="27" t="s">
        <v>345</v>
      </c>
      <c r="D4" s="28">
        <f>Values!B14</f>
        <v>5714401240990</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replacement German backlit keyboard for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f>IF(ISBLANK(Values!E4),"",IF($CO5="DEFAULT", Values!$B$18, ""))</f>
        <v>5</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replacement French backlit keyboard for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f>IF(ISBLANK(Values!E5),"",IF($CO6="DEFAULT", Values!$B$18, ""))</f>
        <v>5</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replacement Italian backlit keyboard for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f>IF(ISBLANK(Values!E6),"",IF($CO7="DEFAULT", Values!$B$18, ""))</f>
        <v>5</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replacement Spanish backlit keyboard for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f>IF(ISBLANK(Values!E7),"",IF($CO8="DEFAULT", Values!$B$18, ""))</f>
        <v>5</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replacement UK backlit keyboard for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f>IF(ISBLANK(Values!E8),"",IF($CO9="DEFAULT", Values!$B$18, ""))</f>
        <v>5</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replacement Scandinavian – Nordic backlit keyboard for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f>IF(ISBLANK(Values!E9),"",IF($CO10="DEFAULT", Values!$B$18, ""))</f>
        <v>5</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replacement Belgian backlit keyboard for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replacement Bulgarian backlit keyboard for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replacement Czech backlit keyboard for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replacement Danish backlit keyboard for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replacement Hungarian backlit keyboard for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replacement Dutch backlit keyboard for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replacement Norwegian backlit keyboard for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replacement Polish backlit keyboard for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replacement Portuguese backlit keyboard for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replacement Swiss backlit keyboard for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replacement US backlit keyboard for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t="str">
        <f>IF(ISBLANK(Values!E22),"",IF($CO23="DEFAULT", Values!$B$18, ""))</f>
        <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US backlit.</v>
      </c>
      <c r="AM23" s="1"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AMAZON_NA</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IF(ISBLANK(Values!E22),"",IF(CO23&lt;&gt;"DEFAULT", "", 3))</f>
        <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48" x14ac:dyDescent="0.2">
      <c r="A24" s="1" t="str">
        <f>IF(ISBLANK(Values!E23),"",IF(Values!$B$37="EU","computercomponent","computer"))</f>
        <v>computer</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replacement German non-backlit keyboard for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f>IF(IF(ISBLANK(Values!E23),"",IF(Values!J23, Values!$B$4, Values!$B$5))=0,"",IF(ISBLANK(Values!E23),"",IF(Values!J23, Values!$B$4, Values!$B$5)))</f>
        <v>51.99</v>
      </c>
      <c r="L24" s="27">
        <f>IF(ISBLANK(Values!E23),"",IF($CO24="DEFAULT", Values!$B$18, ""))</f>
        <v>5</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German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51.99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51.99</v>
      </c>
    </row>
    <row r="25" spans="1:193" s="35" customFormat="1" ht="16" x14ac:dyDescent="0.2">
      <c r="A25" s="1" t="str">
        <f>IF(ISBLANK(Values!E24),"",IF(Values!$B$37="EU","computercomponent","computer"))</f>
        <v>computer</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replacement French non-backlit keyboard for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f>IF(IF(ISBLANK(Values!E24),"",IF(Values!J24, Values!$B$4, Values!$B$5))=0,"",IF(ISBLANK(Values!E24),"",IF(Values!J24, Values!$B$4, Values!$B$5)))</f>
        <v>51.99</v>
      </c>
      <c r="L25" s="27">
        <f>IF(ISBLANK(Values!E24),"",IF($CO25="DEFAULT", Values!$B$18, ""))</f>
        <v>5</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French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51.99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51.99</v>
      </c>
    </row>
    <row r="26" spans="1:193" s="35" customFormat="1" ht="16" x14ac:dyDescent="0.2">
      <c r="A26" s="1" t="str">
        <f>IF(ISBLANK(Values!E25),"",IF(Values!$B$37="EU","computercomponent","computer"))</f>
        <v>computer</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replacement Italian non-backlit keyboard for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f>IF(IF(ISBLANK(Values!E25),"",IF(Values!J25, Values!$B$4, Values!$B$5))=0,"",IF(ISBLANK(Values!E25),"",IF(Values!J25, Values!$B$4, Values!$B$5)))</f>
        <v>51.99</v>
      </c>
      <c r="L26" s="27">
        <f>IF(ISBLANK(Values!E25),"",IF($CO26="DEFAULT", Values!$B$18, ""))</f>
        <v>5</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Italian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51.99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51.99</v>
      </c>
    </row>
    <row r="27" spans="1:193" s="35" customFormat="1" ht="16" x14ac:dyDescent="0.2">
      <c r="A27" s="1" t="str">
        <f>IF(ISBLANK(Values!E26),"",IF(Values!$B$37="EU","computercomponent","computer"))</f>
        <v>computer</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replacement Spanish non-backlit keyboard for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f>IF(IF(ISBLANK(Values!E26),"",IF(Values!J26, Values!$B$4, Values!$B$5))=0,"",IF(ISBLANK(Values!E26),"",IF(Values!J26, Values!$B$4, Values!$B$5)))</f>
        <v>51.99</v>
      </c>
      <c r="L27" s="27">
        <f>IF(ISBLANK(Values!E26),"",IF($CO27="DEFAULT", Values!$B$18, ""))</f>
        <v>5</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Spanish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51.99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51.99</v>
      </c>
    </row>
    <row r="28" spans="1:193" s="35" customFormat="1" ht="16" x14ac:dyDescent="0.2">
      <c r="A28" s="1" t="str">
        <f>IF(ISBLANK(Values!E27),"",IF(Values!$B$37="EU","computercomponent","computer"))</f>
        <v>computer</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replacement UK non-backlit keyboard for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f>IF(IF(ISBLANK(Values!E27),"",IF(Values!J27, Values!$B$4, Values!$B$5))=0,"",IF(ISBLANK(Values!E27),"",IF(Values!J27, Values!$B$4, Values!$B$5)))</f>
        <v>51.99</v>
      </c>
      <c r="L28" s="27">
        <f>IF(ISBLANK(Values!E27),"",IF($CO28="DEFAULT", Values!$B$18, ""))</f>
        <v>5</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51.99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51.99</v>
      </c>
    </row>
    <row r="29" spans="1:193" s="35" customFormat="1" ht="16" x14ac:dyDescent="0.2">
      <c r="A29" s="1" t="str">
        <f>IF(ISBLANK(Values!E28),"",IF(Values!$B$37="EU","computercomponent","computer"))</f>
        <v>computer</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replacement Scandinavian – Nordic non-backlit keyboard for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f>IF(IF(ISBLANK(Values!E28),"",IF(Values!J28, Values!$B$4, Values!$B$5))=0,"",IF(ISBLANK(Values!E28),"",IF(Values!J28, Values!$B$4, Values!$B$5)))</f>
        <v>51.99</v>
      </c>
      <c r="L29" s="27">
        <f>IF(ISBLANK(Values!E28),"",IF($CO29="DEFAULT", Values!$B$18, ""))</f>
        <v>5</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Scandinavian – Nordic</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51.99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51.99</v>
      </c>
    </row>
    <row r="30" spans="1:193" s="35" customFormat="1" ht="16" x14ac:dyDescent="0.2">
      <c r="A30" s="1" t="str">
        <f>IF(ISBLANK(Values!E29),"",IF(Values!$B$37="EU","computercomponent","computer"))</f>
        <v>computer</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replacement Belgian non-backlit keyboard for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f>IF(IF(ISBLANK(Values!E29),"",IF(Values!J29, Values!$B$4, Values!$B$5))=0,"",IF(ISBLANK(Values!E29),"",IF(Values!J29, Values!$B$4, Values!$B$5)))</f>
        <v>51.99</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Belgian</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51.99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51.99</v>
      </c>
    </row>
    <row r="31" spans="1:193" s="35" customFormat="1" ht="16" x14ac:dyDescent="0.2">
      <c r="A31" s="1" t="str">
        <f>IF(ISBLANK(Values!E30),"",IF(Values!$B$37="EU","computercomponent","computer"))</f>
        <v>computer</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replacement Bulgarian non-backlit keyboard for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f>IF(IF(ISBLANK(Values!E30),"",IF(Values!J30, Values!$B$4, Values!$B$5))=0,"",IF(ISBLANK(Values!E30),"",IF(Values!J30, Values!$B$4, Values!$B$5)))</f>
        <v>51.99</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Bulgarian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51.99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51.99</v>
      </c>
    </row>
    <row r="32" spans="1:193" s="35" customFormat="1" ht="16" x14ac:dyDescent="0.2">
      <c r="A32" s="1" t="str">
        <f>IF(ISBLANK(Values!E31),"",IF(Values!$B$37="EU","computercomponent","computer"))</f>
        <v>computer</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replacement Czech non-backlit keyboard for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f>IF(IF(ISBLANK(Values!E31),"",IF(Values!J31, Values!$B$4, Values!$B$5))=0,"",IF(ISBLANK(Values!E31),"",IF(Values!J31, Values!$B$4, Values!$B$5)))</f>
        <v>51.99</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Czech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51.99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51.99</v>
      </c>
    </row>
    <row r="33" spans="1:193" s="35" customFormat="1" ht="16" x14ac:dyDescent="0.2">
      <c r="A33" s="1" t="str">
        <f>IF(ISBLANK(Values!E32),"",IF(Values!$B$37="EU","computercomponent","computer"))</f>
        <v>computer</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replacement Danish non-backlit keyboard for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f>IF(IF(ISBLANK(Values!E32),"",IF(Values!J32, Values!$B$4, Values!$B$5))=0,"",IF(ISBLANK(Values!E32),"",IF(Values!J32, Values!$B$4, Values!$B$5)))</f>
        <v>51.99</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Danish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51.99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51.99</v>
      </c>
    </row>
    <row r="34" spans="1:193" s="35" customFormat="1" ht="16" x14ac:dyDescent="0.2">
      <c r="A34" s="1" t="str">
        <f>IF(ISBLANK(Values!E33),"",IF(Values!$B$37="EU","computercomponent","computer"))</f>
        <v>computer</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replacement Hungarian non-backlit keyboard for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f>IF(IF(ISBLANK(Values!E33),"",IF(Values!J33, Values!$B$4, Values!$B$5))=0,"",IF(ISBLANK(Values!E33),"",IF(Values!J33, Values!$B$4, Values!$B$5)))</f>
        <v>51.99</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Hungarian</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51.99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51.99</v>
      </c>
    </row>
    <row r="35" spans="1:193" s="35" customFormat="1" ht="16" x14ac:dyDescent="0.2">
      <c r="A35" s="1" t="str">
        <f>IF(ISBLANK(Values!E34),"",IF(Values!$B$37="EU","computercomponent","computer"))</f>
        <v>computer</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replacement Dutch non-backlit keyboard for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f>IF(IF(ISBLANK(Values!E34),"",IF(Values!J34, Values!$B$4, Values!$B$5))=0,"",IF(ISBLANK(Values!E34),"",IF(Values!J34, Values!$B$4, Values!$B$5)))</f>
        <v>51.99</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Dutch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51.99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51.99</v>
      </c>
    </row>
    <row r="36" spans="1:193" s="35" customFormat="1" ht="16" x14ac:dyDescent="0.2">
      <c r="A36" s="1" t="str">
        <f>IF(ISBLANK(Values!E35),"",IF(Values!$B$37="EU","computercomponent","computer"))</f>
        <v>computer</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replacement Norwegian non-backlit keyboard for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f>IF(IF(ISBLANK(Values!E35),"",IF(Values!J35, Values!$B$4, Values!$B$5))=0,"",IF(ISBLANK(Values!E35),"",IF(Values!J35, Values!$B$4, Values!$B$5)))</f>
        <v>51.99</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Norwegian</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51.99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51.99</v>
      </c>
    </row>
    <row r="37" spans="1:193" s="35" customFormat="1" ht="16" x14ac:dyDescent="0.2">
      <c r="A37" s="1" t="str">
        <f>IF(ISBLANK(Values!E36),"",IF(Values!$B$37="EU","computercomponent","computer"))</f>
        <v>computer</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replacement Polish non-backlit keyboard for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f>IF(IF(ISBLANK(Values!E36),"",IF(Values!J36, Values!$B$4, Values!$B$5))=0,"",IF(ISBLANK(Values!E36),"",IF(Values!J36, Values!$B$4, Values!$B$5)))</f>
        <v>51.99</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Polish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51.99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51.99</v>
      </c>
    </row>
    <row r="38" spans="1:193" s="35" customFormat="1" ht="16" x14ac:dyDescent="0.2">
      <c r="A38" s="1" t="str">
        <f>IF(ISBLANK(Values!E37),"",IF(Values!$B$37="EU","computercomponent","computer"))</f>
        <v>computer</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replacement Portuguese non-backlit keyboard for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f>IF(IF(ISBLANK(Values!E37),"",IF(Values!J37, Values!$B$4, Values!$B$5))=0,"",IF(ISBLANK(Values!E37),"",IF(Values!J37, Values!$B$4, Values!$B$5)))</f>
        <v>51.99</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Portuguese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51.99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51.99</v>
      </c>
    </row>
    <row r="39" spans="1:193" s="35" customFormat="1" ht="16" x14ac:dyDescent="0.2">
      <c r="A39" s="1" t="str">
        <f>IF(ISBLANK(Values!E38),"",IF(Values!$B$37="EU","computercomponent","computer"))</f>
        <v>computer</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replacement Swedish – Finnish non-backlit keyboard for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f>IF(IF(ISBLANK(Values!E38),"",IF(Values!J38, Values!$B$4, Values!$B$5))=0,"",IF(ISBLANK(Values!E38),"",IF(Values!J38, Values!$B$4, Values!$B$5)))</f>
        <v>51.99</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Swedish – Finnish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51.99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51.99</v>
      </c>
    </row>
    <row r="40" spans="1:193" s="35" customFormat="1" ht="16" x14ac:dyDescent="0.2">
      <c r="A40" s="1" t="str">
        <f>IF(ISBLANK(Values!E39),"",IF(Values!$B$37="EU","computercomponent","computer"))</f>
        <v>computer</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replacement Swiss non-backlit keyboard for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f>IF(IF(ISBLANK(Values!E39),"",IF(Values!J39, Values!$B$4, Values!$B$5))=0,"",IF(ISBLANK(Values!E39),"",IF(Values!J39, Values!$B$4, Values!$B$5)))</f>
        <v>51.99</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Swiss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51.99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51.99</v>
      </c>
    </row>
    <row r="41" spans="1:193" s="35" customFormat="1" ht="16" x14ac:dyDescent="0.2">
      <c r="A41" s="1" t="str">
        <f>IF(ISBLANK(Values!E40),"",IF(Values!$B$37="EU","computercomponent","computer"))</f>
        <v>computer</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replacement US International non-backlit keyboard for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f>IF(IF(ISBLANK(Values!E40),"",IF(Values!J40, Values!$B$4, Values!$B$5))=0,"",IF(ISBLANK(Values!E40),"",IF(Values!J40, Values!$B$4, Values!$B$5)))</f>
        <v>51.99</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51.99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51.99</v>
      </c>
    </row>
    <row r="42" spans="1:193" ht="16" x14ac:dyDescent="0.2">
      <c r="A42" s="1" t="str">
        <f>IF(ISBLANK(Values!E41),"",IF(Values!$B$37="EU","computercomponent","computer"))</f>
        <v>computer</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replacement US non-backlit keyboard for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f>IF(IF(ISBLANK(Values!E41),"",IF(Values!J41, Values!$B$4, Values!$B$5))=0,"",IF(ISBLANK(Values!E41),"",IF(Values!J41, Values!$B$4, Values!$B$5)))</f>
        <v>51.99</v>
      </c>
      <c r="L42" s="27" t="str">
        <f>IF(ISBLANK(Values!E41),"",IF($CO42="DEFAULT", Values!$B$18, ""))</f>
        <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AMAZON_NA</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t="str">
        <f>IF(ISBLANK(Values!E41),"",IF(CO42&lt;&gt;"DEFAULT", "", 3))</f>
        <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51.99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51.99</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G23" sqref="G23:G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739</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714</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715</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716</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717</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718</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741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719</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720</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721</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740</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722</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723</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724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725</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726</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727</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728</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729</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730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731</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0</v>
      </c>
      <c r="D23" s="41" t="b">
        <v>1</v>
      </c>
      <c r="E23" s="59">
        <v>5714401242017</v>
      </c>
      <c r="F23" s="36" t="s">
        <v>695</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742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v>1</v>
      </c>
      <c r="E24" s="59">
        <v>5714401242024</v>
      </c>
      <c r="F24" s="36" t="s">
        <v>696</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743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v>1</v>
      </c>
      <c r="E25" s="59">
        <v>5714401242031</v>
      </c>
      <c r="F25" s="36" t="s">
        <v>697</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744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v>1</v>
      </c>
      <c r="E26" s="59">
        <v>5714401242048</v>
      </c>
      <c r="F26" s="36" t="s">
        <v>698</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745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v>1</v>
      </c>
      <c r="E27" s="59">
        <v>5714401242055</v>
      </c>
      <c r="F27" s="36" t="s">
        <v>699</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746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700</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747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9">
        <v>5714401242079</v>
      </c>
      <c r="F29" s="36" t="s">
        <v>701</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719</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702</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732</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9">
        <v>5714401242093</v>
      </c>
      <c r="F31" s="36" t="s">
        <v>703</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733</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704</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734</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59">
        <v>5714401242116</v>
      </c>
      <c r="F33" s="36" t="s">
        <v>705</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735</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706</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736</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707</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725</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t="b">
        <f>FALSE()</f>
        <v>0</v>
      </c>
      <c r="D36" s="41" t="b">
        <f>FALSE()</f>
        <v>0</v>
      </c>
      <c r="E36" s="59">
        <v>5714401242147</v>
      </c>
      <c r="F36" s="36" t="s">
        <v>708</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726</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404</v>
      </c>
      <c r="C37" s="41" t="b">
        <f>FALSE()</f>
        <v>0</v>
      </c>
      <c r="D37" s="41" t="b">
        <f>FALSE()</f>
        <v>0</v>
      </c>
      <c r="E37" s="59">
        <v>5714401242154</v>
      </c>
      <c r="F37" s="36" t="s">
        <v>709</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737</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710</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728</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711</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738</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712</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748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713</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749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2024-07-24T19:45:37Z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