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Regular/"/>
    </mc:Choice>
  </mc:AlternateContent>
  <xr:revisionPtr revIDLastSave="0" documentId="13_ncr:1_{EA32F7A7-74C0-714D-A4FC-400987F2CD7B}"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T44" i="1" s="1"/>
  <c r="S43" i="2"/>
  <c r="R43" i="2"/>
  <c r="Q43" i="2"/>
  <c r="Q44" i="1" s="1"/>
  <c r="P43" i="2"/>
  <c r="O43" i="2"/>
  <c r="N43" i="2"/>
  <c r="M43" i="2"/>
  <c r="M44" i="1" s="1"/>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S44" i="1"/>
  <c r="R44" i="1"/>
  <c r="P44" i="1"/>
  <c r="O44" i="1"/>
  <c r="N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<sst xmlns="http://schemas.openxmlformats.org/spreadsheetml/2006/main" count="907" uniqueCount="738">
  <si>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</si>
  <si>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</si>
  <si>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</si>
  <si>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</si>
  <si>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</si>
  <si>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</si>
  <si>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</si>
  <si>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</si>
  <si>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</si>
  <si>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</si>
  <si>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</si>
  <si>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</si>
  <si>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</si>
  <si>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</si>
  <si>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</si>
  <si>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</si>
  <si>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</si>
  <si>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</si>
  <si>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</si>
  <si>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</si>
  <si>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</si>
  <si>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</si>
  <si>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</si>
  <si>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</si>
  <si>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</si>
  <si>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</si>
  <si>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</si>
  <si>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</si>
  <si>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</si>
  <si>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</si>
  <si>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</si>
  <si>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</si>
  <si>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</si>
  <si>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</si>
  <si>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</si>
  <si>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</si>
  <si>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</si>
  <si>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</si>
  <si>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</si>
  <si>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</si>
  <si>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</si>
  <si>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</si>
  <si>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</si>
  <si>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</si>
  <si>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</si>
  <si>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</si>
  <si>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</si>
  <si>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</si>
  <si>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</si>
  <si>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</si>
  <si>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</si>
  <si>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</si>
  <si>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</si>
  <si>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</si>
  <si>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</si>
  <si>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</si>
  <si>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</si>
  <si>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</si>
  <si>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</si>
  <si>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</si>
  <si>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</si>
  <si>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</si>
  <si>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</si>
  <si>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</si>
  <si>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</si>
  <si>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</si>
  <si>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</si>
  <si>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</si>
  <si>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</si>
  <si>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</si>
  <si>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</si>
  <si>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</si>
  <si>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</si>
  <si>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</si>
  <si>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</si>
  <si>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</si>
  <si>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</si>
  <si>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</si>
  <si>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</si>
  <si>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</si>
  <si>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</si>
  <si>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</si>
  <si>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</si>
  <si>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</si>
  <si>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</si>
  <si>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</si>
  <si>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</si>
  <si>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</si>
  <si>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</si>
  <si>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</si>
  <si>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</si>
  <si>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</si>
  <si>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</si>
  <si>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</si>
  <si>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</si>
  <si>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</si>
  <si>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</si>
  <si>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</si>
  <si>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</si>
  <si>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</si>
  <si>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</si>
  <si>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</si>
  <si>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</si>
  <si>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</si>
  <si>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</si>
  <si>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</si>
  <si>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</si>
  <si>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</si>
  <si>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</si>
  <si>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</si>
  <si>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</si>
  <si>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</si>
  <si>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</si>
  <si>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</si>
  <si>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</si>
  <si>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</si>
  <si>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</si>
  <si>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</si>
  <si>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</si>
  <si>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</si>
  <si>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</si>
  <si>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</si>
  <si>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</si>
  <si>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</si>
  <si>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</si>
  <si>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</si>
  <si>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</si>
  <si>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</si>
  <si>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</si>
  <si>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</si>
  <si>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</si>
  <si>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</si>
  <si>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</si>
  <si>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</si>
  <si>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</si>
  <si>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</si>
  <si>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</si>
  <si>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</si>
  <si>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</si>
  <si>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</si>
  <si>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</si>
  <si>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</si>
  <si>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</si>
  <si>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</si>
  <si>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</si>
  <si>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</si>
  <si>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</si>
  <si>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</si>
  <si>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</si>
  <si>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</si>
  <si>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</si>
  <si>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</si>
  <si>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</si>
  <si>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</si>
  <si>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</si>
  <si>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</si>
  <si>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</si>
  <si>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</si>
  <si>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</si>
  <si>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</si>
  <si>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</si>
  <si>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</si>
  <si>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</si>
  <si>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</si>
  <si>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</si>
  <si>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</si>
  <si>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</si>
  <si>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</si>
  <si>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</si>
  <si>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</si>
  <si>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</si>
  <si>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</si>
  <si>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</si>
  <si>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</si>
  <si>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</si>
  <si>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</si>
  <si>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</si>
  <si>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</si>
  <si>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</si>
  <si>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</si>
  <si>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</si>
  <si>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</si>
  <si>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</si>
  <si>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</si>
  <si>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</si>
  <si>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</si>
  <si>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</si>
  <si>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</si>
  <si>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</si>
  <si>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</si>
  <si>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</si>
  <si>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</si>
  <si>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</si>
  <si>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</si>
  <si>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</si>
  <si>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</si>
  <si>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</si>
  <si>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</si>
  <si>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</si>
  <si>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</si>
  <si>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</si>
  <si>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</si>
  <si>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</si>
  <si>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</si>
  <si>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</si>
  <si>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</si>
  <si>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</si>
  <si>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</si>
  <si>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</si>
  <si>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</si>
  <si>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</si>
  <si>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</si>
  <si>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</si>
  <si>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</si>
  <si>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</si>
  <si>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</si>
  <si>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</si>
  <si>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</si>
  <si>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</si>
  <si>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</si>
  <si>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</si>
  <si>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</si>
  <si>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</si>
  <si>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</si>
  <si>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</si>
  <si>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</si>
  <si>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</si>
  <si>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</si>
  <si>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</si>
  <si>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</si>
  <si>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</si>
  <si>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</si>
  <si>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</si>
  <si>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</si>
  <si>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</si>
  <si>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</si>
  <si>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</si>
  <si>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</si>
  <si>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</si>
  <si>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</si>
  <si>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</si>
  <si>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</si>
  <si>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</si>
  <si>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</si>
  <si>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</si>
  <si>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</si>
  <si>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</si>
  <si>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</si>
  <si>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</si>
  <si>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</si>
  <si>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</si>
  <si>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</si>
  <si>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</si>
  <si>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</si>
  <si>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</si>
  <si>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</si>
  <si>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</si>
  <si>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</si>
  <si>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</si>
  <si>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</si>
  <si>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</si>
  <si>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</si>
  <si>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</si>
  <si>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</si>
  <si>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</si>
  <si>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</si>
  <si>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</si>
  <si>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</si>
  <si>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</si>
  <si>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</si>
  <si>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</si>
  <si>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</si>
  <si>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</si>
  <si>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</si>
  <si>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</si>
  <si>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</si>
  <si>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</si>
  <si>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</si>
  <si>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</si>
  <si>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</si>
  <si>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</si>
  <si>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</si>
  <si>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</si>
  <si>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</si>
  <si>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</si>
  <si>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</si>
  <si>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</si>
  <si>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</si>
  <si>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</si>
  <si>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</si>
  <si>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</si>
  <si>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</si>
  <si>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</si>
  <si>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</si>
  <si>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</si>
  <si>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</si>
  <si>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</si>
  <si>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</si>
  <si>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</si>
  <si>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</si>
  <si>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</si>
  <si>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</si>
  <si>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</si>
  <si>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</si>
  <si>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</si>
  <si>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</si>
  <si>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</si>
  <si>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</si>
  <si>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</si>
  <si>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</si>
  <si>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</si>
  <si>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</si>
  <si>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</si>
  <si>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</si>
  <si>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</si>
  <si>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</si>
  <si>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</si>
  <si>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</si>
  <si>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</si>
  <si>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</si>
  <si>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</si>
  <si>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</si>
  <si>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</si>
  <si>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</si>
  <si>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</si>
  <si>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</si>
  <si>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</si>
  <si>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</si>
  <si>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</si>
  <si>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</si>
  <si>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</si>
  <si>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</si>
  <si>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</si>
  <si>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</si>
  <si>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</si>
  <si>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</si>
  <si>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</si>
  <si>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</si>
  <si>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</si>
  <si>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</si>
  <si>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</si>
  <si>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</si>
  <si>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</si>
  <si>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</si>
  <si>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</si>
  <si>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</si>
  <si>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</si>
  <si>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</si>
  <si>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</si>
  <si>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</si>
  <si>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</si>
  <si>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</si>
  <si>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</si>
  <si>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</si>
  <si>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</si>
  <si>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</si>
  <si>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</si>
  <si>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</si>
  <si>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</si>
  <si>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</si>
  <si>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</si>
  <si>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</si>
  <si>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</si>
  <si>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</si>
  <si>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</si>
  <si>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</si>
  <si>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</si>
  <si>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</si>
  <si>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</si>
  <si>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</si>
  <si>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</si>
  <si>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</si>
  <si>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</si>
  <si>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</si>
  <si>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</si>
  <si>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</si>
  <si>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</si>
  <si>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</si>
  <si>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</si>
  <si>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</si>
  <si>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</si>
  <si>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</si>
  <si>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</si>
  <si>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</si>
  <si>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</si>
  <si>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</si>
  <si>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</si>
  <si>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</si>
  <si>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</si>
  <si>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</si>
  <si>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</si>
  <si>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</si>
  <si>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</si>
  <si>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</si>
  <si>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</si>
  <si>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</si>
  <si>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</si>
  <si>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</si>
  <si>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</si>
  <si>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</si>
  <si>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</si>
  <si>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</si>
  <si>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</si>
  <si>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</si>
  <si>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</si>
  <si>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</si>
  <si>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</si>
  <si>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</si>
  <si>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</si>
  <si>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</si>
  <si>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</si>
  <si>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</si>
  <si>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</si>
  <si>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</si>
  <si>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</si>
  <si>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</si>
  <si>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</si>
  <si>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</si>
  <si>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</si>
  <si>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</si>
  <si>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</si>
  <si>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</si>
  <si>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</si>
  <si>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</si>
  <si>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</si>
  <si>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</si>
  <si>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</si>
  <si>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</si>
  <si>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</si>
  <si>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</si>
  <si>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</si>
  <si>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</si>
  <si>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</si>
  <si>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</si>
  <si>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</si>
  <si>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</si>
  <si>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</si>
  <si>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</si>
  <si>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</si>
  <si>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</si>
  <si>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</si>
  <si>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</si>
  <si>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</si>
  <si>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</si>
  <si>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</si>
  <si>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</si>
  <si>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</si>
  <si>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</si>
  <si>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</si>
  <si>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</si>
  <si>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</si>
  <si>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</si>
  <si>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</si>
  <si>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</si>
  <si>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</si>
  <si>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</si>
  <si>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</si>
  <si>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</si>
  <si>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</si>
  <si>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</si>
  <si>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</si>
  <si>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</si>
  <si>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</si>
  <si>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</si>
  <si>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</si>
  <si>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</si>
  <si>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</si>
  <si>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</si>
  <si>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</si>
  <si>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</si>
  <si>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</si>
  <si>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</si>
  <si>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</si>
  <si>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</si>
  <si>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</si>
  <si>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</si>
  <si>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</si>
  <si>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</si>
  <si>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</si>
  <si>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</si>
  <si>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</si>
  <si>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</si>
  <si>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</si>
  <si>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</si>
  <si>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</si>
  <si>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</si>
  <si>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</si>
  <si>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</si>
  <si>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</si>
  <si>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</si>
  <si>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</si>
  <si>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</si>
  <si>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</si>
  <si>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</si>
  <si>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</si>
  <si>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</si>
  <si>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</si>
  <si>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</si>
  <si>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</si>
  <si>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</si>
  <si>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</si>
  <si>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</si>
  <si>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</si>
  <si>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</si>
  <si>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</si>
  <si>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</si>
  <si>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</si>
  <si>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</si>
  <si>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</si>
  <si>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</si>
  <si>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</si>
  <si>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</si>
  <si>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</si>
  <si>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</si>
  <si>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</si>
  <si>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</si>
  <si>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</si>
  <si>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</si>
  <si>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</si>
  <si>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</si>
  <si>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</si>
  <si>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</si>
  <si>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</si>
  <si>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</si>
  <si>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</si>
  <si>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</si>
  <si>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</si>
  <si>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</si>
  <si>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</si>
  <si>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</si>
  <si>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</si>
  <si>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</si>
  <si>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</si>
  <si>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</si>
  <si>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</si>
  <si>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</si>
  <si>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</si>
  <si>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</si>
  <si>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</si>
  <si>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</si>
  <si>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</si>
  <si>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</si>
  <si>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</si>
  <si>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</si>
  <si>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</si>
  <si>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</si>
  <si>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</si>
  <si>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</si>
  <si>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</si>
  <si>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</si>
  <si>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</si>
  <si>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</si>
  <si>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</si>
  <si>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</si>
  <si>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</si>
  <si>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</si>
  <si>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</si>
  <si>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</si>
  <si>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</si>
  <si>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</si>
  <si>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</si>
  <si>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</si>
  <si>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</si>
  <si>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</si>
  <si>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</si>
  <si>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</si>
  <si>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</si>
  <si>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</si>
  <si>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</si>
  <si>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</si>
  <si>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</si>
  <si>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</si>
  <si>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</si>
  <si>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</si>
  <si>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</si>
  <si>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</si>
  <si>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</si>
  <si>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</si>
  <si>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</si>
  <si>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</si>
  <si>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</si>
  <si>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</si>
  <si>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</si>
  <si>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</si>
  <si>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</si>
  <si>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</si>
  <si>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</si>
  <si>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</si>
  <si>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</si>
  <si>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</si>
  <si>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</si>
  <si>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</si>
  <si>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</si>
  <si>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</si>
  <si>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</si>
  <si>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</si>
  <si>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</si>
  <si>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</si>
  <si>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</si>
  <si>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</si>
  <si>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</si>
  <si>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</si>
  <si>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</si>
  <si>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</si>
  <si>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</si>
  <si>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</si>
  <si>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</si>
  <si>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</si>
  <si>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</si>
  <si>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</si>
  <si>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</si>
  <si>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</si>
  <si>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</si>
  <si>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</si>
  <si>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</si>
  <si>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</si>
  <si>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</si>
  <si>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</si>
  <si>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</si>
  <si>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</si>
  <si>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</si>
  <si>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</si>
  <si>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</si>
  <si>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</si>
  <si>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</si>
  <si>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</si>
  <si>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</si>
  <si>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</si>
  <si>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</si>
  <si>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</si>
  <si>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</si>
  <si>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</si>
  <si>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</si>
  <si>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</si>
  <si>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</si>
  <si>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</si>
  <si>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</si>
  <si>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</si>
  <si>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</si>
  <si>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</si>
  <si>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</si>
  <si>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</si>
  <si>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</si>
  <si>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</si>
  <si>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</si>
  <si>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</si>
  <si>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</si>
  <si>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</si>
  <si>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</si>
  <si>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</si>
  <si>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</si>
  <si>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</si>
  <si>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</si>
  <si>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</si>
  <si>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</si>
  <si>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</si>
  <si>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</si>
  <si>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</si>
  <si>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</si>
  <si>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</si>
  <si>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</si>
  <si>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</si>
  <si>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</si>
  <si>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</si>
  <si>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</si>
  <si>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</si>
  <si>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</si>
  <si>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</si>
  <si>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</si>
  <si>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</si>
  <si>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</si>
  <si>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</si>
  <si>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</si>
  <si>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</si>
  <si>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</si>
  <si>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</si>
  <si>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</si>
  <si>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</si>
  <si>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</si>
  <si>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</si>
  <si>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</si>
  <si>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</si>
  <si>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</si>
  <si>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</si>
  <si>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</si>
  <si>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</si>
  <si>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</si>
  <si>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</si>
  <si>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</si>
  <si>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</si>
  <si>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</si>
  <si>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</si>
  <si>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</si>
  <si>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</si>
  <si>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</si>
  <si>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</si>
  <si>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</si>
  <si>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</si>
  <si>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</si>
  <si>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</si>
  <si>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</si>
  <si>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</si>
  <si>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</si>
  <si>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</si>
  <si>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</si>
  <si>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</si>
  <si>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</si>
  <si>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</si>
  <si>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</si>
  <si>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</si>
  <si>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</si>
  <si>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</si>
  <si>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</si>
  <si>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</si>
  <si>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</si>
  <si>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</si>
  <si>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</si>
  <si>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</si>
  <si>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</si>
  <si>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</si>
  <si>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</si>
  <si>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</si>
  <si>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</si>
  <si>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</si>
  <si>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</si>
  <si>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</si>
  <si>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</si>
  <si>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</si>
  <si>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</si>
  <si>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</si>
  <si>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</si>
  <si>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</si>
  <si>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</si>
  <si>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</si>
  <si>
    <t>Lenovo X280 Regular Parent</t>
  </si>
  <si>
    <t>Lenovo/X280/RG/US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</si>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</sst>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v>
      </c>
      <c r="B4" s="27" t="str">
        <f>Values!B13</f>
        <v>Lenovo X280 Regular Parent</v>
      </c>
      <c r="C4" s="27" t="s">
        <v>345</v>
      </c>
      <c r="D4" s="28">
        <f>Values!B14</f>
        <v>5714401281993</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48" x14ac:dyDescent="0.2">
      <c r="A25" s="1" t="str">
        <f>IF(ISBLANK(Values!E24),"",IF(Values!$B$37="EU","computercomponent","computer"))</f>
        <v>computer</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replacement German non-backlit keyboard for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38.95</v>
      </c>
      <c r="L25" s="27">
        <f>IF(ISBLANK(Values!E24),"",IF($CO25="DEFAULT", Values!$B$18, ""))</f>
        <v>5</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38.95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c r="GK25" s="64" t="str">
        <f>K25</f>
        <v>38.95</v>
      </c>
    </row>
    <row r="26" spans="1:193" s="35" customFormat="1" ht="48" x14ac:dyDescent="0.2">
      <c r="A26" s="1" t="str">
        <f>IF(ISBLANK(Values!E25),"",IF(Values!$B$37="EU","computercomponent","computer"))</f>
        <v>computer</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replacement French non-backlit keyboard for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38.95</v>
      </c>
      <c r="L26" s="27">
        <f>IF(ISBLANK(Values!E25),"",IF($CO26="DEFAULT", Values!$B$18, ""))</f>
        <v>5</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38.95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c r="GK26" s="64" t="str">
        <f>K26</f>
        <v>38.95</v>
      </c>
    </row>
    <row r="27" spans="1:193" s="35" customFormat="1" ht="48" x14ac:dyDescent="0.2">
      <c r="A27" s="1" t="str">
        <f>IF(ISBLANK(Values!E26),"",IF(Values!$B$37="EU","computercomponent","computer"))</f>
        <v>computer</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replacement Italian non-backlit keyboard for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38.95</v>
      </c>
      <c r="L27" s="27">
        <f>IF(ISBLANK(Values!E26),"",IF($CO27="DEFAULT", Values!$B$18, ""))</f>
        <v>5</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38.95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c r="GK27" s="64" t="str">
        <f>K27</f>
        <v>38.95</v>
      </c>
    </row>
    <row r="28" spans="1:193" s="35" customFormat="1" ht="48" x14ac:dyDescent="0.2">
      <c r="A28" s="1" t="str">
        <f>IF(ISBLANK(Values!E27),"",IF(Values!$B$37="EU","computercomponent","computer"))</f>
        <v>computer</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replacement Spanish non-backlit keyboard for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38.95</v>
      </c>
      <c r="L28" s="27">
        <f>IF(ISBLANK(Values!E27),"",IF($CO28="DEFAULT", Values!$B$18, ""))</f>
        <v>5</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38.95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c r="GK28" s="64" t="str">
        <f>K28</f>
        <v>38.95</v>
      </c>
    </row>
    <row r="29" spans="1:193" s="35" customFormat="1" ht="48" x14ac:dyDescent="0.2">
      <c r="A29" s="1" t="str">
        <f>IF(ISBLANK(Values!E28),"",IF(Values!$B$37="EU","computercomponent","computer"))</f>
        <v>computer</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replacement UK non-backlit keyboard for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38.95</v>
      </c>
      <c r="L29" s="27">
        <f>IF(ISBLANK(Values!E28),"",IF($CO29="DEFAULT", Values!$B$18, ""))</f>
        <v>5</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38.95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c r="GK29" s="64" t="str">
        <f>K29</f>
        <v>38.95</v>
      </c>
    </row>
    <row r="30" spans="1:193" s="35" customFormat="1" ht="48" x14ac:dyDescent="0.2">
      <c r="A30" s="1" t="str">
        <f>IF(ISBLANK(Values!E29),"",IF(Values!$B$37="EU","computercomponent","computer"))</f>
        <v>computer</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38.95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38.95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c r="GK30" s="64" t="str">
        <f>K30</f>
        <v>38.95</v>
      </c>
    </row>
    <row r="31" spans="1:193" s="35" customFormat="1" ht="48" x14ac:dyDescent="0.2">
      <c r="A31" s="1" t="str">
        <f>IF(ISBLANK(Values!E30),"",IF(Values!$B$37="EU","computercomponent","computer"))</f>
        <v>computer</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replacement Belgian non-backlit keyboard for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38.95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38.95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c r="GK31" s="64" t="str">
        <f>K31</f>
        <v>38.95</v>
      </c>
    </row>
    <row r="32" spans="1:193" s="35" customFormat="1" ht="48" x14ac:dyDescent="0.2">
      <c r="A32" s="1" t="str">
        <f>IF(ISBLANK(Values!E31),"",IF(Values!$B$37="EU","computercomponent","computer"))</f>
        <v>computer</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replacement Bulgarian non-backlit keyboard for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38.95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38.95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c r="GK32" s="64" t="str">
        <f>K32</f>
        <v>38.95</v>
      </c>
    </row>
    <row r="33" spans="1:193" s="35" customFormat="1" ht="48" x14ac:dyDescent="0.2">
      <c r="A33" s="1" t="str">
        <f>IF(ISBLANK(Values!E32),"",IF(Values!$B$37="EU","computercomponent","computer"))</f>
        <v>computer</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replacement Czech non-backlit keyboard for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38.95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38.95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c r="GK33" s="64" t="str">
        <f>K33</f>
        <v>38.95</v>
      </c>
    </row>
    <row r="34" spans="1:193" s="35" customFormat="1" ht="48" x14ac:dyDescent="0.2">
      <c r="A34" s="1" t="str">
        <f>IF(ISBLANK(Values!E33),"",IF(Values!$B$37="EU","computercomponent","computer"))</f>
        <v>computer</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replacement Danish non-backlit keyboard for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38.95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38.95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c r="GK34" s="64" t="str">
        <f>K34</f>
        <v>38.95</v>
      </c>
    </row>
    <row r="35" spans="1:193" s="35" customFormat="1" ht="48" x14ac:dyDescent="0.2">
      <c r="A35" s="1" t="str">
        <f>IF(ISBLANK(Values!E34),"",IF(Values!$B$37="EU","computercomponent","computer"))</f>
        <v>computer</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replacement Hungarian non-backlit keyboard for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38.95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38.95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c r="GK35" s="64" t="str">
        <f>K35</f>
        <v>38.95</v>
      </c>
    </row>
    <row r="36" spans="1:193" s="35" customFormat="1" ht="48" x14ac:dyDescent="0.2">
      <c r="A36" s="1" t="str">
        <f>IF(ISBLANK(Values!E35),"",IF(Values!$B$37="EU","computercomponent","computer"))</f>
        <v>computer</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replacement Dutch non-backlit keyboard for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38.95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38.95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c r="GK36" s="64" t="str">
        <f>K36</f>
        <v>38.95</v>
      </c>
    </row>
    <row r="37" spans="1:193" s="35" customFormat="1" ht="48" x14ac:dyDescent="0.2">
      <c r="A37" s="1" t="str">
        <f>IF(ISBLANK(Values!E36),"",IF(Values!$B$37="EU","computercomponent","computer"))</f>
        <v>computer</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replacement Norwegian non-backlit keyboard for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38.95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38.95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c r="GK37" s="64" t="str">
        <f>K37</f>
        <v>38.95</v>
      </c>
    </row>
    <row r="38" spans="1:193" s="35" customFormat="1" ht="48" x14ac:dyDescent="0.2">
      <c r="A38" s="1" t="str">
        <f>IF(ISBLANK(Values!E37),"",IF(Values!$B$37="EU","computercomponent","computer"))</f>
        <v>computer</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replacement Polish non-backlit keyboard for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38.95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38.95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c r="GK38" s="64" t="str">
        <f>K38</f>
        <v>38.95</v>
      </c>
    </row>
    <row r="39" spans="1:193" s="35" customFormat="1" ht="48" x14ac:dyDescent="0.2">
      <c r="A39" s="1" t="str">
        <f>IF(ISBLANK(Values!E38),"",IF(Values!$B$37="EU","computercomponent","computer"))</f>
        <v>computer</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replacement Portuguese non-backlit keyboard for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38.95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38.95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c r="GK39" s="64" t="str">
        <f>K39</f>
        <v>38.95</v>
      </c>
    </row>
    <row r="40" spans="1:193" s="35" customFormat="1" ht="48" x14ac:dyDescent="0.2">
      <c r="A40" s="1" t="str">
        <f>IF(ISBLANK(Values!E39),"",IF(Values!$B$37="EU","computercomponent","computer"))</f>
        <v>computer</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38.95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38.95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c r="GK40" s="64" t="str">
        <f>K40</f>
        <v>38.95</v>
      </c>
    </row>
    <row r="41" spans="1:193" s="35" customFormat="1" ht="48" x14ac:dyDescent="0.2">
      <c r="A41" s="1" t="str">
        <f>IF(ISBLANK(Values!E40),"",IF(Values!$B$37="EU","computercomponent","computer"))</f>
        <v>computer</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replacement Swiss non-backlit keyboard for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38.95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38.95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c r="GK41" s="64" t="str">
        <f>K41</f>
        <v>38.95</v>
      </c>
    </row>
    <row r="42" spans="1:193" ht="48" x14ac:dyDescent="0.2">
      <c r="A42" s="1" t="str">
        <f>IF(ISBLANK(Values!E41),"",IF(Values!$B$37="EU","computercomponent","computer"))</f>
        <v>computer</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38.95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38.95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c r="GK42" s="63" t="str">
        <f>K42</f>
        <v>38.95</v>
      </c>
    </row>
    <row r="43" spans="1:193" ht="48" x14ac:dyDescent="0.2">
      <c r="A43" s="1" t="str">
        <f>IF(ISBLANK(Values!E42),"",IF(Values!$B$37="EU","computercomponent","computer"))</f>
        <v>computer</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replacement Russian non-backlit keyboard for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38.95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38.95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c r="GK43" s="63" t="str">
        <f>K43</f>
        <v>38.95</v>
      </c>
    </row>
    <row r="44" spans="1:193" ht="48" x14ac:dyDescent="0.2">
      <c r="A44" s="1" t="str">
        <f>IF(ISBLANK(Values!E43),"",IF(Values!$B$37="EU","computercomponent","computer"))</f>
        <v>computer</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replacement US non-backlit keyboard for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38.95</v>
      </c>
      <c r="L44" s="27" t="str">
        <f>IF(ISBLANK(Values!E43),"",IF($CO44="DEFAULT", Values!$B$18, ""))</f>
        <v/>
      </c>
      <c r="M44" s="27" t="str">
        <f>IF(ISBLANK(Values!E43),"",Values!$M43)</f>
        <v>https://raw.githubusercontent.com/PatrickVibild/TellusAmazonPictures/master/pictures/Lenovo/X280/RG/US/1.jpg</v>
      </c>
      <c r="N44" s="27" t="str">
        <f>IF(ISBLANK(Values!$F43),"",Values!N43)</f>
        <v>https://raw.githubusercontent.com/PatrickVibild/TellusAmazonPictures/master/pictures/Lenovo/X280/RG/US/2.jpg</v>
      </c>
      <c r="O44" s="27" t="str">
        <f>IF(ISBLANK(Values!$F43),"",Values!O43)</f>
        <v>https://raw.githubusercontent.com/PatrickVibild/TellusAmazonPictures/master/pictures/Lenovo/X280/RG/US/3.jpg</v>
      </c>
      <c r="P44" s="27" t="str">
        <f>IF(ISBLANK(Values!$F43),"",Values!P43)</f>
        <v>https://raw.githubusercontent.com/PatrickVibild/TellusAmazonPictures/master/pictures/Lenovo/X280/RG/US/4.jpg</v>
      </c>
      <c r="Q44" s="27" t="str">
        <f>IF(ISBLANK(Values!$F43),"",Values!Q43)</f>
        <v>https://raw.githubusercontent.com/PatrickVibild/TellusAmazonPictures/master/pictures/Lenovo/X280/RG/US/5.jpg</v>
      </c>
      <c r="R44" s="27" t="str">
        <f>IF(ISBLANK(Values!$F43),"",Values!R43)</f>
        <v>https://raw.githubusercontent.com/PatrickVibild/TellusAmazonPictures/master/pictures/Lenovo/X280/RG/US/6.jpg</v>
      </c>
      <c r="S44" s="27" t="str">
        <f>IF(ISBLANK(Values!$F43),"",Values!S43)</f>
        <v>https://raw.githubusercontent.com/PatrickVibild/TellusAmazonPictures/master/pictures/Lenovo/X280/RG/US/7.jpg</v>
      </c>
      <c r="T44" s="27" t="str">
        <f>IF(ISBLANK(Values!$F43),"",Values!T43)</f>
        <v>https://raw.githubusercontent.com/PatrickVibild/TellusAmazonPictures/master/pictures/Lenovo/X280/RG/US/8.jpg</v>
      </c>
      <c r="U44" s="27" t="str">
        <f>IF(ISBLANK(Values!$F43),"",Values!U43)</f>
        <v>https://raw.githubusercontent.com/PatrickVibild/TellusAmazonPictures/master/pictures/Lenovo/X280/RG/US/9.jpg</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t="str">
        <f>IF(ISBLANK(Values!E43),"",IF(Values!J43, Values!$B$4, Values!$B$5))</f>
        <v>38.95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c r="GK44" s="63" t="str">
        <f>K44</f>
        <v>38.95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5" zoomScaleNormal="100" workbookViewId="0">
      <selection activeCell="M43" sqref="M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732</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9" t="b">
        <f>TRUE()</f>
        <v>1</v>
      </c>
      <c r="J4" s="44" t="b">
        <f>TRUE()</f>
        <v>1</v>
      </c>
      <c r="K4" s="36" t="s">
        <v>724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733</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9" t="b">
        <f>TRUE()</f>
        <v>1</v>
      </c>
      <c r="J5" s="44" t="b">
        <f>TRUE()</f>
        <v>1</v>
      </c>
      <c r="K5" s="36" t="s">
        <v>725</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9" t="b">
        <f>TRUE()</f>
        <v>1</v>
      </c>
      <c r="J6" s="44" t="b">
        <f>TRUE()</f>
        <v>1</v>
      </c>
      <c r="K6" s="36" t="s">
        <v>726</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9" t="b">
        <f>TRUE()</f>
        <v>1</v>
      </c>
      <c r="J7" s="44" t="b">
        <f>TRUE()</f>
        <v>1</v>
      </c>
      <c r="K7" s="36" t="s">
        <v>727</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728</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9" t="b">
        <f>TRUE()</f>
        <v>1</v>
      </c>
      <c r="J9" s="44" t="b">
        <f>TRUE()</f>
        <v>1</v>
      </c>
      <c r="K9" s="36" t="s">
        <v>729</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730</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731</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9" t="b">
        <f>TRUE()</f>
        <v>1</v>
      </c>
      <c r="J24" s="44" t="b">
        <f>FALSE()</f>
        <v>0</v>
      </c>
      <c r="K24" s="36" t="s">
        <v>718</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9" t="b">
        <f>TRUE()</f>
        <v>1</v>
      </c>
      <c r="J25" s="44" t="b">
        <f>FALSE()</f>
        <v>0</v>
      </c>
      <c r="K25" s="36" t="s">
        <v>719</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9" t="b">
        <f>TRUE()</f>
        <v>1</v>
      </c>
      <c r="J26" s="44" t="b">
        <f>FALSE()</f>
        <v>0</v>
      </c>
      <c r="K26" s="36" t="s">
        <v>720</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9" t="b">
        <f>TRUE()</f>
        <v>1</v>
      </c>
      <c r="J27" s="44" t="b">
        <f>FALSE()</f>
        <v>0</v>
      </c>
      <c r="K27" s="36" t="s">
        <v>721</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722</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9" t="b">
        <f>TRUE()</f>
        <v>1</v>
      </c>
      <c r="J29" s="44" t="b">
        <f>FALSE()</f>
        <v>0</v>
      </c>
      <c r="K29" s="36" t="s">
        <v>723</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404</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735</v>
      </c>
      <c r="L43" s="45" t="b">
        <v>1</v>
      </c>
      <c r="M43" s="46" t="str">
        <f t="shared" si="9"/>
        <v>https://raw.githubusercontent.com/PatrickVibild/TellusAmazonPictures/master/pictures/Lenovo/X280/RG/US/1.jpg</v>
      </c>
      <c r="N43" s="46" t="str">
        <f t="shared" si="10"/>
        <v>https://raw.githubusercontent.com/PatrickVibild/TellusAmazonPictures/master/pictures/Lenovo/X280/RG/US/2.jpg</v>
      </c>
      <c r="O43" s="47" t="str">
        <f t="shared" si="11"/>
        <v>https://raw.githubusercontent.com/PatrickVibild/TellusAmazonPictures/master/pictures/Lenovo/X280/RG/US/3.jpg</v>
      </c>
      <c r="P43" t="str">
        <f t="shared" si="12"/>
        <v>https://raw.githubusercontent.com/PatrickVibild/TellusAmazonPictures/master/pictures/Lenovo/X280/RG/US/4.jpg</v>
      </c>
      <c r="Q43" t="str">
        <f t="shared" si="13"/>
        <v>https://raw.githubusercontent.com/PatrickVibild/TellusAmazonPictures/master/pictures/Lenovo/X280/RG/US/5.jpg</v>
      </c>
      <c r="R43" t="str">
        <f t="shared" si="14"/>
        <v>https://raw.githubusercontent.com/PatrickVibild/TellusAmazonPictures/master/pictures/Lenovo/X280/RG/US/6.jpg</v>
      </c>
      <c r="S43" t="str">
        <f t="shared" si="15"/>
        <v>https://raw.githubusercontent.com/PatrickVibild/TellusAmazonPictures/master/pictures/Lenovo/X280/RG/US/7.jpg</v>
      </c>
      <c r="T43" t="str">
        <f t="shared" si="16"/>
        <v>https://raw.githubusercontent.com/PatrickVibild/TellusAmazonPictures/master/pictures/Lenovo/X280/RG/US/8.jpg</v>
      </c>
      <c r="U43" t="str">
        <f t="shared" si="17"/>
        <v>https://raw.githubusercontent.com/PatrickVibild/TellusAmazonPictures/master/pictures/Lenovo/X280/RG/US/9.jpg</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2024-07-24T17:31:36Z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