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C71E1AEE-8FF4-6C44-BD50-98F9E6355E41}"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M43" i="2"/>
  <c r="L43" i="2"/>
  <c r="O43" i="2" s="1"/>
  <c r="O44" i="1" s="1"/>
  <c r="J43" i="2"/>
  <c r="I43" i="2"/>
  <c r="H43" i="2"/>
  <c r="D43" i="2"/>
  <c r="C43" i="2"/>
  <c r="V42" i="2"/>
  <c r="U42" i="2"/>
  <c r="T42" i="2"/>
  <c r="S42" i="2"/>
  <c r="R42" i="2"/>
  <c r="Q42" i="2"/>
  <c r="P42" i="2"/>
  <c r="O42" i="2"/>
  <c r="N42" i="2"/>
  <c r="M42" i="2"/>
  <c r="L42" i="2"/>
  <c r="J42" i="2"/>
  <c r="I42" i="2"/>
  <c r="H42" i="2"/>
  <c r="D42" i="2"/>
  <c r="C42" i="2"/>
  <c r="V41" i="2"/>
  <c r="H41" i="2" s="1"/>
  <c r="U41" i="2"/>
  <c r="R41" i="2"/>
  <c r="O41" i="2"/>
  <c r="L41" i="2"/>
  <c r="T41" i="2" s="1"/>
  <c r="T42" i="1" s="1"/>
  <c r="J41" i="2"/>
  <c r="I41" i="2"/>
  <c r="D41" i="2"/>
  <c r="C41" i="2"/>
  <c r="V40" i="2"/>
  <c r="U40" i="2"/>
  <c r="T40" i="2"/>
  <c r="S40" i="2"/>
  <c r="R40" i="2"/>
  <c r="Q40" i="2"/>
  <c r="P40" i="2"/>
  <c r="O40" i="2"/>
  <c r="N40" i="2"/>
  <c r="M40" i="2"/>
  <c r="L40" i="2"/>
  <c r="J40" i="2"/>
  <c r="I40" i="2"/>
  <c r="H40" i="2"/>
  <c r="D40" i="2"/>
  <c r="C40" i="2"/>
  <c r="V39" i="2"/>
  <c r="H39" i="2" s="1"/>
  <c r="U39" i="2"/>
  <c r="T39" i="2"/>
  <c r="S39" i="2"/>
  <c r="R39" i="2"/>
  <c r="Q39" i="2"/>
  <c r="P39" i="2"/>
  <c r="O39" i="2"/>
  <c r="N39" i="2"/>
  <c r="M39" i="2"/>
  <c r="L39" i="2"/>
  <c r="J39" i="2"/>
  <c r="I39" i="2"/>
  <c r="D39" i="2"/>
  <c r="C39" i="2"/>
  <c r="V38" i="2"/>
  <c r="U38" i="2"/>
  <c r="T38" i="2"/>
  <c r="S38" i="2"/>
  <c r="R38" i="2"/>
  <c r="Q38" i="2"/>
  <c r="P38" i="2"/>
  <c r="O38" i="2"/>
  <c r="N38" i="2"/>
  <c r="M38" i="2"/>
  <c r="L38" i="2"/>
  <c r="J38" i="2"/>
  <c r="I38" i="2"/>
  <c r="H38" i="2"/>
  <c r="D38" i="2"/>
  <c r="C38" i="2"/>
  <c r="V37" i="2"/>
  <c r="U37" i="2"/>
  <c r="T37" i="2"/>
  <c r="S37" i="2"/>
  <c r="R37" i="2"/>
  <c r="Q37" i="2"/>
  <c r="P37" i="2"/>
  <c r="O37" i="2"/>
  <c r="N37" i="2"/>
  <c r="M37" i="2"/>
  <c r="L37" i="2"/>
  <c r="J37" i="2"/>
  <c r="I37" i="2"/>
  <c r="H37" i="2"/>
  <c r="D37" i="2"/>
  <c r="C37" i="2"/>
  <c r="V36" i="2"/>
  <c r="H36" i="2" s="1"/>
  <c r="U36" i="2"/>
  <c r="T36" i="2"/>
  <c r="S36" i="2"/>
  <c r="R36" i="2"/>
  <c r="Q36" i="2"/>
  <c r="P36" i="2"/>
  <c r="O36" i="2"/>
  <c r="N36" i="2"/>
  <c r="M36" i="2"/>
  <c r="L36" i="2"/>
  <c r="J36" i="2"/>
  <c r="I36" i="2"/>
  <c r="D36" i="2"/>
  <c r="C36" i="2"/>
  <c r="V35" i="2"/>
  <c r="U35" i="2"/>
  <c r="T35" i="2"/>
  <c r="S35" i="2"/>
  <c r="R35" i="2"/>
  <c r="Q35" i="2"/>
  <c r="P35" i="2"/>
  <c r="O35" i="2"/>
  <c r="N35" i="2"/>
  <c r="M35" i="2"/>
  <c r="L35" i="2"/>
  <c r="J35" i="2"/>
  <c r="I35" i="2"/>
  <c r="H35" i="2"/>
  <c r="D35" i="2"/>
  <c r="C35" i="2"/>
  <c r="V34" i="2"/>
  <c r="H34" i="2" s="1"/>
  <c r="U34" i="2"/>
  <c r="T34" i="2"/>
  <c r="S34" i="2"/>
  <c r="R34" i="2"/>
  <c r="Q34" i="2"/>
  <c r="P34" i="2"/>
  <c r="O34" i="2"/>
  <c r="N34" i="2"/>
  <c r="M34" i="2"/>
  <c r="L34" i="2"/>
  <c r="J34" i="2"/>
  <c r="I34" i="2"/>
  <c r="D34" i="2"/>
  <c r="C34" i="2"/>
  <c r="V33" i="2"/>
  <c r="U33" i="2"/>
  <c r="T33" i="2"/>
  <c r="S33" i="2"/>
  <c r="R33" i="2"/>
  <c r="Q33" i="2"/>
  <c r="P33" i="2"/>
  <c r="M33" i="2"/>
  <c r="L33" i="2"/>
  <c r="O33" i="2" s="1"/>
  <c r="O34" i="1" s="1"/>
  <c r="J33" i="2"/>
  <c r="I33" i="2"/>
  <c r="H33" i="2"/>
  <c r="D33" i="2"/>
  <c r="C33" i="2"/>
  <c r="B33" i="2"/>
  <c r="V32" i="2"/>
  <c r="T32" i="2"/>
  <c r="S32" i="2"/>
  <c r="R32" i="2"/>
  <c r="Q32" i="2"/>
  <c r="P32" i="2"/>
  <c r="O32" i="2"/>
  <c r="N32" i="2"/>
  <c r="M32" i="2"/>
  <c r="L32" i="2"/>
  <c r="U32" i="2" s="1"/>
  <c r="U33" i="1" s="1"/>
  <c r="J32" i="2"/>
  <c r="I32" i="2"/>
  <c r="H32" i="2"/>
  <c r="D32" i="2"/>
  <c r="C32" i="2"/>
  <c r="V31" i="2"/>
  <c r="S31" i="2"/>
  <c r="P31" i="2"/>
  <c r="L31" i="2"/>
  <c r="U31" i="2" s="1"/>
  <c r="U32" i="1" s="1"/>
  <c r="J31" i="2"/>
  <c r="I31" i="2"/>
  <c r="H31" i="2"/>
  <c r="D31" i="2"/>
  <c r="C31" i="2"/>
  <c r="B31" i="2"/>
  <c r="V30" i="2"/>
  <c r="U30" i="2"/>
  <c r="T30" i="2"/>
  <c r="S30" i="2"/>
  <c r="R30" i="2"/>
  <c r="Q30" i="2"/>
  <c r="P30" i="2"/>
  <c r="M30" i="2"/>
  <c r="L30" i="2"/>
  <c r="O30" i="2" s="1"/>
  <c r="O31" i="1" s="1"/>
  <c r="J30" i="2"/>
  <c r="I30" i="2"/>
  <c r="H30" i="2"/>
  <c r="D30" i="2"/>
  <c r="C30" i="2"/>
  <c r="V29" i="2"/>
  <c r="S29" i="2"/>
  <c r="L29" i="2"/>
  <c r="O29" i="2" s="1"/>
  <c r="O30" i="1" s="1"/>
  <c r="J29" i="2"/>
  <c r="I29" i="2"/>
  <c r="H29" i="2"/>
  <c r="D29" i="2"/>
  <c r="C29" i="2"/>
  <c r="B29" i="2"/>
  <c r="V28" i="2"/>
  <c r="S28" i="2"/>
  <c r="P28" i="2"/>
  <c r="L28" i="2"/>
  <c r="U28" i="2" s="1"/>
  <c r="U29" i="1" s="1"/>
  <c r="J28" i="2"/>
  <c r="I28" i="2"/>
  <c r="H28" i="2"/>
  <c r="D28" i="2"/>
  <c r="C28" i="2"/>
  <c r="V27" i="2"/>
  <c r="H27" i="2" s="1"/>
  <c r="L27" i="2"/>
  <c r="R27" i="2" s="1"/>
  <c r="R28" i="1" s="1"/>
  <c r="J27" i="2"/>
  <c r="I27" i="2"/>
  <c r="D27" i="2"/>
  <c r="C27" i="2"/>
  <c r="B27" i="2"/>
  <c r="V26" i="2"/>
  <c r="S26" i="2"/>
  <c r="L26" i="2"/>
  <c r="O26" i="2" s="1"/>
  <c r="O27" i="1" s="1"/>
  <c r="J26" i="2"/>
  <c r="I26" i="2"/>
  <c r="H26" i="2"/>
  <c r="D26" i="2"/>
  <c r="C26" i="2"/>
  <c r="B26" i="2"/>
  <c r="V25" i="2"/>
  <c r="S25" i="2"/>
  <c r="P25" i="2"/>
  <c r="L25" i="2"/>
  <c r="U25" i="2" s="1"/>
  <c r="U26" i="1" s="1"/>
  <c r="J25" i="2"/>
  <c r="I25" i="2"/>
  <c r="H25" i="2"/>
  <c r="D25" i="2"/>
  <c r="C25" i="2"/>
  <c r="B25" i="2"/>
  <c r="V24" i="2"/>
  <c r="U24" i="2"/>
  <c r="T24" i="2"/>
  <c r="S24" i="2"/>
  <c r="R24" i="2"/>
  <c r="Q24" i="2"/>
  <c r="P24" i="2"/>
  <c r="M24" i="2"/>
  <c r="L24" i="2"/>
  <c r="O24" i="2" s="1"/>
  <c r="O25" i="1" s="1"/>
  <c r="J24" i="2"/>
  <c r="I24" i="2"/>
  <c r="H24" i="2"/>
  <c r="D24" i="2"/>
  <c r="C24" i="2"/>
  <c r="B24" i="2"/>
  <c r="V23" i="2"/>
  <c r="T23" i="2"/>
  <c r="S23" i="2"/>
  <c r="R23" i="2"/>
  <c r="Q23" i="2"/>
  <c r="P23" i="2"/>
  <c r="O23" i="2"/>
  <c r="N23" i="2"/>
  <c r="M23" i="2"/>
  <c r="L23" i="2"/>
  <c r="U23" i="2" s="1"/>
  <c r="U24" i="1" s="1"/>
  <c r="J23" i="2"/>
  <c r="I23" i="2"/>
  <c r="H23" i="2"/>
  <c r="D23" i="2"/>
  <c r="C23" i="2"/>
  <c r="B23" i="2"/>
  <c r="V22" i="2"/>
  <c r="H22" i="2" s="1"/>
  <c r="U22" i="2"/>
  <c r="T22" i="2"/>
  <c r="S22" i="2"/>
  <c r="R22" i="2"/>
  <c r="Q22" i="2"/>
  <c r="P22" i="2"/>
  <c r="O22" i="2"/>
  <c r="N22" i="2"/>
  <c r="M22" i="2"/>
  <c r="L22" i="2"/>
  <c r="J22" i="2"/>
  <c r="I22" i="2"/>
  <c r="D22" i="2"/>
  <c r="C22" i="2"/>
  <c r="V21" i="2"/>
  <c r="U21" i="2"/>
  <c r="T21" i="2"/>
  <c r="S21" i="2"/>
  <c r="Q21" i="2"/>
  <c r="P21" i="2"/>
  <c r="M21" i="2"/>
  <c r="L21" i="2"/>
  <c r="R21" i="2" s="1"/>
  <c r="R22" i="1" s="1"/>
  <c r="J21" i="2"/>
  <c r="I21" i="2"/>
  <c r="H21" i="2"/>
  <c r="D21" i="2"/>
  <c r="C21" i="2"/>
  <c r="V20" i="2"/>
  <c r="H20" i="2" s="1"/>
  <c r="L20" i="2"/>
  <c r="O20" i="2" s="1"/>
  <c r="O21" i="1" s="1"/>
  <c r="J20" i="2"/>
  <c r="I20" i="2"/>
  <c r="D20" i="2"/>
  <c r="C20" i="2"/>
  <c r="V19" i="2"/>
  <c r="H19" i="2" s="1"/>
  <c r="U19" i="2"/>
  <c r="T19" i="2"/>
  <c r="S19" i="2"/>
  <c r="R19" i="2"/>
  <c r="Q19" i="2"/>
  <c r="P19" i="2"/>
  <c r="O19" i="2"/>
  <c r="N19" i="2"/>
  <c r="M19" i="2"/>
  <c r="L19" i="2"/>
  <c r="J19" i="2"/>
  <c r="I19" i="2"/>
  <c r="D19" i="2"/>
  <c r="C19" i="2"/>
  <c r="V18" i="2"/>
  <c r="U18" i="2"/>
  <c r="T18" i="2"/>
  <c r="S18" i="2"/>
  <c r="R18" i="2"/>
  <c r="Q18" i="2"/>
  <c r="P18" i="2"/>
  <c r="O18" i="2"/>
  <c r="N18" i="2"/>
  <c r="M18" i="2"/>
  <c r="L18" i="2"/>
  <c r="J18" i="2"/>
  <c r="I18" i="2"/>
  <c r="H18" i="2"/>
  <c r="D18" i="2"/>
  <c r="C18" i="2"/>
  <c r="V17" i="2"/>
  <c r="H17" i="2" s="1"/>
  <c r="U17" i="2"/>
  <c r="T17" i="2"/>
  <c r="S17" i="2"/>
  <c r="R17" i="2"/>
  <c r="Q17" i="2"/>
  <c r="P17" i="2"/>
  <c r="O17" i="2"/>
  <c r="N17" i="2"/>
  <c r="M17" i="2"/>
  <c r="L17" i="2"/>
  <c r="J17" i="2"/>
  <c r="I17" i="2"/>
  <c r="D17" i="2"/>
  <c r="C17" i="2"/>
  <c r="V16" i="2"/>
  <c r="U16" i="2"/>
  <c r="T16" i="2"/>
  <c r="S16" i="2"/>
  <c r="R16" i="2"/>
  <c r="Q16" i="2"/>
  <c r="P16" i="2"/>
  <c r="O16" i="2"/>
  <c r="N16" i="2"/>
  <c r="M16" i="2"/>
  <c r="L16" i="2"/>
  <c r="J16" i="2"/>
  <c r="I16" i="2"/>
  <c r="H16" i="2"/>
  <c r="D16" i="2"/>
  <c r="C16" i="2"/>
  <c r="V15" i="2"/>
  <c r="H15" i="2" s="1"/>
  <c r="L15" i="2"/>
  <c r="O15" i="2" s="1"/>
  <c r="O16" i="1" s="1"/>
  <c r="J15" i="2"/>
  <c r="I15" i="2"/>
  <c r="D15" i="2"/>
  <c r="C15" i="2"/>
  <c r="V14" i="2"/>
  <c r="H14" i="2" s="1"/>
  <c r="U14" i="2"/>
  <c r="T14" i="2"/>
  <c r="S14" i="2"/>
  <c r="R14" i="2"/>
  <c r="Q14" i="2"/>
  <c r="P14" i="2"/>
  <c r="O14" i="2"/>
  <c r="N14" i="2"/>
  <c r="M14" i="2"/>
  <c r="L14" i="2"/>
  <c r="J14" i="2"/>
  <c r="I14" i="2"/>
  <c r="D14" i="2"/>
  <c r="C14" i="2"/>
  <c r="V13" i="2"/>
  <c r="U13" i="2"/>
  <c r="T13" i="2"/>
  <c r="S13" i="2"/>
  <c r="R13" i="2"/>
  <c r="Q13" i="2"/>
  <c r="P13" i="2"/>
  <c r="O13" i="2"/>
  <c r="N13" i="2"/>
  <c r="M13" i="2"/>
  <c r="L13" i="2"/>
  <c r="J13" i="2"/>
  <c r="I13" i="2"/>
  <c r="H13" i="2"/>
  <c r="D13" i="2"/>
  <c r="C13" i="2"/>
  <c r="V12" i="2"/>
  <c r="H12" i="2" s="1"/>
  <c r="U12" i="2"/>
  <c r="T12" i="2"/>
  <c r="Q12" i="2"/>
  <c r="O12" i="2"/>
  <c r="N12" i="2"/>
  <c r="M12" i="2"/>
  <c r="L12" i="2"/>
  <c r="S12" i="2" s="1"/>
  <c r="S13" i="1" s="1"/>
  <c r="J12" i="2"/>
  <c r="I12" i="2"/>
  <c r="D12" i="2"/>
  <c r="C12" i="2"/>
  <c r="V11" i="2"/>
  <c r="U11" i="2"/>
  <c r="T11" i="2"/>
  <c r="S11" i="2"/>
  <c r="R11" i="2"/>
  <c r="Q11" i="2"/>
  <c r="P11" i="2"/>
  <c r="M11" i="2"/>
  <c r="L11" i="2"/>
  <c r="O11" i="2" s="1"/>
  <c r="O12" i="1" s="1"/>
  <c r="J11" i="2"/>
  <c r="I11" i="2"/>
  <c r="H11" i="2"/>
  <c r="D11" i="2"/>
  <c r="C11" i="2"/>
  <c r="V10" i="2"/>
  <c r="H10" i="2" s="1"/>
  <c r="L10" i="2"/>
  <c r="O10" i="2" s="1"/>
  <c r="O11" i="1" s="1"/>
  <c r="J10" i="2"/>
  <c r="I10" i="2"/>
  <c r="D10" i="2"/>
  <c r="C10" i="2"/>
  <c r="V9" i="2"/>
  <c r="H9" i="2" s="1"/>
  <c r="U9" i="2"/>
  <c r="R9" i="2"/>
  <c r="O9" i="2"/>
  <c r="M9" i="2"/>
  <c r="L9" i="2"/>
  <c r="T9" i="2" s="1"/>
  <c r="T10" i="1" s="1"/>
  <c r="J9" i="2"/>
  <c r="I9" i="2"/>
  <c r="D9" i="2"/>
  <c r="C9" i="2"/>
  <c r="B9" i="2"/>
  <c r="V8" i="2"/>
  <c r="H8" i="2" s="1"/>
  <c r="O8" i="2"/>
  <c r="L8" i="2"/>
  <c r="R8" i="2" s="1"/>
  <c r="R9" i="1" s="1"/>
  <c r="J8" i="2"/>
  <c r="I8" i="2"/>
  <c r="D8" i="2"/>
  <c r="C8" i="2"/>
  <c r="B8" i="2"/>
  <c r="V7" i="2"/>
  <c r="H7" i="2" s="1"/>
  <c r="L7" i="2"/>
  <c r="O7" i="2" s="1"/>
  <c r="O8" i="1" s="1"/>
  <c r="J7" i="2"/>
  <c r="I7" i="2"/>
  <c r="D7" i="2"/>
  <c r="C7" i="2"/>
  <c r="B7" i="2"/>
  <c r="V6" i="2"/>
  <c r="S6" i="2"/>
  <c r="P6" i="2"/>
  <c r="L6" i="2"/>
  <c r="U6" i="2" s="1"/>
  <c r="U7" i="1" s="1"/>
  <c r="J6" i="2"/>
  <c r="I6" i="2"/>
  <c r="H6" i="2"/>
  <c r="D6" i="2"/>
  <c r="C6" i="2"/>
  <c r="V5" i="2"/>
  <c r="H5" i="2" s="1"/>
  <c r="O5" i="2"/>
  <c r="L5" i="2"/>
  <c r="R5" i="2" s="1"/>
  <c r="R6" i="1" s="1"/>
  <c r="J5" i="2"/>
  <c r="I5" i="2"/>
  <c r="D5" i="2"/>
  <c r="C5" i="2"/>
  <c r="V4" i="2"/>
  <c r="H4" i="2" s="1"/>
  <c r="U4" i="2"/>
  <c r="R4" i="2"/>
  <c r="P4" i="2"/>
  <c r="O4" i="2"/>
  <c r="N4" i="2"/>
  <c r="L4" i="2"/>
  <c r="M4" i="2" s="1"/>
  <c r="M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U46" i="1"/>
  <c r="T46" i="1"/>
  <c r="S46" i="1"/>
  <c r="R46" i="1"/>
  <c r="Q46" i="1"/>
  <c r="P46" i="1"/>
  <c r="O46" i="1"/>
  <c r="N46" i="1"/>
  <c r="M46" i="1"/>
  <c r="L46" i="1"/>
  <c r="K46" i="1"/>
  <c r="J46" i="1"/>
  <c r="I46" i="1"/>
  <c r="H46" i="1"/>
  <c r="G46" i="1"/>
  <c r="F46" i="1"/>
  <c r="E46" i="1"/>
  <c r="D46" i="1"/>
  <c r="C46" i="1"/>
  <c r="B46" i="1"/>
  <c r="A46" i="1"/>
  <c r="AA45" i="1"/>
  <c r="U45" i="1"/>
  <c r="T45" i="1"/>
  <c r="S45" i="1"/>
  <c r="R45" i="1"/>
  <c r="Q45" i="1"/>
  <c r="P45" i="1"/>
  <c r="O45" i="1"/>
  <c r="N45" i="1"/>
  <c r="M45" i="1"/>
  <c r="L45" i="1"/>
  <c r="K45" i="1"/>
  <c r="J45" i="1"/>
  <c r="I45" i="1"/>
  <c r="H45" i="1"/>
  <c r="G45" i="1"/>
  <c r="F45" i="1"/>
  <c r="E45" i="1"/>
  <c r="D45" i="1"/>
  <c r="C45" i="1"/>
  <c r="B45" i="1"/>
  <c r="A45" i="1"/>
  <c r="AA44" i="1"/>
  <c r="U44" i="1"/>
  <c r="T44" i="1"/>
  <c r="S44" i="1"/>
  <c r="R44" i="1"/>
  <c r="Q44" i="1"/>
  <c r="P44" i="1"/>
  <c r="M44" i="1"/>
  <c r="E44" i="1"/>
  <c r="D44" i="1"/>
  <c r="B44" i="1"/>
  <c r="A44" i="1"/>
  <c r="AA43" i="1"/>
  <c r="U43" i="1"/>
  <c r="T43" i="1"/>
  <c r="S43" i="1"/>
  <c r="R43" i="1"/>
  <c r="Q43" i="1"/>
  <c r="P43" i="1"/>
  <c r="O43" i="1"/>
  <c r="N43" i="1"/>
  <c r="M43" i="1"/>
  <c r="E43" i="1"/>
  <c r="D43" i="1"/>
  <c r="B43" i="1"/>
  <c r="A43" i="1"/>
  <c r="AA42" i="1"/>
  <c r="U42" i="1"/>
  <c r="R42" i="1"/>
  <c r="O42" i="1"/>
  <c r="E42" i="1"/>
  <c r="D42" i="1"/>
  <c r="B42" i="1"/>
  <c r="A42" i="1"/>
  <c r="AA41" i="1"/>
  <c r="U41" i="1"/>
  <c r="T41" i="1"/>
  <c r="S41" i="1"/>
  <c r="R41" i="1"/>
  <c r="Q41" i="1"/>
  <c r="P41" i="1"/>
  <c r="O41" i="1"/>
  <c r="N41" i="1"/>
  <c r="M41" i="1"/>
  <c r="E41" i="1"/>
  <c r="D41" i="1"/>
  <c r="B41" i="1"/>
  <c r="A41" i="1"/>
  <c r="AA40" i="1"/>
  <c r="U40" i="1"/>
  <c r="T40" i="1"/>
  <c r="S40" i="1"/>
  <c r="R40" i="1"/>
  <c r="Q40" i="1"/>
  <c r="P40" i="1"/>
  <c r="O40" i="1"/>
  <c r="N40" i="1"/>
  <c r="M40" i="1"/>
  <c r="E40" i="1"/>
  <c r="D40" i="1"/>
  <c r="B40" i="1"/>
  <c r="A40" i="1"/>
  <c r="AA39" i="1"/>
  <c r="U39" i="1"/>
  <c r="T39" i="1"/>
  <c r="S39" i="1"/>
  <c r="R39" i="1"/>
  <c r="Q39" i="1"/>
  <c r="P39" i="1"/>
  <c r="O39" i="1"/>
  <c r="N39" i="1"/>
  <c r="M39" i="1"/>
  <c r="E39" i="1"/>
  <c r="D39" i="1"/>
  <c r="B39" i="1"/>
  <c r="A39" i="1"/>
  <c r="AA38" i="1"/>
  <c r="U38" i="1"/>
  <c r="T38" i="1"/>
  <c r="S38" i="1"/>
  <c r="R38" i="1"/>
  <c r="Q38" i="1"/>
  <c r="P38" i="1"/>
  <c r="O38" i="1"/>
  <c r="N38" i="1"/>
  <c r="M38" i="1"/>
  <c r="E38" i="1"/>
  <c r="D38" i="1"/>
  <c r="B38" i="1"/>
  <c r="A38" i="1"/>
  <c r="AA37" i="1"/>
  <c r="U37" i="1"/>
  <c r="T37" i="1"/>
  <c r="S37" i="1"/>
  <c r="R37" i="1"/>
  <c r="Q37" i="1"/>
  <c r="P37" i="1"/>
  <c r="O37" i="1"/>
  <c r="N37" i="1"/>
  <c r="M37" i="1"/>
  <c r="E37" i="1"/>
  <c r="D37" i="1"/>
  <c r="B37" i="1"/>
  <c r="A37" i="1"/>
  <c r="AA36" i="1"/>
  <c r="U36" i="1"/>
  <c r="T36" i="1"/>
  <c r="S36" i="1"/>
  <c r="R36" i="1"/>
  <c r="Q36" i="1"/>
  <c r="P36" i="1"/>
  <c r="O36" i="1"/>
  <c r="N36" i="1"/>
  <c r="M36" i="1"/>
  <c r="E36" i="1"/>
  <c r="D36" i="1"/>
  <c r="B36" i="1"/>
  <c r="A36" i="1"/>
  <c r="AA35" i="1"/>
  <c r="U35" i="1"/>
  <c r="T35" i="1"/>
  <c r="S35" i="1"/>
  <c r="R35" i="1"/>
  <c r="Q35" i="1"/>
  <c r="P35" i="1"/>
  <c r="O35" i="1"/>
  <c r="N35" i="1"/>
  <c r="M35" i="1"/>
  <c r="E35" i="1"/>
  <c r="D35" i="1"/>
  <c r="B35" i="1"/>
  <c r="A35" i="1"/>
  <c r="AA34" i="1"/>
  <c r="U34" i="1"/>
  <c r="T34" i="1"/>
  <c r="S34" i="1"/>
  <c r="R34" i="1"/>
  <c r="Q34" i="1"/>
  <c r="P34" i="1"/>
  <c r="M34" i="1"/>
  <c r="E34" i="1"/>
  <c r="D34" i="1"/>
  <c r="B34" i="1"/>
  <c r="A34" i="1"/>
  <c r="AA33" i="1"/>
  <c r="T33" i="1"/>
  <c r="S33" i="1"/>
  <c r="R33" i="1"/>
  <c r="Q33" i="1"/>
  <c r="P33" i="1"/>
  <c r="O33" i="1"/>
  <c r="N33" i="1"/>
  <c r="M33" i="1"/>
  <c r="E33" i="1"/>
  <c r="D33" i="1"/>
  <c r="B33" i="1"/>
  <c r="A33" i="1"/>
  <c r="AA32" i="1"/>
  <c r="S32" i="1"/>
  <c r="P32" i="1"/>
  <c r="E32" i="1"/>
  <c r="D32" i="1"/>
  <c r="B32" i="1"/>
  <c r="A32" i="1"/>
  <c r="AA31" i="1"/>
  <c r="U31" i="1"/>
  <c r="T31" i="1"/>
  <c r="S31" i="1"/>
  <c r="R31" i="1"/>
  <c r="Q31" i="1"/>
  <c r="P31" i="1"/>
  <c r="M31" i="1"/>
  <c r="E31" i="1"/>
  <c r="D31" i="1"/>
  <c r="B31" i="1"/>
  <c r="A31" i="1"/>
  <c r="AA30" i="1"/>
  <c r="S30" i="1"/>
  <c r="E30" i="1"/>
  <c r="D30" i="1"/>
  <c r="B30" i="1"/>
  <c r="A30" i="1"/>
  <c r="AA29" i="1"/>
  <c r="S29" i="1"/>
  <c r="P29" i="1"/>
  <c r="E29" i="1"/>
  <c r="D29" i="1"/>
  <c r="B29" i="1"/>
  <c r="A29" i="1"/>
  <c r="AA28" i="1"/>
  <c r="E28" i="1"/>
  <c r="D28" i="1"/>
  <c r="B28" i="1"/>
  <c r="A28" i="1"/>
  <c r="AA27" i="1"/>
  <c r="S27" i="1"/>
  <c r="E27" i="1"/>
  <c r="D27" i="1"/>
  <c r="B27" i="1"/>
  <c r="A27" i="1"/>
  <c r="AA26" i="1"/>
  <c r="S26" i="1"/>
  <c r="P26" i="1"/>
  <c r="E26" i="1"/>
  <c r="D26" i="1"/>
  <c r="B26" i="1"/>
  <c r="A26" i="1"/>
  <c r="AA25" i="1"/>
  <c r="U25" i="1"/>
  <c r="T25" i="1"/>
  <c r="S25" i="1"/>
  <c r="R25" i="1"/>
  <c r="Q25" i="1"/>
  <c r="P25" i="1"/>
  <c r="M25" i="1"/>
  <c r="E25" i="1"/>
  <c r="D25" i="1"/>
  <c r="B25" i="1"/>
  <c r="A25" i="1"/>
  <c r="AA24" i="1"/>
  <c r="T24" i="1"/>
  <c r="S24" i="1"/>
  <c r="R24" i="1"/>
  <c r="Q24" i="1"/>
  <c r="P24" i="1"/>
  <c r="O24" i="1"/>
  <c r="N24" i="1"/>
  <c r="M24" i="1"/>
  <c r="E24" i="1"/>
  <c r="D24" i="1"/>
  <c r="B24" i="1"/>
  <c r="A24" i="1"/>
  <c r="AA23" i="1"/>
  <c r="U23" i="1"/>
  <c r="T23" i="1"/>
  <c r="S23" i="1"/>
  <c r="R23" i="1"/>
  <c r="Q23" i="1"/>
  <c r="P23" i="1"/>
  <c r="O23" i="1"/>
  <c r="N23" i="1"/>
  <c r="M23" i="1"/>
  <c r="E23" i="1"/>
  <c r="D23" i="1"/>
  <c r="B23" i="1"/>
  <c r="A23" i="1"/>
  <c r="AA22" i="1"/>
  <c r="U22" i="1"/>
  <c r="T22" i="1"/>
  <c r="S22" i="1"/>
  <c r="Q22" i="1"/>
  <c r="P22" i="1"/>
  <c r="M22" i="1"/>
  <c r="E22" i="1"/>
  <c r="D22" i="1"/>
  <c r="B22" i="1"/>
  <c r="A22" i="1"/>
  <c r="AA21" i="1"/>
  <c r="E21" i="1"/>
  <c r="D21" i="1"/>
  <c r="B21" i="1"/>
  <c r="A21" i="1"/>
  <c r="AA20" i="1"/>
  <c r="U20" i="1"/>
  <c r="T20" i="1"/>
  <c r="S20" i="1"/>
  <c r="R20" i="1"/>
  <c r="Q20" i="1"/>
  <c r="P20" i="1"/>
  <c r="O20" i="1"/>
  <c r="N20" i="1"/>
  <c r="M20" i="1"/>
  <c r="E20" i="1"/>
  <c r="D20" i="1"/>
  <c r="B20" i="1"/>
  <c r="A20" i="1"/>
  <c r="AA19" i="1"/>
  <c r="U19" i="1"/>
  <c r="T19" i="1"/>
  <c r="S19" i="1"/>
  <c r="R19" i="1"/>
  <c r="Q19" i="1"/>
  <c r="P19" i="1"/>
  <c r="O19" i="1"/>
  <c r="N19" i="1"/>
  <c r="M19" i="1"/>
  <c r="E19" i="1"/>
  <c r="D19" i="1"/>
  <c r="B19" i="1"/>
  <c r="A19" i="1"/>
  <c r="AA18" i="1"/>
  <c r="U18" i="1"/>
  <c r="T18" i="1"/>
  <c r="S18" i="1"/>
  <c r="R18" i="1"/>
  <c r="Q18" i="1"/>
  <c r="P18" i="1"/>
  <c r="O18" i="1"/>
  <c r="N18" i="1"/>
  <c r="M18" i="1"/>
  <c r="E18" i="1"/>
  <c r="D18" i="1"/>
  <c r="B18" i="1"/>
  <c r="A18" i="1"/>
  <c r="AA17" i="1"/>
  <c r="U17" i="1"/>
  <c r="T17" i="1"/>
  <c r="S17" i="1"/>
  <c r="R17" i="1"/>
  <c r="Q17" i="1"/>
  <c r="P17" i="1"/>
  <c r="O17" i="1"/>
  <c r="N17" i="1"/>
  <c r="M17" i="1"/>
  <c r="E17" i="1"/>
  <c r="D17" i="1"/>
  <c r="B17" i="1"/>
  <c r="A17" i="1"/>
  <c r="AA16" i="1"/>
  <c r="E16" i="1"/>
  <c r="D16" i="1"/>
  <c r="B16" i="1"/>
  <c r="A16" i="1"/>
  <c r="AA15" i="1"/>
  <c r="U15" i="1"/>
  <c r="T15" i="1"/>
  <c r="S15" i="1"/>
  <c r="R15" i="1"/>
  <c r="Q15" i="1"/>
  <c r="P15" i="1"/>
  <c r="O15" i="1"/>
  <c r="N15" i="1"/>
  <c r="M15" i="1"/>
  <c r="E15" i="1"/>
  <c r="D15" i="1"/>
  <c r="B15" i="1"/>
  <c r="A15" i="1"/>
  <c r="AA14" i="1"/>
  <c r="U14" i="1"/>
  <c r="T14" i="1"/>
  <c r="S14" i="1"/>
  <c r="R14" i="1"/>
  <c r="Q14" i="1"/>
  <c r="P14" i="1"/>
  <c r="O14" i="1"/>
  <c r="N14" i="1"/>
  <c r="M14" i="1"/>
  <c r="E14" i="1"/>
  <c r="D14" i="1"/>
  <c r="B14" i="1"/>
  <c r="A14" i="1"/>
  <c r="AA13" i="1"/>
  <c r="U13" i="1"/>
  <c r="T13" i="1"/>
  <c r="Q13" i="1"/>
  <c r="O13" i="1"/>
  <c r="N13" i="1"/>
  <c r="M13" i="1"/>
  <c r="E13" i="1"/>
  <c r="D13" i="1"/>
  <c r="B13" i="1"/>
  <c r="A13" i="1"/>
  <c r="AA12" i="1"/>
  <c r="U12" i="1"/>
  <c r="T12" i="1"/>
  <c r="S12" i="1"/>
  <c r="R12" i="1"/>
  <c r="Q12" i="1"/>
  <c r="P12" i="1"/>
  <c r="M12" i="1"/>
  <c r="E12" i="1"/>
  <c r="D12" i="1"/>
  <c r="B12" i="1"/>
  <c r="A12" i="1"/>
  <c r="AA11" i="1"/>
  <c r="E11" i="1"/>
  <c r="D11" i="1"/>
  <c r="B11" i="1"/>
  <c r="A11" i="1"/>
  <c r="AA10" i="1"/>
  <c r="U10" i="1"/>
  <c r="R10" i="1"/>
  <c r="O10" i="1"/>
  <c r="M10" i="1"/>
  <c r="E10" i="1"/>
  <c r="D10" i="1"/>
  <c r="B10" i="1"/>
  <c r="A10" i="1"/>
  <c r="AA9" i="1"/>
  <c r="O9" i="1"/>
  <c r="E9" i="1"/>
  <c r="D9" i="1"/>
  <c r="B9" i="1"/>
  <c r="A9" i="1"/>
  <c r="AA8" i="1"/>
  <c r="E8" i="1"/>
  <c r="D8" i="1"/>
  <c r="B8" i="1"/>
  <c r="A8" i="1"/>
  <c r="AA7" i="1"/>
  <c r="S7" i="1"/>
  <c r="P7" i="1"/>
  <c r="E7" i="1"/>
  <c r="D7" i="1"/>
  <c r="B7" i="1"/>
  <c r="A7" i="1"/>
  <c r="AA6" i="1"/>
  <c r="O6" i="1"/>
  <c r="E6" i="1"/>
  <c r="D6" i="1"/>
  <c r="B6" i="1"/>
  <c r="A6" i="1"/>
  <c r="AA5" i="1"/>
  <c r="U5" i="1"/>
  <c r="R5" i="1"/>
  <c r="P5" i="1"/>
  <c r="O5" i="1"/>
  <c r="N5" i="1"/>
  <c r="E5" i="1"/>
  <c r="D5" i="1"/>
  <c r="B5" i="1"/>
  <c r="A5" i="1"/>
  <c r="S5" i="2" l="1"/>
  <c r="S6" i="1" s="1"/>
  <c r="M6" i="2"/>
  <c r="M7" i="1" s="1"/>
  <c r="P7" i="2"/>
  <c r="P8" i="1" s="1"/>
  <c r="S8" i="2"/>
  <c r="S9" i="1" s="1"/>
  <c r="P10" i="2"/>
  <c r="P11" i="1" s="1"/>
  <c r="P15" i="2"/>
  <c r="P16" i="1" s="1"/>
  <c r="P20" i="2"/>
  <c r="P21" i="1" s="1"/>
  <c r="M25" i="2"/>
  <c r="M26" i="1" s="1"/>
  <c r="P26" i="2"/>
  <c r="P27" i="1" s="1"/>
  <c r="S27" i="2"/>
  <c r="S28" i="1" s="1"/>
  <c r="M28" i="2"/>
  <c r="M29" i="1" s="1"/>
  <c r="P29" i="2"/>
  <c r="P30" i="1" s="1"/>
  <c r="M31" i="2"/>
  <c r="M32" i="1" s="1"/>
  <c r="T5" i="2"/>
  <c r="T6" i="1" s="1"/>
  <c r="N6" i="2"/>
  <c r="N7" i="1" s="1"/>
  <c r="Q7" i="2"/>
  <c r="Q8" i="1" s="1"/>
  <c r="T8" i="2"/>
  <c r="T9" i="1" s="1"/>
  <c r="Q10" i="2"/>
  <c r="Q11" i="1" s="1"/>
  <c r="Q15" i="2"/>
  <c r="Q16" i="1" s="1"/>
  <c r="Q20" i="2"/>
  <c r="Q21" i="1" s="1"/>
  <c r="N25" i="2"/>
  <c r="N26" i="1" s="1"/>
  <c r="Q26" i="2"/>
  <c r="Q27" i="1" s="1"/>
  <c r="T27" i="2"/>
  <c r="T28" i="1" s="1"/>
  <c r="N28" i="2"/>
  <c r="N29" i="1" s="1"/>
  <c r="Q29" i="2"/>
  <c r="Q30" i="1" s="1"/>
  <c r="N31" i="2"/>
  <c r="N32" i="1" s="1"/>
  <c r="M41" i="2"/>
  <c r="M42" i="1" s="1"/>
  <c r="Q4" i="2"/>
  <c r="Q5" i="1" s="1"/>
  <c r="U5" i="2"/>
  <c r="U6" i="1" s="1"/>
  <c r="O6" i="2"/>
  <c r="O7" i="1" s="1"/>
  <c r="R7" i="2"/>
  <c r="R8" i="1" s="1"/>
  <c r="U8" i="2"/>
  <c r="U9" i="1" s="1"/>
  <c r="N9" i="2"/>
  <c r="N10" i="1" s="1"/>
  <c r="R10" i="2"/>
  <c r="R11" i="1" s="1"/>
  <c r="P12" i="2"/>
  <c r="P13" i="1" s="1"/>
  <c r="R15" i="2"/>
  <c r="R16" i="1" s="1"/>
  <c r="R20" i="2"/>
  <c r="R21" i="1" s="1"/>
  <c r="O25" i="2"/>
  <c r="O26" i="1" s="1"/>
  <c r="R26" i="2"/>
  <c r="R27" i="1" s="1"/>
  <c r="U27" i="2"/>
  <c r="U28" i="1" s="1"/>
  <c r="O28" i="2"/>
  <c r="O29" i="1" s="1"/>
  <c r="R29" i="2"/>
  <c r="R30" i="1" s="1"/>
  <c r="O31" i="2"/>
  <c r="O32" i="1" s="1"/>
  <c r="N41" i="2"/>
  <c r="N42" i="1" s="1"/>
  <c r="S7" i="2"/>
  <c r="S8" i="1" s="1"/>
  <c r="S10" i="2"/>
  <c r="S11" i="1" s="1"/>
  <c r="S15" i="2"/>
  <c r="S16" i="1" s="1"/>
  <c r="S20" i="2"/>
  <c r="S21" i="1" s="1"/>
  <c r="S4" i="2"/>
  <c r="S5" i="1" s="1"/>
  <c r="M5" i="2"/>
  <c r="M6" i="1" s="1"/>
  <c r="Q6" i="2"/>
  <c r="Q7" i="1" s="1"/>
  <c r="T7" i="2"/>
  <c r="T8" i="1" s="1"/>
  <c r="M8" i="2"/>
  <c r="M9" i="1" s="1"/>
  <c r="P9" i="2"/>
  <c r="P10" i="1" s="1"/>
  <c r="T10" i="2"/>
  <c r="T11" i="1" s="1"/>
  <c r="N11" i="2"/>
  <c r="N12" i="1" s="1"/>
  <c r="R12" i="2"/>
  <c r="R13" i="1" s="1"/>
  <c r="T15" i="2"/>
  <c r="T16" i="1" s="1"/>
  <c r="T20" i="2"/>
  <c r="T21" i="1" s="1"/>
  <c r="N21" i="2"/>
  <c r="N22" i="1" s="1"/>
  <c r="N24" i="2"/>
  <c r="N25" i="1" s="1"/>
  <c r="Q25" i="2"/>
  <c r="Q26" i="1" s="1"/>
  <c r="T26" i="2"/>
  <c r="T27" i="1" s="1"/>
  <c r="M27" i="2"/>
  <c r="M28" i="1" s="1"/>
  <c r="Q28" i="2"/>
  <c r="Q29" i="1" s="1"/>
  <c r="T29" i="2"/>
  <c r="T30" i="1" s="1"/>
  <c r="N30" i="2"/>
  <c r="N31" i="1" s="1"/>
  <c r="Q31" i="2"/>
  <c r="Q32" i="1" s="1"/>
  <c r="N33" i="2"/>
  <c r="N34" i="1" s="1"/>
  <c r="P41" i="2"/>
  <c r="P42" i="1" s="1"/>
  <c r="N43" i="2"/>
  <c r="N44" i="1" s="1"/>
  <c r="T4" i="2"/>
  <c r="T5" i="1" s="1"/>
  <c r="N5" i="2"/>
  <c r="N6" i="1" s="1"/>
  <c r="R6" i="2"/>
  <c r="R7" i="1" s="1"/>
  <c r="U7" i="2"/>
  <c r="U8" i="1" s="1"/>
  <c r="N8" i="2"/>
  <c r="N9" i="1" s="1"/>
  <c r="Q9" i="2"/>
  <c r="Q10" i="1" s="1"/>
  <c r="U10" i="2"/>
  <c r="U11" i="1" s="1"/>
  <c r="U15" i="2"/>
  <c r="U16" i="1" s="1"/>
  <c r="U20" i="2"/>
  <c r="U21" i="1" s="1"/>
  <c r="O21" i="2"/>
  <c r="O22" i="1" s="1"/>
  <c r="R25" i="2"/>
  <c r="R26" i="1" s="1"/>
  <c r="U26" i="2"/>
  <c r="U27" i="1" s="1"/>
  <c r="N27" i="2"/>
  <c r="N28" i="1" s="1"/>
  <c r="R28" i="2"/>
  <c r="R29" i="1" s="1"/>
  <c r="U29" i="2"/>
  <c r="U30" i="1" s="1"/>
  <c r="R31" i="2"/>
  <c r="R32" i="1" s="1"/>
  <c r="Q41" i="2"/>
  <c r="Q42" i="1" s="1"/>
  <c r="O27" i="2"/>
  <c r="O28" i="1" s="1"/>
  <c r="P5" i="2"/>
  <c r="P6" i="1" s="1"/>
  <c r="T6" i="2"/>
  <c r="T7" i="1" s="1"/>
  <c r="M7" i="2"/>
  <c r="M8" i="1" s="1"/>
  <c r="P8" i="2"/>
  <c r="P9" i="1" s="1"/>
  <c r="S9" i="2"/>
  <c r="S10" i="1" s="1"/>
  <c r="M10" i="2"/>
  <c r="M11" i="1" s="1"/>
  <c r="M15" i="2"/>
  <c r="M16" i="1" s="1"/>
  <c r="M20" i="2"/>
  <c r="M21" i="1" s="1"/>
  <c r="T25" i="2"/>
  <c r="T26" i="1" s="1"/>
  <c r="M26" i="2"/>
  <c r="M27" i="1" s="1"/>
  <c r="P27" i="2"/>
  <c r="P28" i="1" s="1"/>
  <c r="T28" i="2"/>
  <c r="T29" i="1" s="1"/>
  <c r="M29" i="2"/>
  <c r="M30" i="1" s="1"/>
  <c r="T31" i="2"/>
  <c r="T32" i="1" s="1"/>
  <c r="S41" i="2"/>
  <c r="S42" i="1" s="1"/>
  <c r="Q5" i="2"/>
  <c r="Q6" i="1" s="1"/>
  <c r="N7" i="2"/>
  <c r="N8" i="1" s="1"/>
  <c r="Q8" i="2"/>
  <c r="Q9" i="1" s="1"/>
  <c r="N10" i="2"/>
  <c r="N11" i="1" s="1"/>
  <c r="N15" i="2"/>
  <c r="N16" i="1" s="1"/>
  <c r="N20" i="2"/>
  <c r="N21" i="1" s="1"/>
  <c r="N26" i="2"/>
  <c r="N27" i="1" s="1"/>
  <c r="Q27" i="2"/>
  <c r="Q28" i="1" s="1"/>
  <c r="N29" i="2"/>
  <c r="N30" i="1" s="1"/>
</calcChain>
</file>

<file path=xl/sharedStrings.xml><?xml version="1.0" encoding="utf-8"?>
<sst xmlns="http://schemas.openxmlformats.org/spreadsheetml/2006/main" count="801" uniqueCount="650">
  <si>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</si>
  <si>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</si>
  <si>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</si>
  <si>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</si>
  <si>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</si>
  <si>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</si>
  <si>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</si>
  <si>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</si>
  <si>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</si>
  <si>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</si>
  <si>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</si>
  <si>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</si>
  <si>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</si>
  <si>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</si>
  <si>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</si>
  <si>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</si>
  <si>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</si>
  <si>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</si>
  <si>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</si>
  <si>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</si>
  <si>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</si>
  <si>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</si>
  <si>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</si>
  <si>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</si>
  <si>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</si>
  <si>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</si>
  <si>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</si>
  <si>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</si>
  <si>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</si>
  <si>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</si>
  <si>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</si>
  <si>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</si>
  <si>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</si>
  <si>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</si>
  <si>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</si>
  <si>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</si>
  <si>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</si>
  <si>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</si>
  <si>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</si>
  <si>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</si>
  <si>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</si>
  <si>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</si>
  <si>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</si>
  <si>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</si>
  <si>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</si>
  <si>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</si>
  <si>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</si>
  <si>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</si>
  <si>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</si>
  <si>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</si>
  <si>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</si>
  <si>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</si>
  <si>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</si>
  <si>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</si>
  <si>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</si>
  <si>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</si>
  <si>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</si>
  <si>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</si>
  <si>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</si>
  <si>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</si>
  <si>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</si>
  <si>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</si>
  <si>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</si>
  <si>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</si>
  <si>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</si>
  <si>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</si>
  <si>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</si>
  <si>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</si>
  <si>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</si>
  <si>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</si>
  <si>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</si>
  <si>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</si>
  <si>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</si>
  <si>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</si>
  <si>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</si>
  <si>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</si>
  <si>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</si>
  <si>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</si>
  <si>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</si>
  <si>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</si>
  <si>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</si>
  <si>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</si>
  <si>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</si>
  <si>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</si>
  <si>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</si>
  <si>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</si>
  <si>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</si>
  <si>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</si>
  <si>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</si>
  <si>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</si>
  <si>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</si>
  <si>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</si>
  <si>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</si>
  <si>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</si>
  <si>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</si>
  <si>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</si>
  <si>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</si>
  <si>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</si>
  <si>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</si>
  <si>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</si>
  <si>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</si>
  <si>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</si>
  <si>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</si>
  <si>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</si>
  <si>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</si>
  <si>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</si>
  <si>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</si>
  <si>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</si>
  <si>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</si>
  <si>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</si>
  <si>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</si>
  <si>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</si>
  <si>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</si>
  <si>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</si>
  <si>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</si>
  <si>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</si>
  <si>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</si>
  <si>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</si>
  <si>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</si>
  <si>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</si>
  <si>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</si>
  <si>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</si>
  <si>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</si>
  <si>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</si>
  <si>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</si>
  <si>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</si>
  <si>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</si>
  <si>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</si>
  <si>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</si>
  <si>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</si>
  <si>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</si>
  <si>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</si>
  <si>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</si>
  <si>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</si>
  <si>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</si>
  <si>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</si>
  <si>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</si>
  <si>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</si>
  <si>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</si>
  <si>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</si>
  <si>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</si>
  <si>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</si>
  <si>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</si>
  <si>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</si>
  <si>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</si>
  <si>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</si>
  <si>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</si>
  <si>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</si>
  <si>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</si>
  <si>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</si>
  <si>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</si>
  <si>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</si>
  <si>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</si>
  <si>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</si>
  <si>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</si>
  <si>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</si>
  <si>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</si>
  <si>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</si>
  <si>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</si>
  <si>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</si>
  <si>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</si>
  <si>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</si>
  <si>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</si>
  <si>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</si>
  <si>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</si>
  <si>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</si>
  <si>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</si>
  <si>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</si>
  <si>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</si>
  <si>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</si>
  <si>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</si>
  <si>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</si>
  <si>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</si>
  <si>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</si>
  <si>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</si>
  <si>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</si>
  <si>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</si>
  <si>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</si>
  <si>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</si>
  <si>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</si>
  <si>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</si>
  <si>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</si>
  <si>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</si>
  <si>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</si>
  <si>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</si>
  <si>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</si>
  <si>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</si>
  <si>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</si>
  <si>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</si>
  <si>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</si>
  <si>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</si>
  <si>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</si>
  <si>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</si>
  <si>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</si>
  <si>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</si>
  <si>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</si>
  <si>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</si>
  <si>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</si>
  <si>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</si>
  <si>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</si>
  <si>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</si>
  <si>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</si>
  <si>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</si>
  <si>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</si>
  <si>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</si>
  <si>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</si>
  <si>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</si>
  <si>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</si>
  <si>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</si>
  <si>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</si>
  <si>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</si>
  <si>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</si>
  <si>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</si>
  <si>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</si>
  <si>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</si>
  <si>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</si>
  <si>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</si>
  <si>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</si>
  <si>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</si>
  <si>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</si>
  <si>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</si>
  <si>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</si>
  <si>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</si>
  <si>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</si>
  <si>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</si>
  <si>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</si>
  <si>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</si>
  <si>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</si>
  <si>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</si>
  <si>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</si>
  <si>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</si>
  <si>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</si>
  <si>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</si>
  <si>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</si>
  <si>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</si>
  <si>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</si>
  <si>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</si>
  <si>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</si>
  <si>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</si>
  <si>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</si>
  <si>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</si>
  <si>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</si>
  <si>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</si>
  <si>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</si>
  <si>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</si>
  <si>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</si>
  <si>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</si>
  <si>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</si>
  <si>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</si>
  <si>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</si>
  <si>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</si>
  <si>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</si>
  <si>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</si>
  <si>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</si>
  <si>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</si>
  <si>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</si>
  <si>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</si>
  <si>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</si>
  <si>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</si>
  <si>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</si>
  <si>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</si>
  <si>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</si>
  <si>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</si>
  <si>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</si>
  <si>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</si>
  <si>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</si>
  <si>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</si>
  <si>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</si>
  <si>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</si>
  <si>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</si>
  <si>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</si>
  <si>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</si>
  <si>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</si>
  <si>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</si>
  <si>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</si>
  <si>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</si>
  <si>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</si>
  <si>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</si>
  <si>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</si>
  <si>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</si>
  <si>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</si>
  <si>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</si>
  <si>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</si>
  <si>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</si>
  <si>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</si>
  <si>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</si>
  <si>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</si>
  <si>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</si>
  <si>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</si>
  <si>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</si>
  <si>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</si>
  <si>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</si>
  <si>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</si>
  <si>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</si>
  <si>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</si>
  <si>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</si>
  <si>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</si>
  <si>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</si>
  <si>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</si>
  <si>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</si>
  <si>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</si>
  <si>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</si>
  <si>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</si>
  <si>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</si>
  <si>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</si>
  <si>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</si>
  <si>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</si>
  <si>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</si>
  <si>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</si>
  <si>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</si>
  <si>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</si>
  <si>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</si>
  <si>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</si>
  <si>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</si>
  <si>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</si>
  <si>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</si>
  <si>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</si>
  <si>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</si>
  <si>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</si>
  <si>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</si>
  <si>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</si>
  <si>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</si>
  <si>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</si>
  <si>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</si>
  <si>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</si>
  <si>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</si>
  <si>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</si>
  <si>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</si>
  <si>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</si>
  <si>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</si>
  <si>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</si>
  <si>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</si>
  <si>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</si>
  <si>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</si>
  <si>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</si>
  <si>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</si>
  <si>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</si>
  <si>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</si>
  <si>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</si>
  <si>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</si>
  <si>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</si>
  <si>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</si>
  <si>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</si>
  <si>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</si>
  <si>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</si>
  <si>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</si>
  <si>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</si>
  <si>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</si>
  <si>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</si>
  <si>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T430 T430i T430s T430si T430U T530 T530i T530S W530 X13X X230 X230i X230it X230T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</si>
  <si>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</si>
  <si>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</si>
  <si>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</si>
  <si>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</si>
  <si>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</si>
  <si>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</si>
  <si>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</si>
  <si>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</si>
  <si>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</si>
  <si>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</si>
  <si>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</si>
  <si>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</si>
  <si>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</si>
  <si>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</si>
  <si>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</si>
  <si>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T530 Reg - DE</t>
  </si>
  <si>
    <t>German</t>
  </si>
  <si>
    <t>Lenovo/T530/RG/DE</t>
  </si>
  <si>
    <t>Price – NON-Backlit</t>
  </si>
  <si>
    <t>Lenovo T530 Reg - FR</t>
  </si>
  <si>
    <t>French</t>
  </si>
  <si>
    <t>Lenovo/T530/RG/FR</t>
  </si>
  <si>
    <t>Packing size</t>
  </si>
  <si>
    <t>Big</t>
  </si>
  <si>
    <t>Lenovo T530 Reg - IT</t>
  </si>
  <si>
    <t>Italian</t>
  </si>
  <si>
    <t>Lenovo/T530/RG/IT</t>
  </si>
  <si>
    <t>Package height (CM)</t>
  </si>
  <si>
    <t>Lenovo T530 Reg - ES</t>
  </si>
  <si>
    <t>Spanish</t>
  </si>
  <si>
    <t>Lenovo/T530/RG/ES</t>
  </si>
  <si>
    <t>Package width (CM)</t>
  </si>
  <si>
    <t>Lenovo T530 Reg - UK</t>
  </si>
  <si>
    <t>UK</t>
  </si>
  <si>
    <t>Lenovo/T530/RG/UK</t>
  </si>
  <si>
    <t>Package length (CM)</t>
  </si>
  <si>
    <t>Lenovo T530 Reg - NOR</t>
  </si>
  <si>
    <t>Scandinavian – Nordic</t>
  </si>
  <si>
    <t>Lenovo/T530/RG/NOR</t>
  </si>
  <si>
    <t>Origin of Product</t>
  </si>
  <si>
    <t>Lenovo T530 Reg - BE</t>
  </si>
  <si>
    <t>Belgian</t>
  </si>
  <si>
    <t>04X1359</t>
  </si>
  <si>
    <t>Package weight (GR)</t>
  </si>
  <si>
    <t>Lenovo T530 Reg - BG</t>
  </si>
  <si>
    <t>Bulgarian</t>
  </si>
  <si>
    <t>04X1360</t>
  </si>
  <si>
    <t>Lenovo T530 Reg - CZ</t>
  </si>
  <si>
    <t>Czech</t>
  </si>
  <si>
    <t>04X1361</t>
  </si>
  <si>
    <t>Parent sku</t>
  </si>
  <si>
    <t>Lenovo T530 Parent</t>
  </si>
  <si>
    <t>Lenovo T530 Reg - DK</t>
  </si>
  <si>
    <t>Danish</t>
  </si>
  <si>
    <t>04X1249</t>
  </si>
  <si>
    <t>Parent EAN</t>
  </si>
  <si>
    <t>Lenovo T530 Reg - HU</t>
  </si>
  <si>
    <t>Hungarian</t>
  </si>
  <si>
    <t>Lenovo T530 Reg - NL</t>
  </si>
  <si>
    <t>Dutch</t>
  </si>
  <si>
    <t>04X1259</t>
  </si>
  <si>
    <t>Item_type</t>
  </si>
  <si>
    <t>laptop-computer-replacement-parts</t>
  </si>
  <si>
    <t>Lenovo T530 Reg - NO</t>
  </si>
  <si>
    <t>Norwegian</t>
  </si>
  <si>
    <t>Lenovo T530 Reg - PL</t>
  </si>
  <si>
    <t>Polish</t>
  </si>
  <si>
    <t>Default quantity</t>
  </si>
  <si>
    <t>Lenovo T530 Reg - PT</t>
  </si>
  <si>
    <t>Portuguese</t>
  </si>
  <si>
    <t>Lenovo T530 Reg - SE/FI</t>
  </si>
  <si>
    <t>Swedish – Finnish</t>
  </si>
  <si>
    <t>Format</t>
  </si>
  <si>
    <t>PartialUpdate</t>
  </si>
  <si>
    <t>Lenovo T530 Reg - CH</t>
  </si>
  <si>
    <t>Swiss</t>
  </si>
  <si>
    <t>04X1380</t>
  </si>
  <si>
    <t>Lenovo T530 Reg - US INT</t>
  </si>
  <si>
    <t>US International</t>
  </si>
  <si>
    <t>Lenovo/T530/RG/USI</t>
  </si>
  <si>
    <t>Lenovo T530 Reg - RUS</t>
  </si>
  <si>
    <t>Russian</t>
  </si>
  <si>
    <t>Bullet Point 1:</t>
  </si>
  <si>
    <t>Lenovo T530 Reg - US</t>
  </si>
  <si>
    <t>US</t>
  </si>
  <si>
    <t>Lenovo/T530/RG/US</t>
  </si>
  <si>
    <t>Bullet Point 2:</t>
  </si>
  <si>
    <t>Lenovo T530 - DE</t>
  </si>
  <si>
    <t>Lenovo/T530/BL/DE</t>
  </si>
  <si>
    <t>Bullet Point 5:</t>
  </si>
  <si>
    <t>Lenovo T530 - FR FBA</t>
  </si>
  <si>
    <t>Lenovo/T530/BL/FR</t>
  </si>
  <si>
    <t>Bullet Point 4:</t>
  </si>
  <si>
    <t>Lenovo T530 - IT FBA</t>
  </si>
  <si>
    <t>Lenovo/T530/BL/IT</t>
  </si>
  <si>
    <t>Lenovo T530 - ES FBA</t>
  </si>
  <si>
    <t>Lenovo/T530/BL/ES</t>
  </si>
  <si>
    <t>Lenovo T530 BL - UK V2</t>
  </si>
  <si>
    <t>Lenovo/T530/BL/UK</t>
  </si>
  <si>
    <t>Product Description</t>
  </si>
  <si>
    <t>Lenovo T530 BL - NOR V2</t>
  </si>
  <si>
    <t>Lenovo/T530/BL/NOR</t>
  </si>
  <si>
    <t>Lenovo T530 - BE</t>
  </si>
  <si>
    <t>Warranty Message</t>
  </si>
  <si>
    <t>Lenovo T530 BL - BG</t>
  </si>
  <si>
    <t>Lenovo T530 BL - CZ</t>
  </si>
  <si>
    <t>bullet point 4: regular</t>
  </si>
  <si>
    <t>Lenovo T530 BL - DK</t>
  </si>
  <si>
    <t>Lenovo T530 BL - HU</t>
  </si>
  <si>
    <t>Lenovo T530 BL - NL</t>
  </si>
  <si>
    <t>language</t>
  </si>
  <si>
    <t>Lenovo T530 BL - NO</t>
  </si>
  <si>
    <t>Marketplace</t>
  </si>
  <si>
    <t>EU</t>
  </si>
  <si>
    <t>Lenovo T530 BL - PL</t>
  </si>
  <si>
    <t>Lenovo T530 BL - PT</t>
  </si>
  <si>
    <t>Lenovo T530 BL - SE/FI</t>
  </si>
  <si>
    <t>Lenovo T530 - CH</t>
  </si>
  <si>
    <t>Lenovo T530 - US int</t>
  </si>
  <si>
    <t>Lenovo/T530/BL/USI</t>
  </si>
  <si>
    <t>Lenovo T530 BL - RUS</t>
  </si>
  <si>
    <t>Lenovo T530 BL - US V2</t>
  </si>
  <si>
    <t>Lenovo/T530/BL/US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</si>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</sst>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7" fillId="0" borderId="0" xfId="0" applyFont="1" applyAlignment="1">
      <alignmen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8"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2EB48D07" TargetMode="External"/><Relationship Id="rId1" Type="http://schemas.openxmlformats.org/officeDocument/2006/relationships/externalLinkPath" Target="file:///2EB48D0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zoomScaleNormal="100" workbookViewId="0">
      <selection activeCell="MT14" sqref="MT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T530 Reg - DE</v>
      </c>
      <c r="C5" s="30"/>
      <c r="D5" s="29">
        <f>IF(ISBLANK(Values!E4),"",Values!E4)</f>
        <v>5714401431015</v>
      </c>
      <c r="E5" s="2" t="str">
        <f>IF(ISBLANK(Values!E4),"","EAN")</f>
        <v>EAN</v>
      </c>
      <c r="F5" s="28"/>
      <c r="G5" s="30"/>
      <c r="J5" s="32"/>
      <c r="K5" s="28"/>
      <c r="L5" s="28"/>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0"/>
      <c r="X5" s="30"/>
      <c r="Y5" s="32"/>
      <c r="Z5" s="30"/>
      <c r="AA5" s="2" t="str">
        <f>IF(ISBLANK(Values!E4),"",Values!$B$20)</f>
        <v>PartialUpdate</v>
      </c>
      <c r="AI5" s="35"/>
      <c r="AJ5" s="33"/>
      <c r="AT5" s="28"/>
      <c r="AW5"/>
      <c r="DY5"/>
      <c r="FO5" s="28"/>
      <c r="GK5" s="61">
        <f>K5</f>
        <v>0</v>
      </c>
    </row>
    <row r="6" spans="1:193" ht="16" x14ac:dyDescent="0.2">
      <c r="A6" s="2" t="str">
        <f>IF(ISBLANK(Values!E5),"",IF(Values!$B$37="EU","computercomponent","computer"))</f>
        <v>computercomponent</v>
      </c>
      <c r="B6" s="34" t="str">
        <f>IF(ISBLANK(Values!E5),"",Values!F5)</f>
        <v>Lenovo T530 Reg - FR</v>
      </c>
      <c r="C6" s="30"/>
      <c r="D6" s="29">
        <f>IF(ISBLANK(Values!E5),"",Values!E5)</f>
        <v>5714401431022</v>
      </c>
      <c r="E6" s="2" t="str">
        <f>IF(ISBLANK(Values!E5),"","EAN")</f>
        <v>EAN</v>
      </c>
      <c r="F6" s="28"/>
      <c r="G6" s="30"/>
      <c r="J6" s="32"/>
      <c r="K6" s="28"/>
      <c r="L6" s="28"/>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0"/>
      <c r="X6" s="30"/>
      <c r="Y6" s="32"/>
      <c r="Z6" s="30"/>
      <c r="AA6" s="2" t="str">
        <f>IF(ISBLANK(Values!E5),"",Values!$B$20)</f>
        <v>PartialUpdate</v>
      </c>
      <c r="AI6" s="35"/>
      <c r="AJ6" s="33"/>
      <c r="AT6" s="28"/>
      <c r="DY6"/>
      <c r="FO6" s="28"/>
      <c r="GK6" s="61">
        <f>K6</f>
        <v>0</v>
      </c>
    </row>
    <row r="7" spans="1:193" ht="16" x14ac:dyDescent="0.2">
      <c r="A7" s="2" t="str">
        <f>IF(ISBLANK(Values!E6),"",IF(Values!$B$37="EU","computercomponent","computer"))</f>
        <v>computercomponent</v>
      </c>
      <c r="B7" s="34" t="str">
        <f>IF(ISBLANK(Values!E6),"",Values!F6)</f>
        <v>Lenovo T530 Reg - IT</v>
      </c>
      <c r="C7" s="30"/>
      <c r="D7" s="29">
        <f>IF(ISBLANK(Values!E6),"",Values!E6)</f>
        <v>5714401431039</v>
      </c>
      <c r="E7" s="2" t="str">
        <f>IF(ISBLANK(Values!E6),"","EAN")</f>
        <v>EAN</v>
      </c>
      <c r="F7" s="28"/>
      <c r="G7" s="30"/>
      <c r="J7" s="32"/>
      <c r="K7" s="28"/>
      <c r="L7" s="28"/>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0"/>
      <c r="X7" s="30"/>
      <c r="Y7" s="32"/>
      <c r="Z7" s="30"/>
      <c r="AA7" s="2" t="str">
        <f>IF(ISBLANK(Values!E6),"",Values!$B$20)</f>
        <v>PartialUpdate</v>
      </c>
      <c r="AI7" s="35"/>
      <c r="AJ7" s="33"/>
      <c r="AT7" s="28"/>
      <c r="DY7"/>
      <c r="FO7" s="28"/>
      <c r="GK7" s="61">
        <f>K7</f>
        <v>0</v>
      </c>
    </row>
    <row r="8" spans="1:193" ht="16" x14ac:dyDescent="0.2">
      <c r="A8" s="2" t="str">
        <f>IF(ISBLANK(Values!E7),"",IF(Values!$B$37="EU","computercomponent","computer"))</f>
        <v>computercomponent</v>
      </c>
      <c r="B8" s="34" t="str">
        <f>IF(ISBLANK(Values!E7),"",Values!F7)</f>
        <v>Lenovo T530 Reg - ES</v>
      </c>
      <c r="C8" s="30"/>
      <c r="D8" s="29">
        <f>IF(ISBLANK(Values!E7),"",Values!E7)</f>
        <v>5714401431046</v>
      </c>
      <c r="E8" s="2" t="str">
        <f>IF(ISBLANK(Values!E7),"","EAN")</f>
        <v>EAN</v>
      </c>
      <c r="F8" s="28"/>
      <c r="G8" s="30"/>
      <c r="J8" s="32"/>
      <c r="K8" s="28"/>
      <c r="L8" s="28"/>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0"/>
      <c r="X8" s="30"/>
      <c r="Y8" s="32"/>
      <c r="Z8" s="30"/>
      <c r="AA8" s="2" t="str">
        <f>IF(ISBLANK(Values!E7),"",Values!$B$20)</f>
        <v>PartialUpdate</v>
      </c>
      <c r="AI8" s="35"/>
      <c r="AJ8" s="33"/>
      <c r="AT8" s="28"/>
      <c r="DY8"/>
      <c r="FO8" s="28"/>
      <c r="GK8" s="61">
        <f>K8</f>
        <v>0</v>
      </c>
    </row>
    <row r="9" spans="1:193" ht="16" x14ac:dyDescent="0.2">
      <c r="A9" s="2" t="str">
        <f>IF(ISBLANK(Values!E8),"",IF(Values!$B$37="EU","computercomponent","computer"))</f>
        <v>computercomponent</v>
      </c>
      <c r="B9" s="34" t="str">
        <f>IF(ISBLANK(Values!E8),"",Values!F8)</f>
        <v>Lenovo T530 Reg - UK</v>
      </c>
      <c r="C9" s="30"/>
      <c r="D9" s="29">
        <f>IF(ISBLANK(Values!E8),"",Values!E8)</f>
        <v>5714401431053</v>
      </c>
      <c r="E9" s="2" t="str">
        <f>IF(ISBLANK(Values!E8),"","EAN")</f>
        <v>EAN</v>
      </c>
      <c r="F9" s="28"/>
      <c r="G9" s="30"/>
      <c r="J9" s="32"/>
      <c r="K9" s="28"/>
      <c r="L9" s="28"/>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0"/>
      <c r="X9" s="30"/>
      <c r="Y9" s="32"/>
      <c r="Z9" s="30"/>
      <c r="AA9" s="2" t="str">
        <f>IF(ISBLANK(Values!E8),"",Values!$B$20)</f>
        <v>PartialUpdate</v>
      </c>
      <c r="AI9" s="35"/>
      <c r="AJ9" s="33"/>
      <c r="AT9" s="28"/>
      <c r="DY9"/>
      <c r="FO9" s="28"/>
      <c r="GK9" s="61">
        <f>K9</f>
        <v>0</v>
      </c>
    </row>
    <row r="10" spans="1:193" ht="16" x14ac:dyDescent="0.2">
      <c r="A10" s="2" t="str">
        <f>IF(ISBLANK(Values!E9),"",IF(Values!$B$37="EU","computercomponent","computer"))</f>
        <v>computercomponent</v>
      </c>
      <c r="B10" s="34" t="str">
        <f>IF(ISBLANK(Values!E9),"",Values!F9)</f>
        <v>Lenovo T530 Reg - NOR</v>
      </c>
      <c r="C10" s="30"/>
      <c r="D10" s="29">
        <f>IF(ISBLANK(Values!E9),"",Values!E9)</f>
        <v>5714401431060</v>
      </c>
      <c r="E10" s="2" t="str">
        <f>IF(ISBLANK(Values!E9),"","EAN")</f>
        <v>EAN</v>
      </c>
      <c r="F10" s="28"/>
      <c r="G10" s="30"/>
      <c r="J10" s="32"/>
      <c r="K10" s="28"/>
      <c r="L10" s="28"/>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0"/>
      <c r="X10" s="30"/>
      <c r="Y10" s="32"/>
      <c r="Z10" s="30"/>
      <c r="AA10" s="2" t="str">
        <f>IF(ISBLANK(Values!E9),"",Values!$B$20)</f>
        <v>PartialUpdate</v>
      </c>
      <c r="AI10" s="35"/>
      <c r="AJ10" s="33"/>
      <c r="AT10" s="28"/>
      <c r="DY10"/>
      <c r="FO10" s="28"/>
      <c r="GK10" s="61">
        <f>K10</f>
        <v>0</v>
      </c>
    </row>
    <row r="11" spans="1:193" ht="16" x14ac:dyDescent="0.2">
      <c r="A11" s="2" t="str">
        <f>IF(ISBLANK(Values!E10),"",IF(Values!$B$37="EU","computercomponent","computer"))</f>
        <v>computercomponent</v>
      </c>
      <c r="B11" s="34" t="str">
        <f>IF(ISBLANK(Values!E10),"",Values!F10)</f>
        <v>Lenovo T530 Reg - BE</v>
      </c>
      <c r="C11" s="30"/>
      <c r="D11" s="29">
        <f>IF(ISBLANK(Values!E10),"",Values!E10)</f>
        <v>5714401431077</v>
      </c>
      <c r="E11" s="2" t="str">
        <f>IF(ISBLANK(Values!E10),"","EAN")</f>
        <v>EAN</v>
      </c>
      <c r="F11" s="28"/>
      <c r="G11" s="30"/>
      <c r="J11" s="32"/>
      <c r="K11" s="28"/>
      <c r="L11" s="28"/>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3"/>
      <c r="AT11" s="28"/>
      <c r="DY11"/>
      <c r="FO11" s="28"/>
      <c r="GK11" s="61">
        <f>K11</f>
        <v>0</v>
      </c>
    </row>
    <row r="12" spans="1:193" ht="16" x14ac:dyDescent="0.2">
      <c r="A12" s="2" t="str">
        <f>IF(ISBLANK(Values!E11),"",IF(Values!$B$37="EU","computercomponent","computer"))</f>
        <v>computercomponent</v>
      </c>
      <c r="B12" s="34" t="str">
        <f>IF(ISBLANK(Values!E11),"",Values!F11)</f>
        <v>Lenovo T530 Reg - BG</v>
      </c>
      <c r="C12" s="30"/>
      <c r="D12" s="29">
        <f>IF(ISBLANK(Values!E11),"",Values!E11)</f>
        <v>5714401431084</v>
      </c>
      <c r="E12" s="2" t="str">
        <f>IF(ISBLANK(Values!E11),"","EAN")</f>
        <v>EAN</v>
      </c>
      <c r="F12" s="28"/>
      <c r="G12" s="30"/>
      <c r="J12" s="32"/>
      <c r="K12" s="28"/>
      <c r="L12" s="28"/>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3"/>
      <c r="AT12" s="28"/>
      <c r="DY12"/>
      <c r="FO12" s="28"/>
      <c r="GK12" s="61">
        <f>K12</f>
        <v>0</v>
      </c>
    </row>
    <row r="13" spans="1:193" ht="16" x14ac:dyDescent="0.2">
      <c r="A13" s="2" t="str">
        <f>IF(ISBLANK(Values!E12),"",IF(Values!$B$37="EU","computercomponent","computer"))</f>
        <v>computercomponent</v>
      </c>
      <c r="B13" s="34" t="str">
        <f>IF(ISBLANK(Values!E12),"",Values!F12)</f>
        <v>Lenovo T530 Reg - CZ</v>
      </c>
      <c r="C13" s="30"/>
      <c r="D13" s="29">
        <f>IF(ISBLANK(Values!E12),"",Values!E12)</f>
        <v>5714401431091</v>
      </c>
      <c r="E13" s="2" t="str">
        <f>IF(ISBLANK(Values!E12),"","EAN")</f>
        <v>EAN</v>
      </c>
      <c r="F13" s="28"/>
      <c r="G13" s="30"/>
      <c r="J13" s="32"/>
      <c r="K13" s="28"/>
      <c r="L13" s="28"/>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3"/>
      <c r="AT13" s="28"/>
      <c r="DY13"/>
      <c r="FO13" s="28"/>
      <c r="GK13" s="61">
        <f>K13</f>
        <v>0</v>
      </c>
    </row>
    <row r="14" spans="1:193" ht="16" x14ac:dyDescent="0.2">
      <c r="A14" s="2" t="str">
        <f>IF(ISBLANK(Values!E13),"",IF(Values!$B$37="EU","computercomponent","computer"))</f>
        <v>computercomponent</v>
      </c>
      <c r="B14" s="34" t="str">
        <f>IF(ISBLANK(Values!E13),"",Values!F13)</f>
        <v>Lenovo T530 Reg - DK</v>
      </c>
      <c r="C14" s="30"/>
      <c r="D14" s="29">
        <f>IF(ISBLANK(Values!E13),"",Values!E13)</f>
        <v>5714401431107</v>
      </c>
      <c r="E14" s="2" t="str">
        <f>IF(ISBLANK(Values!E13),"","EAN")</f>
        <v>EAN</v>
      </c>
      <c r="F14" s="28"/>
      <c r="G14" s="30"/>
      <c r="J14" s="32"/>
      <c r="K14" s="28"/>
      <c r="L14" s="28"/>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3"/>
      <c r="AT14" s="28"/>
      <c r="DY14"/>
      <c r="FO14" s="28"/>
      <c r="GK14" s="61">
        <f>K14</f>
        <v>0</v>
      </c>
    </row>
    <row r="15" spans="1:193" ht="16" x14ac:dyDescent="0.2">
      <c r="A15" s="2" t="str">
        <f>IF(ISBLANK(Values!E14),"",IF(Values!$B$37="EU","computercomponent","computer"))</f>
        <v>computercomponent</v>
      </c>
      <c r="B15" s="34" t="str">
        <f>IF(ISBLANK(Values!E14),"",Values!F14)</f>
        <v>Lenovo T530 Reg - HU</v>
      </c>
      <c r="C15" s="30"/>
      <c r="D15" s="29">
        <f>IF(ISBLANK(Values!E14),"",Values!E14)</f>
        <v>5714401431114</v>
      </c>
      <c r="E15" s="2" t="str">
        <f>IF(ISBLANK(Values!E14),"","EAN")</f>
        <v>EAN</v>
      </c>
      <c r="F15" s="28"/>
      <c r="G15" s="30"/>
      <c r="J15" s="32"/>
      <c r="K15" s="28"/>
      <c r="L15" s="28"/>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3"/>
      <c r="AT15" s="28"/>
      <c r="DY15"/>
      <c r="FO15" s="28"/>
      <c r="GK15" s="61">
        <f>K15</f>
        <v>0</v>
      </c>
    </row>
    <row r="16" spans="1:193" ht="16" x14ac:dyDescent="0.2">
      <c r="A16" s="2" t="str">
        <f>IF(ISBLANK(Values!E15),"",IF(Values!$B$37="EU","computercomponent","computer"))</f>
        <v>computercomponent</v>
      </c>
      <c r="B16" s="34" t="str">
        <f>IF(ISBLANK(Values!E15),"",Values!F15)</f>
        <v>Lenovo T530 Reg - NL</v>
      </c>
      <c r="C16" s="30"/>
      <c r="D16" s="29">
        <f>IF(ISBLANK(Values!E15),"",Values!E15)</f>
        <v>5714401431121</v>
      </c>
      <c r="E16" s="2" t="str">
        <f>IF(ISBLANK(Values!E15),"","EAN")</f>
        <v>EAN</v>
      </c>
      <c r="F16" s="28"/>
      <c r="G16" s="30"/>
      <c r="J16" s="32"/>
      <c r="K16" s="28"/>
      <c r="L16" s="28"/>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3"/>
      <c r="AT16" s="28"/>
      <c r="DY16"/>
      <c r="FO16" s="28"/>
      <c r="GK16" s="61">
        <f>K16</f>
        <v>0</v>
      </c>
    </row>
    <row r="17" spans="1:193" ht="16" x14ac:dyDescent="0.2">
      <c r="A17" s="2" t="str">
        <f>IF(ISBLANK(Values!E16),"",IF(Values!$B$37="EU","computercomponent","computer"))</f>
        <v>computercomponent</v>
      </c>
      <c r="B17" s="34" t="str">
        <f>IF(ISBLANK(Values!E16),"",Values!F16)</f>
        <v>Lenovo T530 Reg - NO</v>
      </c>
      <c r="C17" s="30"/>
      <c r="D17" s="29">
        <f>IF(ISBLANK(Values!E16),"",Values!E16)</f>
        <v>5714401431138</v>
      </c>
      <c r="E17" s="2" t="str">
        <f>IF(ISBLANK(Values!E16),"","EAN")</f>
        <v>EAN</v>
      </c>
      <c r="F17" s="28"/>
      <c r="G17" s="30"/>
      <c r="J17" s="32"/>
      <c r="K17" s="28"/>
      <c r="L17" s="28"/>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3"/>
      <c r="AT17" s="28"/>
      <c r="DY17"/>
      <c r="FO17" s="28"/>
      <c r="GK17" s="61">
        <f>K17</f>
        <v>0</v>
      </c>
    </row>
    <row r="18" spans="1:193" ht="16" x14ac:dyDescent="0.2">
      <c r="A18" s="2" t="str">
        <f>IF(ISBLANK(Values!E17),"",IF(Values!$B$37="EU","computercomponent","computer"))</f>
        <v>computercomponent</v>
      </c>
      <c r="B18" s="34" t="str">
        <f>IF(ISBLANK(Values!E17),"",Values!F17)</f>
        <v>Lenovo T530 Reg - PL</v>
      </c>
      <c r="C18" s="30"/>
      <c r="D18" s="29">
        <f>IF(ISBLANK(Values!E17),"",Values!E17)</f>
        <v>5714401431145</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3"/>
      <c r="AT18" s="28"/>
      <c r="DY18"/>
      <c r="FO18" s="28"/>
      <c r="GK18" s="61">
        <f>K18</f>
        <v>0</v>
      </c>
    </row>
    <row r="19" spans="1:193" ht="16" x14ac:dyDescent="0.2">
      <c r="A19" s="2" t="str">
        <f>IF(ISBLANK(Values!E18),"",IF(Values!$B$37="EU","computercomponent","computer"))</f>
        <v>computercomponent</v>
      </c>
      <c r="B19" s="34" t="str">
        <f>IF(ISBLANK(Values!E18),"",Values!F18)</f>
        <v>Lenovo T530 Reg - PT</v>
      </c>
      <c r="C19" s="30"/>
      <c r="D19" s="29">
        <f>IF(ISBLANK(Values!E18),"",Values!E18)</f>
        <v>5714401431152</v>
      </c>
      <c r="E19" s="2" t="str">
        <f>IF(ISBLANK(Values!E18),"","EAN")</f>
        <v>EAN</v>
      </c>
      <c r="F19" s="28"/>
      <c r="G19" s="30"/>
      <c r="J19" s="32"/>
      <c r="K19" s="28"/>
      <c r="L19" s="28"/>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3"/>
      <c r="AT19" s="28"/>
      <c r="DY19"/>
      <c r="FO19" s="28"/>
      <c r="GK19" s="61">
        <f>K19</f>
        <v>0</v>
      </c>
    </row>
    <row r="20" spans="1:193" ht="16" x14ac:dyDescent="0.2">
      <c r="A20" s="2" t="str">
        <f>IF(ISBLANK(Values!E19),"",IF(Values!$B$37="EU","computercomponent","computer"))</f>
        <v>computercomponent</v>
      </c>
      <c r="B20" s="34" t="str">
        <f>IF(ISBLANK(Values!E19),"",Values!F19)</f>
        <v>Lenovo T530 Reg - SE/FI</v>
      </c>
      <c r="C20" s="30"/>
      <c r="D20" s="29">
        <f>IF(ISBLANK(Values!E19),"",Values!E19)</f>
        <v>5714401431169</v>
      </c>
      <c r="E20" s="2" t="str">
        <f>IF(ISBLANK(Values!E19),"","EAN")</f>
        <v>EAN</v>
      </c>
      <c r="F20" s="28"/>
      <c r="G20" s="30"/>
      <c r="J20" s="32"/>
      <c r="K20" s="28"/>
      <c r="L20" s="28"/>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3"/>
      <c r="AT20" s="28"/>
      <c r="DY20"/>
      <c r="FO20" s="28"/>
      <c r="GK20" s="61">
        <f>K20</f>
        <v>0</v>
      </c>
    </row>
    <row r="21" spans="1:193" ht="16" x14ac:dyDescent="0.2">
      <c r="A21" s="2" t="str">
        <f>IF(ISBLANK(Values!E20),"",IF(Values!$B$37="EU","computercomponent","computer"))</f>
        <v>computercomponent</v>
      </c>
      <c r="B21" s="34" t="str">
        <f>IF(ISBLANK(Values!E20),"",Values!F20)</f>
        <v>Lenovo T530 Reg - CH</v>
      </c>
      <c r="C21" s="30"/>
      <c r="D21" s="29">
        <f>IF(ISBLANK(Values!E20),"",Values!E20)</f>
        <v>5714401431176</v>
      </c>
      <c r="E21" s="2" t="str">
        <f>IF(ISBLANK(Values!E20),"","EAN")</f>
        <v>EAN</v>
      </c>
      <c r="F21" s="28"/>
      <c r="G21" s="30"/>
      <c r="J21" s="32"/>
      <c r="K21" s="28"/>
      <c r="L21" s="28"/>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3"/>
      <c r="AT21" s="28"/>
      <c r="DY21"/>
      <c r="FO21" s="28"/>
      <c r="GK21" s="61">
        <f>K21</f>
        <v>0</v>
      </c>
    </row>
    <row r="22" spans="1:193" ht="16" x14ac:dyDescent="0.2">
      <c r="A22" s="2" t="str">
        <f>IF(ISBLANK(Values!E21),"",IF(Values!$B$37="EU","computercomponent","computer"))</f>
        <v>computercomponent</v>
      </c>
      <c r="B22" s="34" t="str">
        <f>IF(ISBLANK(Values!E21),"",Values!F21)</f>
        <v>Lenovo T530 Reg - US INT</v>
      </c>
      <c r="C22" s="30"/>
      <c r="D22" s="29">
        <f>IF(ISBLANK(Values!E21),"",Values!E21)</f>
        <v>5714401431183</v>
      </c>
      <c r="E22" s="2" t="str">
        <f>IF(ISBLANK(Values!E21),"","EAN")</f>
        <v>EAN</v>
      </c>
      <c r="F22" s="28"/>
      <c r="G22" s="30"/>
      <c r="J22" s="32"/>
      <c r="K22" s="28"/>
      <c r="L22" s="28"/>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0"/>
      <c r="X22" s="30"/>
      <c r="Y22" s="32"/>
      <c r="Z22" s="30"/>
      <c r="AA22" s="2" t="str">
        <f>IF(ISBLANK(Values!E21),"",Values!$B$20)</f>
        <v>PartialUpdate</v>
      </c>
      <c r="AI22" s="35"/>
      <c r="AJ22" s="33"/>
      <c r="AT22" s="28"/>
      <c r="DY22"/>
      <c r="FO22" s="28"/>
      <c r="GK22" s="61">
        <f>K22</f>
        <v>0</v>
      </c>
    </row>
    <row r="23" spans="1:193" s="36" customFormat="1" ht="16" x14ac:dyDescent="0.2">
      <c r="A23" s="2" t="str">
        <f>IF(ISBLANK(Values!E22),"",IF(Values!$B$37="EU","computercomponent","computer"))</f>
        <v>computercomponent</v>
      </c>
      <c r="B23" s="34" t="str">
        <f>IF(ISBLANK(Values!E22),"",Values!F22)</f>
        <v>Lenovo T530 Reg - RUS</v>
      </c>
      <c r="C23" s="30"/>
      <c r="D23" s="29">
        <f>IF(ISBLANK(Values!E22),"",Values!E22)</f>
        <v>5714401431190</v>
      </c>
      <c r="E23" s="2" t="str">
        <f>IF(ISBLANK(Values!E22),"","EAN")</f>
        <v>EAN</v>
      </c>
      <c r="F23" s="28"/>
      <c r="G23" s="30"/>
      <c r="H23" s="2"/>
      <c r="I23" s="2"/>
      <c r="J23" s="32"/>
      <c r="K23" s="28"/>
      <c r="L23" s="28"/>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2">
        <f>K23</f>
        <v>0</v>
      </c>
    </row>
    <row r="24" spans="1:193" s="36" customFormat="1" ht="16" x14ac:dyDescent="0.2">
      <c r="A24" s="2" t="str">
        <f>IF(ISBLANK(Values!E23),"",IF(Values!$B$37="EU","computercomponent","computer"))</f>
        <v>computercomponent</v>
      </c>
      <c r="B24" s="34" t="str">
        <f>IF(ISBLANK(Values!E23),"",Values!F23)</f>
        <v>Lenovo T530 Reg - US</v>
      </c>
      <c r="C24" s="30"/>
      <c r="D24" s="29">
        <f>IF(ISBLANK(Values!E23),"",Values!E23)</f>
        <v>5714401431206</v>
      </c>
      <c r="E24" s="2" t="str">
        <f>IF(ISBLANK(Values!E23),"","EAN")</f>
        <v>EAN</v>
      </c>
      <c r="F24" s="28"/>
      <c r="G24" s="37"/>
      <c r="H24" s="2"/>
      <c r="I24" s="2"/>
      <c r="J24" s="32"/>
      <c r="K24" s="28"/>
      <c r="L24" s="28"/>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2">
        <f>K24</f>
        <v>0</v>
      </c>
    </row>
    <row r="25" spans="1:193" s="36" customFormat="1" ht="16" x14ac:dyDescent="0.2">
      <c r="A25" s="2" t="str">
        <f>IF(ISBLANK(Values!E24),"",IF(Values!$B$37="EU","computercomponent","computer"))</f>
        <v>computercomponent</v>
      </c>
      <c r="B25" s="34" t="str">
        <f>IF(ISBLANK(Values!E24),"",Values!F24)</f>
        <v>Lenovo T530 - DE</v>
      </c>
      <c r="C25" s="30"/>
      <c r="D25" s="29">
        <f>IF(ISBLANK(Values!E24),"",Values!E24)</f>
        <v>5714401430018</v>
      </c>
      <c r="E25" s="2" t="str">
        <f>IF(ISBLANK(Values!E24),"","EAN")</f>
        <v>EAN</v>
      </c>
      <c r="F25" s="28"/>
      <c r="G25" s="30"/>
      <c r="H25" s="2"/>
      <c r="I25" s="2"/>
      <c r="J25" s="32"/>
      <c r="K25" s="28"/>
      <c r="L25" s="28"/>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2">
        <f>K25</f>
        <v>0</v>
      </c>
    </row>
    <row r="26" spans="1:193" s="36" customFormat="1" ht="16" x14ac:dyDescent="0.2">
      <c r="A26" s="2" t="str">
        <f>IF(ISBLANK(Values!E25),"",IF(Values!$B$37="EU","computercomponent","computer"))</f>
        <v>computercomponent</v>
      </c>
      <c r="B26" s="34" t="str">
        <f>IF(ISBLANK(Values!E25),"",Values!F25)</f>
        <v>Lenovo T530 - FR FBA</v>
      </c>
      <c r="C26" s="30"/>
      <c r="D26" s="29">
        <f>IF(ISBLANK(Values!E25),"",Values!E25)</f>
        <v>5714401430025</v>
      </c>
      <c r="E26" s="2" t="str">
        <f>IF(ISBLANK(Values!E25),"","EAN")</f>
        <v>EAN</v>
      </c>
      <c r="F26" s="28"/>
      <c r="G26" s="30"/>
      <c r="H26" s="2"/>
      <c r="I26" s="2"/>
      <c r="J26" s="32"/>
      <c r="K26" s="28"/>
      <c r="L26" s="28"/>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2">
        <f>K26</f>
        <v>0</v>
      </c>
    </row>
    <row r="27" spans="1:193" s="36" customFormat="1" ht="16" x14ac:dyDescent="0.2">
      <c r="A27" s="2" t="str">
        <f>IF(ISBLANK(Values!E26),"",IF(Values!$B$37="EU","computercomponent","computer"))</f>
        <v>computercomponent</v>
      </c>
      <c r="B27" s="34" t="str">
        <f>IF(ISBLANK(Values!E26),"",Values!F26)</f>
        <v>Lenovo T530 - IT FBA</v>
      </c>
      <c r="C27" s="30"/>
      <c r="D27" s="29">
        <f>IF(ISBLANK(Values!E26),"",Values!E26)</f>
        <v>5714401430032</v>
      </c>
      <c r="E27" s="2" t="str">
        <f>IF(ISBLANK(Values!E26),"","EAN")</f>
        <v>EAN</v>
      </c>
      <c r="F27" s="28"/>
      <c r="G27" s="30"/>
      <c r="H27" s="2"/>
      <c r="I27" s="2"/>
      <c r="J27" s="32"/>
      <c r="K27" s="28"/>
      <c r="L27" s="28"/>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2">
        <f>K27</f>
        <v>0</v>
      </c>
    </row>
    <row r="28" spans="1:193" s="36" customFormat="1" ht="16" x14ac:dyDescent="0.2">
      <c r="A28" s="2" t="str">
        <f>IF(ISBLANK(Values!E27),"",IF(Values!$B$37="EU","computercomponent","computer"))</f>
        <v>computercomponent</v>
      </c>
      <c r="B28" s="34" t="str">
        <f>IF(ISBLANK(Values!E27),"",Values!F27)</f>
        <v>Lenovo T530 - ES FBA</v>
      </c>
      <c r="C28" s="30"/>
      <c r="D28" s="29">
        <f>IF(ISBLANK(Values!E27),"",Values!E27)</f>
        <v>5714401430049</v>
      </c>
      <c r="E28" s="2" t="str">
        <f>IF(ISBLANK(Values!E27),"","EAN")</f>
        <v>EAN</v>
      </c>
      <c r="F28" s="28"/>
      <c r="G28" s="30"/>
      <c r="H28" s="2"/>
      <c r="I28" s="2"/>
      <c r="J28" s="32"/>
      <c r="K28" s="28"/>
      <c r="L28" s="28"/>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2">
        <f>K28</f>
        <v>0</v>
      </c>
    </row>
    <row r="29" spans="1:193" s="36" customFormat="1" ht="16" x14ac:dyDescent="0.2">
      <c r="A29" s="2" t="str">
        <f>IF(ISBLANK(Values!E28),"",IF(Values!$B$37="EU","computercomponent","computer"))</f>
        <v>computercomponent</v>
      </c>
      <c r="B29" s="34" t="str">
        <f>IF(ISBLANK(Values!E28),"",Values!F28)</f>
        <v>Lenovo T530 BL - UK V2</v>
      </c>
      <c r="C29" s="30"/>
      <c r="D29" s="29">
        <f>IF(ISBLANK(Values!E28),"",Values!E28)</f>
        <v>5714401430339</v>
      </c>
      <c r="E29" s="2" t="str">
        <f>IF(ISBLANK(Values!E28),"","EAN")</f>
        <v>EAN</v>
      </c>
      <c r="F29" s="28"/>
      <c r="G29" s="30"/>
      <c r="H29" s="2"/>
      <c r="I29" s="2"/>
      <c r="J29" s="32"/>
      <c r="K29" s="28"/>
      <c r="L29" s="28"/>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2">
        <f>K29</f>
        <v>0</v>
      </c>
    </row>
    <row r="30" spans="1:193" s="36" customFormat="1" ht="16" x14ac:dyDescent="0.2">
      <c r="A30" s="2" t="str">
        <f>IF(ISBLANK(Values!E29),"",IF(Values!$B$37="EU","computercomponent","computer"))</f>
        <v>computercomponent</v>
      </c>
      <c r="B30" s="34" t="str">
        <f>IF(ISBLANK(Values!E29),"",Values!F29)</f>
        <v>Lenovo T530 BL - NOR V2</v>
      </c>
      <c r="C30" s="30"/>
      <c r="D30" s="29">
        <f>IF(ISBLANK(Values!E29),"",Values!E29)</f>
        <v>5714401430322</v>
      </c>
      <c r="E30" s="2" t="str">
        <f>IF(ISBLANK(Values!E29),"","EAN")</f>
        <v>EAN</v>
      </c>
      <c r="F30" s="28"/>
      <c r="G30" s="30"/>
      <c r="H30" s="2"/>
      <c r="I30" s="2"/>
      <c r="J30" s="32"/>
      <c r="K30" s="28"/>
      <c r="L30" s="28"/>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2">
        <f>K30</f>
        <v>0</v>
      </c>
    </row>
    <row r="31" spans="1:193" s="36" customFormat="1" ht="16" x14ac:dyDescent="0.2">
      <c r="A31" s="2" t="str">
        <f>IF(ISBLANK(Values!E30),"",IF(Values!$B$37="EU","computercomponent","computer"))</f>
        <v>computercomponent</v>
      </c>
      <c r="B31" s="34" t="str">
        <f>IF(ISBLANK(Values!E30),"",Values!F30)</f>
        <v>Lenovo T530 - BE</v>
      </c>
      <c r="C31" s="30"/>
      <c r="D31" s="29">
        <f>IF(ISBLANK(Values!E30),"",Values!E30)</f>
        <v>5714401430070</v>
      </c>
      <c r="E31" s="2" t="str">
        <f>IF(ISBLANK(Values!E30),"","EAN")</f>
        <v>EAN</v>
      </c>
      <c r="F31" s="28"/>
      <c r="G31" s="30"/>
      <c r="H31" s="2"/>
      <c r="I31" s="2"/>
      <c r="J31" s="32"/>
      <c r="K31" s="28"/>
      <c r="L31" s="28"/>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2">
        <f>K31</f>
        <v>0</v>
      </c>
    </row>
    <row r="32" spans="1:193" s="36" customFormat="1" ht="16" x14ac:dyDescent="0.2">
      <c r="A32" s="2" t="str">
        <f>IF(ISBLANK(Values!E31),"",IF(Values!$B$37="EU","computercomponent","computer"))</f>
        <v>computercomponent</v>
      </c>
      <c r="B32" s="34" t="str">
        <f>IF(ISBLANK(Values!E31),"",Values!F31)</f>
        <v>Lenovo T530 BL - BG</v>
      </c>
      <c r="C32" s="30"/>
      <c r="D32" s="29">
        <f>IF(ISBLANK(Values!E31),"",Values!E31)</f>
        <v>5714401430087</v>
      </c>
      <c r="E32" s="2" t="str">
        <f>IF(ISBLANK(Values!E31),"","EAN")</f>
        <v>EAN</v>
      </c>
      <c r="F32" s="28"/>
      <c r="G32" s="30"/>
      <c r="H32" s="2"/>
      <c r="I32" s="2"/>
      <c r="J32" s="32"/>
      <c r="K32" s="28"/>
      <c r="L32" s="28"/>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2">
        <f>K32</f>
        <v>0</v>
      </c>
    </row>
    <row r="33" spans="1:193" s="36" customFormat="1" ht="16" x14ac:dyDescent="0.2">
      <c r="A33" s="2" t="str">
        <f>IF(ISBLANK(Values!E32),"",IF(Values!$B$37="EU","computercomponent","computer"))</f>
        <v>computercomponent</v>
      </c>
      <c r="B33" s="34" t="str">
        <f>IF(ISBLANK(Values!E32),"",Values!F32)</f>
        <v>Lenovo T530 BL - CZ</v>
      </c>
      <c r="C33" s="30"/>
      <c r="D33" s="29">
        <f>IF(ISBLANK(Values!E32),"",Values!E32)</f>
        <v>5714401430094</v>
      </c>
      <c r="E33" s="2" t="str">
        <f>IF(ISBLANK(Values!E32),"","EAN")</f>
        <v>EAN</v>
      </c>
      <c r="F33" s="28"/>
      <c r="G33" s="30"/>
      <c r="H33" s="2"/>
      <c r="I33" s="2"/>
      <c r="J33" s="32"/>
      <c r="K33" s="28"/>
      <c r="L33" s="28"/>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2">
        <f>K33</f>
        <v>0</v>
      </c>
    </row>
    <row r="34" spans="1:193" s="36" customFormat="1" ht="16" x14ac:dyDescent="0.2">
      <c r="A34" s="2" t="str">
        <f>IF(ISBLANK(Values!E33),"",IF(Values!$B$37="EU","computercomponent","computer"))</f>
        <v>computercomponent</v>
      </c>
      <c r="B34" s="34" t="str">
        <f>IF(ISBLANK(Values!E33),"",Values!F33)</f>
        <v>Lenovo T530 BL - DK</v>
      </c>
      <c r="C34" s="30"/>
      <c r="D34" s="29">
        <f>IF(ISBLANK(Values!E33),"",Values!E33)</f>
        <v>5714401430100</v>
      </c>
      <c r="E34" s="2" t="str">
        <f>IF(ISBLANK(Values!E33),"","EAN")</f>
        <v>EAN</v>
      </c>
      <c r="F34" s="28"/>
      <c r="G34" s="30"/>
      <c r="H34" s="2"/>
      <c r="I34" s="2"/>
      <c r="J34" s="32"/>
      <c r="K34" s="28"/>
      <c r="L34" s="28"/>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2">
        <f>K34</f>
        <v>0</v>
      </c>
    </row>
    <row r="35" spans="1:193" s="36" customFormat="1" ht="16" x14ac:dyDescent="0.2">
      <c r="A35" s="2" t="str">
        <f>IF(ISBLANK(Values!E34),"",IF(Values!$B$37="EU","computercomponent","computer"))</f>
        <v>computercomponent</v>
      </c>
      <c r="B35" s="34" t="str">
        <f>IF(ISBLANK(Values!E34),"",Values!F34)</f>
        <v>Lenovo T530 BL - HU</v>
      </c>
      <c r="C35" s="30"/>
      <c r="D35" s="29">
        <f>IF(ISBLANK(Values!E34),"",Values!E34)</f>
        <v>5714401430117</v>
      </c>
      <c r="E35" s="2" t="str">
        <f>IF(ISBLANK(Values!E34),"","EAN")</f>
        <v>EAN</v>
      </c>
      <c r="F35" s="28"/>
      <c r="G35" s="30"/>
      <c r="H35" s="2"/>
      <c r="I35" s="2"/>
      <c r="J35" s="32"/>
      <c r="K35" s="28"/>
      <c r="L35" s="28"/>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2">
        <f>K35</f>
        <v>0</v>
      </c>
    </row>
    <row r="36" spans="1:193" s="36" customFormat="1" ht="16" x14ac:dyDescent="0.2">
      <c r="A36" s="2" t="str">
        <f>IF(ISBLANK(Values!E35),"",IF(Values!$B$37="EU","computercomponent","computer"))</f>
        <v>computercomponent</v>
      </c>
      <c r="B36" s="34" t="str">
        <f>IF(ISBLANK(Values!E35),"",Values!F35)</f>
        <v>Lenovo T530 BL - NL</v>
      </c>
      <c r="C36" s="30"/>
      <c r="D36" s="29">
        <f>IF(ISBLANK(Values!E35),"",Values!E35)</f>
        <v>5714401430124</v>
      </c>
      <c r="E36" s="2" t="str">
        <f>IF(ISBLANK(Values!E35),"","EAN")</f>
        <v>EAN</v>
      </c>
      <c r="F36" s="28"/>
      <c r="G36" s="30"/>
      <c r="H36" s="2"/>
      <c r="I36" s="2"/>
      <c r="J36" s="32"/>
      <c r="K36" s="28"/>
      <c r="L36" s="28"/>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2">
        <f>K36</f>
        <v>0</v>
      </c>
    </row>
    <row r="37" spans="1:193" s="36" customFormat="1" ht="16" x14ac:dyDescent="0.2">
      <c r="A37" s="2" t="str">
        <f>IF(ISBLANK(Values!E36),"",IF(Values!$B$37="EU","computercomponent","computer"))</f>
        <v>computercomponent</v>
      </c>
      <c r="B37" s="34" t="str">
        <f>IF(ISBLANK(Values!E36),"",Values!F36)</f>
        <v>Lenovo T530 BL - NO</v>
      </c>
      <c r="C37" s="30"/>
      <c r="D37" s="29">
        <f>IF(ISBLANK(Values!E36),"",Values!E36)</f>
        <v>5714401430131</v>
      </c>
      <c r="E37" s="2" t="str">
        <f>IF(ISBLANK(Values!E36),"","EAN")</f>
        <v>EAN</v>
      </c>
      <c r="F37" s="28"/>
      <c r="G37" s="30"/>
      <c r="H37" s="2"/>
      <c r="I37" s="2"/>
      <c r="J37" s="32"/>
      <c r="K37" s="28"/>
      <c r="L37" s="28"/>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2">
        <f>K37</f>
        <v>0</v>
      </c>
    </row>
    <row r="38" spans="1:193" s="36" customFormat="1" ht="16" x14ac:dyDescent="0.2">
      <c r="A38" s="2" t="str">
        <f>IF(ISBLANK(Values!E37),"",IF(Values!$B$37="EU","computercomponent","computer"))</f>
        <v>computercomponent</v>
      </c>
      <c r="B38" s="34" t="str">
        <f>IF(ISBLANK(Values!E37),"",Values!F37)</f>
        <v>Lenovo T530 BL - PL</v>
      </c>
      <c r="C38" s="30"/>
      <c r="D38" s="29">
        <f>IF(ISBLANK(Values!E37),"",Values!E37)</f>
        <v>5714401430148</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2">
        <f>K38</f>
        <v>0</v>
      </c>
    </row>
    <row r="39" spans="1:193" s="36" customFormat="1" ht="16" x14ac:dyDescent="0.2">
      <c r="A39" s="2" t="str">
        <f>IF(ISBLANK(Values!E38),"",IF(Values!$B$37="EU","computercomponent","computer"))</f>
        <v>computercomponent</v>
      </c>
      <c r="B39" s="34" t="str">
        <f>IF(ISBLANK(Values!E38),"",Values!F38)</f>
        <v>Lenovo T530 BL - PT</v>
      </c>
      <c r="C39" s="30"/>
      <c r="D39" s="29">
        <f>IF(ISBLANK(Values!E38),"",Values!E38)</f>
        <v>5714401430155</v>
      </c>
      <c r="E39" s="2" t="str">
        <f>IF(ISBLANK(Values!E38),"","EAN")</f>
        <v>EAN</v>
      </c>
      <c r="F39" s="28"/>
      <c r="G39" s="30"/>
      <c r="H39" s="2"/>
      <c r="I39" s="2"/>
      <c r="J39" s="32"/>
      <c r="K39" s="28"/>
      <c r="L39" s="28"/>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2">
        <f>K39</f>
        <v>0</v>
      </c>
    </row>
    <row r="40" spans="1:193" s="36" customFormat="1" ht="16" x14ac:dyDescent="0.2">
      <c r="A40" s="2" t="str">
        <f>IF(ISBLANK(Values!E39),"",IF(Values!$B$37="EU","computercomponent","computer"))</f>
        <v>computercomponent</v>
      </c>
      <c r="B40" s="34" t="str">
        <f>IF(ISBLANK(Values!E39),"",Values!F39)</f>
        <v>Lenovo T530 BL - SE/FI</v>
      </c>
      <c r="C40" s="30"/>
      <c r="D40" s="29">
        <f>IF(ISBLANK(Values!E39),"",Values!E39)</f>
        <v>5714401430162</v>
      </c>
      <c r="E40" s="2" t="str">
        <f>IF(ISBLANK(Values!E39),"","EAN")</f>
        <v>EAN</v>
      </c>
      <c r="F40" s="28"/>
      <c r="G40" s="30"/>
      <c r="H40" s="2"/>
      <c r="I40" s="2"/>
      <c r="J40" s="32"/>
      <c r="K40" s="28"/>
      <c r="L40" s="28"/>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2">
        <f>K40</f>
        <v>0</v>
      </c>
    </row>
    <row r="41" spans="1:193" s="36" customFormat="1" ht="16" x14ac:dyDescent="0.2">
      <c r="A41" s="2" t="str">
        <f>IF(ISBLANK(Values!E40),"",IF(Values!$B$37="EU","computercomponent","computer"))</f>
        <v>computercomponent</v>
      </c>
      <c r="B41" s="34" t="str">
        <f>IF(ISBLANK(Values!E40),"",Values!F40)</f>
        <v>Lenovo T530 - CH</v>
      </c>
      <c r="C41" s="30"/>
      <c r="D41" s="29">
        <f>IF(ISBLANK(Values!E40),"",Values!E40)</f>
        <v>5714401430179</v>
      </c>
      <c r="E41" s="2" t="str">
        <f>IF(ISBLANK(Values!E40),"","EAN")</f>
        <v>EAN</v>
      </c>
      <c r="F41" s="28"/>
      <c r="G41" s="30"/>
      <c r="H41" s="2"/>
      <c r="I41" s="2"/>
      <c r="J41" s="32"/>
      <c r="K41" s="28"/>
      <c r="L41" s="28"/>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2">
        <f>K41</f>
        <v>0</v>
      </c>
    </row>
    <row r="42" spans="1:193" ht="16" x14ac:dyDescent="0.2">
      <c r="A42" s="2" t="str">
        <f>IF(ISBLANK(Values!E41),"",IF(Values!$B$37="EU","computercomponent","computer"))</f>
        <v>computercomponent</v>
      </c>
      <c r="B42" s="34" t="str">
        <f>IF(ISBLANK(Values!E41),"",Values!F41)</f>
        <v>Lenovo T530 - US int</v>
      </c>
      <c r="C42" s="30"/>
      <c r="D42" s="29">
        <f>IF(ISBLANK(Values!E41),"",Values!E41)</f>
        <v>5714401430186</v>
      </c>
      <c r="E42" s="2" t="str">
        <f>IF(ISBLANK(Values!E41),"","EAN")</f>
        <v>EAN</v>
      </c>
      <c r="F42" s="28"/>
      <c r="G42" s="30"/>
      <c r="J42" s="32"/>
      <c r="K42" s="28"/>
      <c r="L42" s="28"/>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0"/>
      <c r="X42" s="30"/>
      <c r="Y42" s="32"/>
      <c r="Z42" s="30"/>
      <c r="AA42" s="2" t="str">
        <f>IF(ISBLANK(Values!E41),"",Values!$B$20)</f>
        <v>PartialUpdate</v>
      </c>
      <c r="AI42" s="35"/>
      <c r="AJ42" s="33"/>
      <c r="AT42" s="28"/>
      <c r="DY42"/>
      <c r="FO42" s="28"/>
      <c r="GK42" s="61">
        <f>K42</f>
        <v>0</v>
      </c>
    </row>
    <row r="43" spans="1:193" ht="16" x14ac:dyDescent="0.2">
      <c r="A43" s="2" t="str">
        <f>IF(ISBLANK(Values!E42),"",IF(Values!$B$37="EU","computercomponent","computer"))</f>
        <v>computercomponent</v>
      </c>
      <c r="B43" s="34" t="str">
        <f>IF(ISBLANK(Values!E42),"",Values!F42)</f>
        <v>Lenovo T530 BL - RUS</v>
      </c>
      <c r="C43" s="30"/>
      <c r="D43" s="29">
        <f>IF(ISBLANK(Values!E42),"",Values!E42)</f>
        <v>5714401430193</v>
      </c>
      <c r="E43" s="2" t="str">
        <f>IF(ISBLANK(Values!E42),"","EAN")</f>
        <v>EAN</v>
      </c>
      <c r="F43" s="28"/>
      <c r="G43" s="30"/>
      <c r="J43" s="32"/>
      <c r="K43" s="28"/>
      <c r="L43" s="28"/>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3"/>
      <c r="AT43" s="28"/>
      <c r="DY43"/>
      <c r="FO43" s="28"/>
      <c r="GK43" s="61">
        <f>K43</f>
        <v>0</v>
      </c>
    </row>
    <row r="44" spans="1:193" ht="16" x14ac:dyDescent="0.2">
      <c r="A44" s="2" t="str">
        <f>IF(ISBLANK(Values!E43),"",IF(Values!$B$37="EU","computercomponent","computer"))</f>
        <v>computercomponent</v>
      </c>
      <c r="B44" s="34" t="str">
        <f>IF(ISBLANK(Values!E43),"",Values!F43)</f>
        <v>Lenovo T530 BL - US V2</v>
      </c>
      <c r="C44" s="30"/>
      <c r="D44" s="29">
        <f>IF(ISBLANK(Values!E43),"",Values!E43)</f>
        <v>5714401430315</v>
      </c>
      <c r="E44" s="2" t="str">
        <f>IF(ISBLANK(Values!E43),"","EAN")</f>
        <v>EAN</v>
      </c>
      <c r="F44" s="28"/>
      <c r="G44" s="30"/>
      <c r="J44" s="32"/>
      <c r="K44" s="28"/>
      <c r="L44" s="28"/>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0"/>
      <c r="X44" s="30"/>
      <c r="Y44" s="32"/>
      <c r="Z44" s="30"/>
      <c r="AA44" s="2" t="str">
        <f>IF(ISBLANK(Values!E43),"",Values!$B$20)</f>
        <v>PartialUpdate</v>
      </c>
      <c r="AI44" s="35"/>
      <c r="AJ44" s="33"/>
      <c r="AT44" s="28"/>
      <c r="DY44"/>
      <c r="FO44" s="28"/>
      <c r="GK44" s="61">
        <f>K44</f>
        <v>0</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5"/>
      <c r="AJ45" s="33"/>
      <c r="AT45" s="28"/>
      <c r="DY45"/>
      <c r="FO45" s="28"/>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L23" sqref="L23"/>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3">
        <v>59.99</v>
      </c>
      <c r="C4" s="44" t="b">
        <f>FALSE()</f>
        <v>0</v>
      </c>
      <c r="D4" s="44" t="b">
        <f>TRUE()</f>
        <v>1</v>
      </c>
      <c r="E4" s="38">
        <v>5714401431015</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FALSE()</f>
        <v>0</v>
      </c>
      <c r="K4" s="38" t="s">
        <v>367</v>
      </c>
      <c r="L4" s="48" t="b">
        <f>TRUE()</f>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5">
        <f>MATCH(G4,options!$D$1:$D$20,0)</f>
        <v>1</v>
      </c>
    </row>
    <row r="5" spans="1:22" ht="28" x14ac:dyDescent="0.15">
      <c r="A5" s="39" t="s">
        <v>368</v>
      </c>
      <c r="B5" s="43">
        <v>52.99</v>
      </c>
      <c r="C5" s="44" t="b">
        <f>FALSE()</f>
        <v>0</v>
      </c>
      <c r="D5" s="44" t="b">
        <f>TRUE()</f>
        <v>1</v>
      </c>
      <c r="E5" s="38">
        <v>5714401431022</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FALSE()</f>
        <v>0</v>
      </c>
      <c r="K5" s="38" t="s">
        <v>371</v>
      </c>
      <c r="L5" s="48" t="b">
        <f>TRUE()</f>
        <v>1</v>
      </c>
      <c r="M5" s="49" t="str">
        <f t="shared" si="0"/>
        <v>https://raw.githubusercontent.com/PatrickVibild/TellusAmazonPictures/master/pictures/Lenovo/T530/RG/FR/1.jpg</v>
      </c>
      <c r="N5" s="49" t="str">
        <f t="shared" si="1"/>
        <v>https://raw.githubusercontent.com/PatrickVibild/TellusAmazonPictures/master/pictures/Lenovo/T530/RG/FR/2.jpg</v>
      </c>
      <c r="O5" s="50"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5">
        <f>MATCH(G5,options!$D$1:$D$20,0)</f>
        <v>2</v>
      </c>
    </row>
    <row r="6" spans="1:22" ht="28" x14ac:dyDescent="0.15">
      <c r="A6" s="39" t="s">
        <v>372</v>
      </c>
      <c r="B6" s="51" t="s">
        <v>373</v>
      </c>
      <c r="C6" s="44" t="b">
        <f>FALSE()</f>
        <v>0</v>
      </c>
      <c r="D6" s="44" t="b">
        <f>TRUE()</f>
        <v>1</v>
      </c>
      <c r="E6" s="38">
        <v>5714401431039</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FALSE()</f>
        <v>0</v>
      </c>
      <c r="K6" s="38" t="s">
        <v>376</v>
      </c>
      <c r="L6" s="48" t="b">
        <f>TRUE()</f>
        <v>1</v>
      </c>
      <c r="M6" s="49" t="str">
        <f t="shared" si="0"/>
        <v>https://raw.githubusercontent.com/PatrickVibild/TellusAmazonPictures/master/pictures/Lenovo/T530/RG/IT/1.jpg</v>
      </c>
      <c r="N6" s="49" t="str">
        <f t="shared" si="1"/>
        <v>https://raw.githubusercontent.com/PatrickVibild/TellusAmazonPictures/master/pictures/Lenovo/T530/RG/IT/2.jpg</v>
      </c>
      <c r="O6" s="50"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5">
        <f>MATCH(G6,options!$D$1:$D$20,0)</f>
        <v>3</v>
      </c>
    </row>
    <row r="7" spans="1:22" ht="28" x14ac:dyDescent="0.15">
      <c r="A7" s="39" t="s">
        <v>377</v>
      </c>
      <c r="B7" s="52" t="str">
        <f>IF(B6=options!C1,"41","41")</f>
        <v>41</v>
      </c>
      <c r="C7" s="44" t="b">
        <f>FALSE()</f>
        <v>0</v>
      </c>
      <c r="D7" s="44" t="b">
        <f>TRUE()</f>
        <v>1</v>
      </c>
      <c r="E7" s="38">
        <v>5714401431046</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FALSE()</f>
        <v>0</v>
      </c>
      <c r="K7" s="38" t="s">
        <v>380</v>
      </c>
      <c r="L7" s="48" t="b">
        <f>TRUE()</f>
        <v>1</v>
      </c>
      <c r="M7" s="49" t="str">
        <f t="shared" si="0"/>
        <v>https://raw.githubusercontent.com/PatrickVibild/TellusAmazonPictures/master/pictures/Lenovo/T530/RG/ES/1.jpg</v>
      </c>
      <c r="N7" s="49" t="str">
        <f t="shared" si="1"/>
        <v>https://raw.githubusercontent.com/PatrickVibild/TellusAmazonPictures/master/pictures/Lenovo/T530/RG/ES/2.jpg</v>
      </c>
      <c r="O7" s="50"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5">
        <f>MATCH(G7,options!$D$1:$D$20,0)</f>
        <v>4</v>
      </c>
    </row>
    <row r="8" spans="1:22" ht="28" x14ac:dyDescent="0.15">
      <c r="A8" s="39" t="s">
        <v>381</v>
      </c>
      <c r="B8" s="52" t="str">
        <f>IF(B6=options!C1,"17","17")</f>
        <v>17</v>
      </c>
      <c r="C8" s="44" t="b">
        <f>FALSE()</f>
        <v>0</v>
      </c>
      <c r="D8" s="44" t="b">
        <f>TRUE()</f>
        <v>1</v>
      </c>
      <c r="E8" s="38">
        <v>5714401431053</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FALSE()</f>
        <v>0</v>
      </c>
      <c r="K8" s="38" t="s">
        <v>384</v>
      </c>
      <c r="L8" s="48" t="b">
        <f>TRUE()</f>
        <v>1</v>
      </c>
      <c r="M8" s="49" t="str">
        <f t="shared" si="0"/>
        <v>https://raw.githubusercontent.com/PatrickVibild/TellusAmazonPictures/master/pictures/Lenovo/T530/RG/UK/1.jpg</v>
      </c>
      <c r="N8" s="49" t="str">
        <f t="shared" si="1"/>
        <v>https://raw.githubusercontent.com/PatrickVibild/TellusAmazonPictures/master/pictures/Lenovo/T530/RG/UK/2.jpg</v>
      </c>
      <c r="O8" s="50"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5">
        <f>MATCH(G8,options!$D$1:$D$20,0)</f>
        <v>5</v>
      </c>
    </row>
    <row r="9" spans="1:22" ht="28" x14ac:dyDescent="0.15">
      <c r="A9" s="39" t="s">
        <v>385</v>
      </c>
      <c r="B9" s="52" t="str">
        <f>IF(B6=options!C1,"5","5")</f>
        <v>5</v>
      </c>
      <c r="C9" s="44" t="b">
        <f>FALSE()</f>
        <v>0</v>
      </c>
      <c r="D9" s="44" t="b">
        <f>FALSE()</f>
        <v>0</v>
      </c>
      <c r="E9" s="38">
        <v>5714401431060</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FALSE()</f>
        <v>0</v>
      </c>
      <c r="K9" s="38" t="s">
        <v>388</v>
      </c>
      <c r="L9" s="48" t="b">
        <f>TRUE()</f>
        <v>1</v>
      </c>
      <c r="M9" s="49" t="str">
        <f t="shared" si="0"/>
        <v>https://raw.githubusercontent.com/PatrickVibild/TellusAmazonPictures/master/pictures/Lenovo/T530/RG/NOR/1.jpg</v>
      </c>
      <c r="N9" s="49" t="str">
        <f t="shared" si="1"/>
        <v>https://raw.githubusercontent.com/PatrickVibild/TellusAmazonPictures/master/pictures/Lenovo/T530/RG/NOR/2.jpg</v>
      </c>
      <c r="O9" s="50"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5">
        <f>MATCH(G9,options!$D$1:$D$20,0)</f>
        <v>6</v>
      </c>
    </row>
    <row r="10" spans="1:22" ht="14" x14ac:dyDescent="0.15">
      <c r="A10" t="s">
        <v>389</v>
      </c>
      <c r="B10" s="53"/>
      <c r="C10" s="44" t="b">
        <f>FALSE()</f>
        <v>0</v>
      </c>
      <c r="D10" s="44" t="b">
        <f>FALSE()</f>
        <v>0</v>
      </c>
      <c r="E10" s="38">
        <v>5714401431077</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FALSE()</f>
        <v>0</v>
      </c>
      <c r="K10" s="38" t="s">
        <v>392</v>
      </c>
      <c r="L10" s="48" t="b">
        <f>FALSE()</f>
        <v>0</v>
      </c>
      <c r="M10" s="49" t="str">
        <f t="shared" si="0"/>
        <v>https://download.lenovo.com/Images/Parts/04X1359/04X1359_A.jpg</v>
      </c>
      <c r="N10" s="49" t="str">
        <f t="shared" si="1"/>
        <v>https://download.lenovo.com/Images/Parts/04X1359/04X1359_B.jpg</v>
      </c>
      <c r="O10" s="50" t="str">
        <f t="shared" si="2"/>
        <v>https://download.lenovo.com/Images/Parts/04X1359/04X1359_details.jpg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43">
        <v>150</v>
      </c>
      <c r="C11" s="44" t="b">
        <f>FALSE()</f>
        <v>0</v>
      </c>
      <c r="D11" s="44" t="b">
        <f>FALSE()</f>
        <v>0</v>
      </c>
      <c r="E11" s="38">
        <v>5714401431084</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FALSE()</f>
        <v>0</v>
      </c>
      <c r="K11" s="38" t="s">
        <v>396</v>
      </c>
      <c r="L11" s="48" t="b">
        <f>FALSE()</f>
        <v>0</v>
      </c>
      <c r="M11" s="49" t="str">
        <f t="shared" si="0"/>
        <v>https://download.lenovo.com/Images/Parts/04X1360/04X1360_A.jpg</v>
      </c>
      <c r="N11" s="49" t="str">
        <f t="shared" si="1"/>
        <v>https://download.lenovo.com/Images/Parts/04X1360/04X1360_B.jpg</v>
      </c>
      <c r="O11" s="50" t="str">
        <f t="shared" si="2"/>
        <v>https://download.lenovo.com/Images/Parts/04X1360/04X1360_details.jpg</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4" t="b">
        <f>FALSE()</f>
        <v>0</v>
      </c>
      <c r="D12" s="44" t="b">
        <f>FALSE()</f>
        <v>0</v>
      </c>
      <c r="E12" s="38">
        <v>5714401431091</v>
      </c>
      <c r="F12" s="38" t="s">
        <v>397</v>
      </c>
      <c r="G12" s="45"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FALSE()</f>
        <v>0</v>
      </c>
      <c r="K12" s="38" t="s">
        <v>399</v>
      </c>
      <c r="L12" s="48" t="b">
        <f>FALSE()</f>
        <v>0</v>
      </c>
      <c r="M12" s="49" t="str">
        <f t="shared" si="0"/>
        <v>https://download.lenovo.com/Images/Parts/04X1361/04X1361_A.jpg</v>
      </c>
      <c r="N12" s="49" t="str">
        <f t="shared" si="1"/>
        <v>https://download.lenovo.com/Images/Parts/04X1361/04X1361_B.jpg</v>
      </c>
      <c r="O12" s="50" t="str">
        <f t="shared" si="2"/>
        <v>https://download.lenovo.com/Images/Parts/04X1361/04X1361_details.jpg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400</v>
      </c>
      <c r="B13" s="38" t="s">
        <v>401</v>
      </c>
      <c r="C13" s="44" t="b">
        <f>FALSE()</f>
        <v>0</v>
      </c>
      <c r="D13" s="44" t="b">
        <f>FALSE()</f>
        <v>0</v>
      </c>
      <c r="E13" s="38">
        <v>5714401431107</v>
      </c>
      <c r="F13" s="38" t="s">
        <v>402</v>
      </c>
      <c r="G13" s="45"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FALSE()</f>
        <v>0</v>
      </c>
      <c r="K13" s="38" t="s">
        <v>404</v>
      </c>
      <c r="L13" s="48" t="b">
        <f>FALSE()</f>
        <v>0</v>
      </c>
      <c r="M13" s="49" t="str">
        <f t="shared" si="0"/>
        <v>https://download.lenovo.com/Images/Parts/04X1249/04X1249_A.jpg</v>
      </c>
      <c r="N13" s="49" t="str">
        <f t="shared" si="1"/>
        <v>https://download.lenovo.com/Images/Parts/04X1249/04X1249_B.jpg</v>
      </c>
      <c r="O13" s="50" t="str">
        <f t="shared" si="2"/>
        <v>https://download.lenovo.com/Images/Parts/04X1249/04X1249_details.jpg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405</v>
      </c>
      <c r="B14" s="38">
        <v>5714401430995</v>
      </c>
      <c r="C14" s="44" t="b">
        <f>FALSE()</f>
        <v>0</v>
      </c>
      <c r="D14" s="44" t="b">
        <f>FALSE()</f>
        <v>0</v>
      </c>
      <c r="E14" s="38">
        <v>5714401431114</v>
      </c>
      <c r="F14" s="38" t="s">
        <v>406</v>
      </c>
      <c r="G14" s="45"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FALSE()</f>
        <v>0</v>
      </c>
      <c r="K14" s="38"/>
      <c r="L14" s="48" t="b">
        <f>FALSE()</f>
        <v>0</v>
      </c>
      <c r="M14" s="49" t="str">
        <f t="shared" si="0"/>
        <v/>
      </c>
      <c r="N14" s="49" t="str">
        <f t="shared" si="1"/>
        <v/>
      </c>
      <c r="O14" s="50" t="str">
        <f t="shared" si="2"/>
        <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4" t="b">
        <f>FALSE()</f>
        <v>0</v>
      </c>
      <c r="D15" s="44" t="b">
        <f>FALSE()</f>
        <v>0</v>
      </c>
      <c r="E15" s="38">
        <v>5714401431121</v>
      </c>
      <c r="F15" s="38" t="s">
        <v>408</v>
      </c>
      <c r="G15" s="45"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FALSE()</f>
        <v>0</v>
      </c>
      <c r="K15" s="38" t="s">
        <v>410</v>
      </c>
      <c r="L15" s="48" t="b">
        <f>FALSE()</f>
        <v>0</v>
      </c>
      <c r="M15" s="49" t="str">
        <f t="shared" si="0"/>
        <v>https://download.lenovo.com/Images/Parts/04X1259/04X1259_A.jpg</v>
      </c>
      <c r="N15" s="49" t="str">
        <f t="shared" si="1"/>
        <v>https://download.lenovo.com/Images/Parts/04X1259/04X1259_B.jpg</v>
      </c>
      <c r="O15" s="50" t="str">
        <f t="shared" si="2"/>
        <v>https://download.lenovo.com/Images/Parts/04X1259/04X1259_details.jpg</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411</v>
      </c>
      <c r="B16" s="40" t="s">
        <v>412</v>
      </c>
      <c r="C16" s="44" t="b">
        <f>FALSE()</f>
        <v>0</v>
      </c>
      <c r="D16" s="44" t="b">
        <f>FALSE()</f>
        <v>0</v>
      </c>
      <c r="E16" s="38">
        <v>5714401431138</v>
      </c>
      <c r="F16" s="38" t="s">
        <v>413</v>
      </c>
      <c r="G16" s="45"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FALSE()</f>
        <v>0</v>
      </c>
      <c r="K16" s="38"/>
      <c r="L16" s="48" t="b">
        <f>FALSE()</f>
        <v>0</v>
      </c>
      <c r="M16" s="49" t="str">
        <f t="shared" si="0"/>
        <v/>
      </c>
      <c r="N16" s="49" t="str">
        <f t="shared" si="1"/>
        <v/>
      </c>
      <c r="O16" s="50" t="str">
        <f t="shared" si="2"/>
        <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4" t="b">
        <f>FALSE()</f>
        <v>0</v>
      </c>
      <c r="D17" s="44" t="b">
        <f>FALSE()</f>
        <v>0</v>
      </c>
      <c r="E17" s="38">
        <v>5714401431145</v>
      </c>
      <c r="F17" s="38" t="s">
        <v>415</v>
      </c>
      <c r="G17" s="45"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FALSE()</f>
        <v>0</v>
      </c>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417</v>
      </c>
      <c r="B18" s="43">
        <v>5</v>
      </c>
      <c r="C18" s="44" t="b">
        <f>FALSE()</f>
        <v>0</v>
      </c>
      <c r="D18" s="44" t="b">
        <f>FALSE()</f>
        <v>0</v>
      </c>
      <c r="E18" s="38">
        <v>5714401431152</v>
      </c>
      <c r="F18" s="38" t="s">
        <v>418</v>
      </c>
      <c r="G18" s="45"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FALSE()</f>
        <v>0</v>
      </c>
      <c r="K18" s="38"/>
      <c r="L18" s="48" t="b">
        <f>FALSE()</f>
        <v>0</v>
      </c>
      <c r="M18" s="49" t="str">
        <f t="shared" si="0"/>
        <v/>
      </c>
      <c r="N18" s="49" t="str">
        <f t="shared" si="1"/>
        <v/>
      </c>
      <c r="O18" s="50" t="str">
        <f t="shared" si="2"/>
        <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4" t="b">
        <f>FALSE()</f>
        <v>0</v>
      </c>
      <c r="D19" s="44" t="b">
        <f>FALSE()</f>
        <v>0</v>
      </c>
      <c r="E19" s="38">
        <v>5714401431169</v>
      </c>
      <c r="F19" s="38" t="s">
        <v>420</v>
      </c>
      <c r="G19" s="45" t="s">
        <v>421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FALSE()</f>
        <v>0</v>
      </c>
      <c r="K19" s="38"/>
      <c r="L19" s="48" t="b">
        <f>FALSE()</f>
        <v>0</v>
      </c>
      <c r="M19" s="49" t="str">
        <f t="shared" si="0"/>
        <v/>
      </c>
      <c r="N19" s="49" t="str">
        <f t="shared" si="1"/>
        <v/>
      </c>
      <c r="O19" s="50" t="str">
        <f t="shared" si="2"/>
        <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422</v>
      </c>
      <c r="B20" s="54" t="s">
        <v>423</v>
      </c>
      <c r="C20" s="44" t="b">
        <f>FALSE()</f>
        <v>0</v>
      </c>
      <c r="D20" s="44" t="b">
        <f>FALSE()</f>
        <v>0</v>
      </c>
      <c r="E20" s="38">
        <v>5714401431176</v>
      </c>
      <c r="F20" s="38" t="s">
        <v>424</v>
      </c>
      <c r="G20" s="45" t="s">
        <v>425</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FALSE()</f>
        <v>0</v>
      </c>
      <c r="K20" s="38" t="s">
        <v>426</v>
      </c>
      <c r="L20" s="48" t="b">
        <f>FALSE()</f>
        <v>0</v>
      </c>
      <c r="M20" s="49" t="str">
        <f t="shared" si="0"/>
        <v>https://download.lenovo.com/Images/Parts/04X1380/04X1380_A.jpg</v>
      </c>
      <c r="N20" s="49" t="str">
        <f t="shared" si="1"/>
        <v>https://download.lenovo.com/Images/Parts/04X1380/04X1380_B.jpg</v>
      </c>
      <c r="O20" s="50" t="str">
        <f t="shared" si="2"/>
        <v>https://download.lenovo.com/Images/Parts/04X1380/04X1380_details.jpg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4" t="b">
        <f>FALSE()</f>
        <v>0</v>
      </c>
      <c r="D21" s="44" t="b">
        <f>FALSE()</f>
        <v>0</v>
      </c>
      <c r="E21" s="38">
        <v>5714401431183</v>
      </c>
      <c r="F21" s="38" t="s">
        <v>427</v>
      </c>
      <c r="G21" s="45" t="s">
        <v>428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TRUE()</f>
        <v>1</v>
      </c>
      <c r="J21" s="47" t="b">
        <f>FALSE()</f>
        <v>0</v>
      </c>
      <c r="K21" s="55" t="s">
        <v>429</v>
      </c>
      <c r="L21" s="48" t="b">
        <f>TRUE()</f>
        <v>1</v>
      </c>
      <c r="M21" s="49" t="str">
        <f t="shared" si="0"/>
        <v>https://raw.githubusercontent.com/PatrickVibild/TellusAmazonPictures/master/pictures/Lenovo/T530/RG/USI/1.jpg</v>
      </c>
      <c r="N21" s="49" t="str">
        <f t="shared" si="1"/>
        <v>https://raw.githubusercontent.com/PatrickVibild/TellusAmazonPictures/master/pictures/Lenovo/T530/RG/USI/2.jpg</v>
      </c>
      <c r="O21" s="50"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5">
        <f>MATCH(G21,options!$D$1:$D$20,0)</f>
        <v>16</v>
      </c>
    </row>
    <row r="22" spans="1:22" ht="14" x14ac:dyDescent="0.15">
      <c r="B22" s="53"/>
      <c r="C22" s="44" t="b">
        <f>FALSE()</f>
        <v>0</v>
      </c>
      <c r="D22" s="44" t="b">
        <f>FALSE()</f>
        <v>0</v>
      </c>
      <c r="E22" s="38">
        <v>5714401431190</v>
      </c>
      <c r="F22" s="38" t="s">
        <v>430</v>
      </c>
      <c r="G22" s="45" t="s">
        <v>431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FALSE()</f>
        <v>0</v>
      </c>
      <c r="K22" s="38"/>
      <c r="L22" s="48" t="b">
        <f>FALSE()</f>
        <v>0</v>
      </c>
      <c r="M22" s="49" t="str">
        <f t="shared" si="0"/>
        <v/>
      </c>
      <c r="N22" s="49" t="str">
        <f t="shared" si="1"/>
        <v/>
      </c>
      <c r="O22" s="50" t="str">
        <f t="shared" si="2"/>
        <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432</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38">
        <v>5714401431206</v>
      </c>
      <c r="F23" s="38" t="s">
        <v>433</v>
      </c>
      <c r="G23" s="45" t="s">
        <v>434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TRUE()</f>
        <v>1</v>
      </c>
      <c r="J23" s="47" t="b">
        <f>FALSE()</f>
        <v>0</v>
      </c>
      <c r="K23" s="55" t="s">
        <v>435</v>
      </c>
      <c r="L23" s="48" t="b">
        <f>TRUE()</f>
        <v>1</v>
      </c>
      <c r="M23" s="49" t="str">
        <f t="shared" si="0"/>
        <v>https://raw.githubusercontent.com/PatrickVibild/TellusAmazonPictures/master/pictures/Lenovo/T530/RG/US/1.jpg</v>
      </c>
      <c r="N23" s="49" t="str">
        <f t="shared" si="1"/>
        <v>https://raw.githubusercontent.com/PatrickVibild/TellusAmazonPictures/master/pictures/Lenovo/T530/RG/US/2.jpg</v>
      </c>
      <c r="O23" s="50"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5">
        <f>MATCH(G23,options!$D$1:$D$20,0)</f>
        <v>18</v>
      </c>
    </row>
    <row r="24" spans="1:22" ht="70" x14ac:dyDescent="0.15">
      <c r="A24" s="39" t="s">
        <v>436</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5714401430018</v>
      </c>
      <c r="F24" s="38" t="s">
        <v>437</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TRUE()</f>
        <v>1</v>
      </c>
      <c r="K24" s="38" t="s">
        <v>438</v>
      </c>
      <c r="L24" s="48" t="b">
        <f>TRUE()</f>
        <v>1</v>
      </c>
      <c r="M24" s="49" t="str">
        <f t="shared" si="0"/>
        <v>https://raw.githubusercontent.com/PatrickVibild/TellusAmazonPictures/master/pictures/Lenovo/T530/BL/DE/1.jpg</v>
      </c>
      <c r="N24" s="49" t="str">
        <f t="shared" si="1"/>
        <v>https://raw.githubusercontent.com/PatrickVibild/TellusAmazonPictures/master/pictures/Lenovo/T530/BL/DE/2.jpg</v>
      </c>
      <c r="O24" s="50"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5">
        <f>MATCH(G24,options!$D$1:$D$20,0)</f>
        <v>1</v>
      </c>
    </row>
    <row r="25" spans="1:22" ht="42" x14ac:dyDescent="0.15">
      <c r="A25" s="39" t="s">
        <v>439</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5714401430025</v>
      </c>
      <c r="F25" s="38" t="s">
        <v>440</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TRUE()</f>
        <v>1</v>
      </c>
      <c r="K25" s="38" t="s">
        <v>441</v>
      </c>
      <c r="L25" s="48" t="b">
        <f>TRUE()</f>
        <v>1</v>
      </c>
      <c r="M25" s="49" t="str">
        <f t="shared" si="0"/>
        <v>https://raw.githubusercontent.com/PatrickVibild/TellusAmazonPictures/master/pictures/Lenovo/T530/BL/FR/1.jpg</v>
      </c>
      <c r="N25" s="49" t="str">
        <f t="shared" si="1"/>
        <v>https://raw.githubusercontent.com/PatrickVibild/TellusAmazonPictures/master/pictures/Lenovo/T530/BL/FR/2.jpg</v>
      </c>
      <c r="O25" s="50"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5">
        <f>MATCH(G25,options!$D$1:$D$20,0)</f>
        <v>2</v>
      </c>
    </row>
    <row r="26" spans="1:22" ht="28" x14ac:dyDescent="0.15">
      <c r="A26" s="39" t="s">
        <v>442</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5714401430032</v>
      </c>
      <c r="F26" s="38" t="s">
        <v>443</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TRUE()</f>
        <v>1</v>
      </c>
      <c r="K26" s="38" t="s">
        <v>444</v>
      </c>
      <c r="L26" s="48" t="b">
        <f>TRUE()</f>
        <v>1</v>
      </c>
      <c r="M26" s="49" t="str">
        <f t="shared" si="0"/>
        <v>https://raw.githubusercontent.com/PatrickVibild/TellusAmazonPictures/master/pictures/Lenovo/T530/BL/IT/1.jpg</v>
      </c>
      <c r="N26" s="49" t="str">
        <f t="shared" si="1"/>
        <v>https://raw.githubusercontent.com/PatrickVibild/TellusAmazonPictures/master/pictures/Lenovo/T530/BL/IT/2.jpg</v>
      </c>
      <c r="O26" s="50"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5">
        <f>MATCH(G26,options!$D$1:$D$20,0)</f>
        <v>3</v>
      </c>
    </row>
    <row r="27" spans="1:22" ht="56" x14ac:dyDescent="0.15">
      <c r="A27" s="39" t="s">
        <v>439</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5714401430049</v>
      </c>
      <c r="F27" s="38" t="s">
        <v>445</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TRUE()</f>
        <v>1</v>
      </c>
      <c r="K27" s="38" t="s">
        <v>446</v>
      </c>
      <c r="L27" s="48" t="b">
        <f>TRUE()</f>
        <v>1</v>
      </c>
      <c r="M27" s="49" t="str">
        <f t="shared" si="0"/>
        <v>https://raw.githubusercontent.com/PatrickVibild/TellusAmazonPictures/master/pictures/Lenovo/T530/BL/ES/1.jpg</v>
      </c>
      <c r="N27" s="49" t="str">
        <f t="shared" si="1"/>
        <v>https://raw.githubusercontent.com/PatrickVibild/TellusAmazonPictures/master/pictures/Lenovo/T530/BL/ES/2.jpg</v>
      </c>
      <c r="O27" s="50"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5">
        <f>MATCH(G27,options!$D$1:$D$20,0)</f>
        <v>4</v>
      </c>
    </row>
    <row r="28" spans="1:22" ht="28" x14ac:dyDescent="0.15">
      <c r="B28" s="56"/>
      <c r="C28" s="44" t="b">
        <f>FALSE()</f>
        <v>0</v>
      </c>
      <c r="D28" s="44" t="b">
        <f>TRUE()</f>
        <v>1</v>
      </c>
      <c r="E28" s="38">
        <v>5714401430339</v>
      </c>
      <c r="F28" s="38" t="s">
        <v>447</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TRUE()</f>
        <v>1</v>
      </c>
      <c r="K28" s="38" t="s">
        <v>448</v>
      </c>
      <c r="L28" s="48" t="b">
        <f>TRUE()</f>
        <v>1</v>
      </c>
      <c r="M28" s="49" t="str">
        <f t="shared" si="0"/>
        <v>https://raw.githubusercontent.com/PatrickVibild/TellusAmazonPictures/master/pictures/Lenovo/T530/BL/UK/1.jpg</v>
      </c>
      <c r="N28" s="49" t="str">
        <f t="shared" si="1"/>
        <v>https://raw.githubusercontent.com/PatrickVibild/TellusAmazonPictures/master/pictures/Lenovo/T530/BL/UK/2.jpg</v>
      </c>
      <c r="O28" s="50"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5">
        <f>MATCH(G28,options!$D$1:$D$20,0)</f>
        <v>5</v>
      </c>
    </row>
    <row r="29" spans="1:22" ht="56" x14ac:dyDescent="0.15">
      <c r="A29" s="39" t="s">
        <v>449</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5714401430322</v>
      </c>
      <c r="F29" s="38" t="s">
        <v>450</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TRUE()</f>
        <v>1</v>
      </c>
      <c r="K29" s="38" t="s">
        <v>451</v>
      </c>
      <c r="L29" s="48" t="b">
        <f>TRUE()</f>
        <v>1</v>
      </c>
      <c r="M29" s="49" t="str">
        <f t="shared" si="0"/>
        <v>https://raw.githubusercontent.com/PatrickVibild/TellusAmazonPictures/master/pictures/Lenovo/T530/BL/NOR/1.jpg</v>
      </c>
      <c r="N29" s="49" t="str">
        <f t="shared" si="1"/>
        <v>https://raw.githubusercontent.com/PatrickVibild/TellusAmazonPictures/master/pictures/Lenovo/T530/BL/NOR/2.jpg</v>
      </c>
      <c r="O29" s="50"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5">
        <f>MATCH(G29,options!$D$1:$D$20,0)</f>
        <v>6</v>
      </c>
    </row>
    <row r="30" spans="1:22" ht="14" x14ac:dyDescent="0.15">
      <c r="B30" s="56"/>
      <c r="C30" s="44" t="b">
        <f>FALSE()</f>
        <v>0</v>
      </c>
      <c r="D30" s="44" t="b">
        <f>FALSE()</f>
        <v>0</v>
      </c>
      <c r="E30" s="38">
        <v>5714401430070</v>
      </c>
      <c r="F30" s="38" t="s">
        <v>452</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TRUE()</f>
        <v>1</v>
      </c>
      <c r="K30" s="38" t="s">
        <v>392</v>
      </c>
      <c r="L30" s="48" t="b">
        <f>FALSE()</f>
        <v>0</v>
      </c>
      <c r="M30" s="49" t="str">
        <f t="shared" si="0"/>
        <v>https://download.lenovo.com/Images/Parts/04X1359/04X1359_A.jpg</v>
      </c>
      <c r="N30" s="49" t="str">
        <f t="shared" si="1"/>
        <v>https://download.lenovo.com/Images/Parts/04X1359/04X1359_B.jpg</v>
      </c>
      <c r="O30" s="50" t="str">
        <f t="shared" si="2"/>
        <v>https://download.lenovo.com/Images/Parts/04X1359/04X1359_details.jpg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453</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5714401430087</v>
      </c>
      <c r="F31" s="38" t="s">
        <v>454</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TRUE()</f>
        <v>1</v>
      </c>
      <c r="K31" s="38" t="s">
        <v>396</v>
      </c>
      <c r="L31" s="48" t="b">
        <f>FALSE()</f>
        <v>0</v>
      </c>
      <c r="M31" s="49" t="str">
        <f t="shared" si="0"/>
        <v>https://download.lenovo.com/Images/Parts/04X1360/04X1360_A.jpg</v>
      </c>
      <c r="N31" s="49" t="str">
        <f t="shared" si="1"/>
        <v>https://download.lenovo.com/Images/Parts/04X1360/04X1360_B.jpg</v>
      </c>
      <c r="O31" s="50" t="str">
        <f t="shared" si="2"/>
        <v>https://download.lenovo.com/Images/Parts/04X1360/04X1360_details.jpg</v>
      </c>
      <c r="P31" t="str">
        <f t="shared" si="3"/>
        <v/>
      </c>
      <c r="Q31" t="str">
        <f t="shared" si="4"/>
        <v/>
      </c>
      <c r="R31" t="str">
        <f t="shared" si="5"/>
        <v/>
      </c>
      <c r="S31" t="str">
        <f t="shared" si="6"/>
        <v/>
      </c>
      <c r="T31" t="str">
        <f t="shared" si="7"/>
        <v/>
      </c>
      <c r="U31" t="str">
        <f t="shared" si="8"/>
        <v/>
      </c>
      <c r="V31" s="45">
        <f>MATCH(G31,options!$D$1:$D$20,0)</f>
        <v>8</v>
      </c>
    </row>
    <row r="32" spans="1:22" ht="14" x14ac:dyDescent="0.15">
      <c r="C32" s="44" t="b">
        <f>FALSE()</f>
        <v>0</v>
      </c>
      <c r="D32" s="44" t="b">
        <f>FALSE()</f>
        <v>0</v>
      </c>
      <c r="E32" s="38">
        <v>5714401430094</v>
      </c>
      <c r="F32" s="38" t="s">
        <v>455</v>
      </c>
      <c r="G32" s="45"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TRUE()</f>
        <v>1</v>
      </c>
      <c r="K32" s="38" t="s">
        <v>399</v>
      </c>
      <c r="L32" s="48" t="b">
        <f>FALSE()</f>
        <v>0</v>
      </c>
      <c r="M32" s="49" t="str">
        <f t="shared" si="0"/>
        <v>https://download.lenovo.com/Images/Parts/04X1361/04X1361_A.jpg</v>
      </c>
      <c r="N32" s="49" t="str">
        <f t="shared" si="1"/>
        <v>https://download.lenovo.com/Images/Parts/04X1361/04X1361_B.jpg</v>
      </c>
      <c r="O32" s="50" t="str">
        <f t="shared" si="2"/>
        <v>https://download.lenovo.com/Images/Parts/04X1361/04X1361_details.jpg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456</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5714401430100</v>
      </c>
      <c r="F33" s="38" t="s">
        <v>457</v>
      </c>
      <c r="G33" s="45"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TRUE()</f>
        <v>1</v>
      </c>
      <c r="K33" s="38" t="s">
        <v>404</v>
      </c>
      <c r="L33" s="48" t="b">
        <f>FALSE()</f>
        <v>0</v>
      </c>
      <c r="M33" s="49" t="str">
        <f t="shared" si="0"/>
        <v>https://download.lenovo.com/Images/Parts/04X1249/04X1249_A.jpg</v>
      </c>
      <c r="N33" s="49" t="str">
        <f t="shared" si="1"/>
        <v>https://download.lenovo.com/Images/Parts/04X1249/04X1249_B.jpg</v>
      </c>
      <c r="O33" s="50" t="str">
        <f t="shared" si="2"/>
        <v>https://download.lenovo.com/Images/Parts/04X1249/04X1249_details.jpg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4" t="b">
        <f>FALSE()</f>
        <v>0</v>
      </c>
      <c r="D34" s="44" t="b">
        <f>FALSE()</f>
        <v>0</v>
      </c>
      <c r="E34" s="38">
        <v>5714401430117</v>
      </c>
      <c r="F34" s="38" t="s">
        <v>458</v>
      </c>
      <c r="G34" s="45"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TRUE()</f>
        <v>1</v>
      </c>
      <c r="K34" s="38"/>
      <c r="L34" s="48" t="b">
        <f>FALSE()</f>
        <v>0</v>
      </c>
      <c r="M34" s="49" t="str">
        <f t="shared" si="0"/>
        <v/>
      </c>
      <c r="N34" s="49" t="str">
        <f t="shared" si="1"/>
        <v/>
      </c>
      <c r="O34" s="50" t="str">
        <f t="shared" si="2"/>
        <v/>
      </c>
      <c r="P34" t="str">
        <f t="shared" si="3"/>
        <v/>
      </c>
      <c r="Q34" t="str">
        <f t="shared" si="4"/>
        <v/>
      </c>
      <c r="R34" t="str">
        <f t="shared" si="5"/>
        <v/>
      </c>
      <c r="S34" t="str">
        <f t="shared" si="6"/>
        <v/>
      </c>
      <c r="T34" t="str">
        <f t="shared" si="7"/>
        <v/>
      </c>
      <c r="U34" t="str">
        <f t="shared" si="8"/>
        <v/>
      </c>
      <c r="V34" s="45">
        <f>MATCH(G34,options!$D$1:$D$20,0)</f>
        <v>19</v>
      </c>
    </row>
    <row r="35" spans="1:22" ht="14" x14ac:dyDescent="0.15">
      <c r="C35" s="44" t="b">
        <f>FALSE()</f>
        <v>0</v>
      </c>
      <c r="D35" s="44" t="b">
        <f>FALSE()</f>
        <v>0</v>
      </c>
      <c r="E35" s="38">
        <v>5714401430124</v>
      </c>
      <c r="F35" s="38" t="s">
        <v>459</v>
      </c>
      <c r="G35" s="45"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TRUE()</f>
        <v>1</v>
      </c>
      <c r="K35" s="38" t="s">
        <v>410</v>
      </c>
      <c r="L35" s="48" t="b">
        <f>FALSE()</f>
        <v>0</v>
      </c>
      <c r="M35" s="49" t="str">
        <f t="shared" si="0"/>
        <v>https://download.lenovo.com/Images/Parts/04X1259/04X1259_A.jpg</v>
      </c>
      <c r="N35" s="49" t="str">
        <f t="shared" si="1"/>
        <v>https://download.lenovo.com/Images/Parts/04X1259/04X1259_B.jpg</v>
      </c>
      <c r="O35" s="50" t="str">
        <f t="shared" si="2"/>
        <v>https://download.lenovo.com/Images/Parts/04X1259/04X1259_details.jpg</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460</v>
      </c>
      <c r="B36" s="54" t="s">
        <v>366</v>
      </c>
      <c r="C36" s="44" t="b">
        <f>FALSE()</f>
        <v>0</v>
      </c>
      <c r="D36" s="44" t="b">
        <f>FALSE()</f>
        <v>0</v>
      </c>
      <c r="E36" s="38">
        <v>5714401430131</v>
      </c>
      <c r="F36" s="38" t="s">
        <v>461</v>
      </c>
      <c r="G36" s="45"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TRUE()</f>
        <v>1</v>
      </c>
      <c r="K36" s="38"/>
      <c r="L36" s="48" t="b">
        <f>FALSE()</f>
        <v>0</v>
      </c>
      <c r="M36" s="49" t="str">
        <f t="shared" ref="M36:M67" si="9">IF(ISBLANK(K36),"",IF(L36, "https://raw.githubusercontent.com/PatrickVibild/TellusAmazonPictures/master/pictures/"&amp;K36&amp;"/1.jpg","https://download.lenovo.com/Images/Parts/"&amp;K36&amp;"/"&amp;K36&amp;"_A.jpg"))</f>
        <v/>
      </c>
      <c r="N36" s="49" t="str">
        <f t="shared" ref="N36:N67" si="10">IF(ISBLANK(K36),"",IF(L36, "https://raw.githubusercontent.com/PatrickVibild/TellusAmazonPictures/master/pictures/"&amp;K36&amp;"/2.jpg","https://download.lenovo.com/Images/Parts/"&amp;K36&amp;"/"&amp;K36&amp;"_B.jpg"))</f>
        <v/>
      </c>
      <c r="O36" s="50"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462</v>
      </c>
      <c r="B37" s="54" t="s">
        <v>463</v>
      </c>
      <c r="C37" s="44" t="b">
        <f>FALSE()</f>
        <v>0</v>
      </c>
      <c r="D37" s="44" t="b">
        <f>FALSE()</f>
        <v>0</v>
      </c>
      <c r="E37" s="38">
        <v>5714401430148</v>
      </c>
      <c r="F37" s="38" t="s">
        <v>464</v>
      </c>
      <c r="G37" s="45"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TRUE()</f>
        <v>1</v>
      </c>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4" t="b">
        <f>FALSE()</f>
        <v>0</v>
      </c>
      <c r="D38" s="44" t="b">
        <f>FALSE()</f>
        <v>0</v>
      </c>
      <c r="E38" s="38">
        <v>5714401430155</v>
      </c>
      <c r="F38" s="38" t="s">
        <v>465</v>
      </c>
      <c r="G38" s="45"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TRUE()</f>
        <v>1</v>
      </c>
      <c r="K38" s="38"/>
      <c r="L38" s="48" t="b">
        <f>FALSE()</f>
        <v>0</v>
      </c>
      <c r="M38" s="49" t="str">
        <f t="shared" si="9"/>
        <v/>
      </c>
      <c r="N38" s="49" t="str">
        <f t="shared" si="10"/>
        <v/>
      </c>
      <c r="O38" s="50" t="str">
        <f t="shared" si="11"/>
        <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4" t="b">
        <f>FALSE()</f>
        <v>0</v>
      </c>
      <c r="D39" s="44" t="b">
        <f>FALSE()</f>
        <v>0</v>
      </c>
      <c r="E39" s="38">
        <v>5714401430162</v>
      </c>
      <c r="F39" s="38" t="s">
        <v>466</v>
      </c>
      <c r="G39" s="45" t="s">
        <v>421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TRUE()</f>
        <v>1</v>
      </c>
      <c r="K39" s="38"/>
      <c r="L39" s="48" t="b">
        <f>FALSE()</f>
        <v>0</v>
      </c>
      <c r="M39" s="49" t="str">
        <f t="shared" si="9"/>
        <v/>
      </c>
      <c r="N39" s="49" t="str">
        <f t="shared" si="10"/>
        <v/>
      </c>
      <c r="O39" s="50" t="str">
        <f t="shared" si="11"/>
        <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4" t="b">
        <f>FALSE()</f>
        <v>0</v>
      </c>
      <c r="D40" s="44" t="b">
        <f>FALSE()</f>
        <v>0</v>
      </c>
      <c r="E40" s="38">
        <v>5714401430179</v>
      </c>
      <c r="F40" s="38" t="s">
        <v>467</v>
      </c>
      <c r="G40" s="45" t="s">
        <v>425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TRUE()</f>
        <v>1</v>
      </c>
      <c r="K40" s="38" t="s">
        <v>426</v>
      </c>
      <c r="L40" s="48" t="b">
        <f>FALSE()</f>
        <v>0</v>
      </c>
      <c r="M40" s="49" t="str">
        <f t="shared" si="9"/>
        <v>https://download.lenovo.com/Images/Parts/04X1380/04X1380_A.jpg</v>
      </c>
      <c r="N40" s="49" t="str">
        <f t="shared" si="10"/>
        <v>https://download.lenovo.com/Images/Parts/04X1380/04X1380_B.jpg</v>
      </c>
      <c r="O40" s="50" t="str">
        <f t="shared" si="11"/>
        <v>https://download.lenovo.com/Images/Parts/04X1380/04X1380_details.jpg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4" t="b">
        <f>FALSE()</f>
        <v>0</v>
      </c>
      <c r="D41" s="44" t="b">
        <f>FALSE()</f>
        <v>0</v>
      </c>
      <c r="E41" s="38">
        <v>5714401430186</v>
      </c>
      <c r="F41" s="38" t="s">
        <v>468</v>
      </c>
      <c r="G41" s="45" t="s">
        <v>428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TRUE()</f>
        <v>1</v>
      </c>
      <c r="K41" s="38" t="s">
        <v>469</v>
      </c>
      <c r="L41" s="48" t="b">
        <f>TRUE()</f>
        <v>1</v>
      </c>
      <c r="M41" s="49" t="str">
        <f t="shared" si="9"/>
        <v>https://raw.githubusercontent.com/PatrickVibild/TellusAmazonPictures/master/pictures/Lenovo/T530/BL/USI/1.jpg</v>
      </c>
      <c r="N41" s="49" t="str">
        <f t="shared" si="10"/>
        <v>https://raw.githubusercontent.com/PatrickVibild/TellusAmazonPictures/master/pictures/Lenovo/T530/BL/USI/2.jpg</v>
      </c>
      <c r="O41" s="50"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5">
        <f>MATCH(G41,options!$D$1:$D$20,0)</f>
        <v>16</v>
      </c>
    </row>
    <row r="42" spans="1:22" ht="14" x14ac:dyDescent="0.15">
      <c r="C42" s="44" t="b">
        <f>FALSE()</f>
        <v>0</v>
      </c>
      <c r="D42" s="44" t="b">
        <f>FALSE()</f>
        <v>0</v>
      </c>
      <c r="E42" s="38">
        <v>5714401430193</v>
      </c>
      <c r="F42" s="38" t="s">
        <v>470</v>
      </c>
      <c r="G42" s="45" t="s">
        <v>431</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TRUE()</f>
        <v>1</v>
      </c>
      <c r="K42" s="38"/>
      <c r="L42" s="48" t="b">
        <f>FALSE()</f>
        <v>0</v>
      </c>
      <c r="M42" s="49" t="str">
        <f t="shared" si="9"/>
        <v/>
      </c>
      <c r="N42" s="49" t="str">
        <f t="shared" si="10"/>
        <v/>
      </c>
      <c r="O42" s="50" t="str">
        <f t="shared" si="11"/>
        <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4" t="b">
        <f>TRUE()</f>
        <v>1</v>
      </c>
      <c r="D43" s="44" t="b">
        <f>FALSE()</f>
        <v>0</v>
      </c>
      <c r="E43" s="38">
        <v>5714401430315</v>
      </c>
      <c r="F43" s="38" t="s">
        <v>471</v>
      </c>
      <c r="G43" s="45" t="s">
        <v>434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TRUE()</f>
        <v>1</v>
      </c>
      <c r="K43" s="38" t="s">
        <v>472</v>
      </c>
      <c r="L43" s="48" t="b">
        <f>TRUE()</f>
        <v>1</v>
      </c>
      <c r="M43" s="49" t="str">
        <f t="shared" si="9"/>
        <v>https://raw.githubusercontent.com/PatrickVibild/TellusAmazonPictures/master/pictures/Lenovo/T530/BL/US/1.jpg</v>
      </c>
      <c r="N43" s="49" t="str">
        <f t="shared" si="10"/>
        <v>https://raw.githubusercontent.com/PatrickVibild/TellusAmazonPictures/master/pictures/Lenovo/T530/BL/US/2.jpg</v>
      </c>
      <c r="O43" s="50"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5">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9"/>
      <c r="L44" s="49"/>
      <c r="M44" s="49" t="str">
        <f t="shared" si="9"/>
        <v/>
      </c>
      <c r="N44" s="49" t="str">
        <f t="shared" si="10"/>
        <v/>
      </c>
      <c r="O44" s="50" t="str">
        <f t="shared" si="11"/>
        <v/>
      </c>
      <c r="P44" t="str">
        <f t="shared" si="12"/>
        <v/>
      </c>
      <c r="Q44" t="str">
        <f t="shared" si="13"/>
        <v/>
      </c>
      <c r="R44" t="str">
        <f t="shared" si="14"/>
        <v/>
      </c>
      <c r="S44" t="str">
        <f t="shared" si="15"/>
        <v/>
      </c>
      <c r="T44" t="str">
        <f t="shared" si="16"/>
        <v/>
      </c>
      <c r="U44" t="str">
        <f t="shared" si="17"/>
        <v/>
      </c>
      <c r="V44" s="45"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9"/>
      <c r="L45" s="49"/>
      <c r="M45" s="49" t="str">
        <f t="shared" si="9"/>
        <v/>
      </c>
      <c r="N45" s="49" t="str">
        <f t="shared" si="10"/>
        <v/>
      </c>
      <c r="O45" s="50" t="str">
        <f t="shared" si="11"/>
        <v/>
      </c>
      <c r="P45" t="str">
        <f t="shared" si="12"/>
        <v/>
      </c>
      <c r="Q45" t="str">
        <f t="shared" si="13"/>
        <v/>
      </c>
      <c r="R45" t="str">
        <f t="shared" si="14"/>
        <v/>
      </c>
      <c r="S45" t="str">
        <f t="shared" si="15"/>
        <v/>
      </c>
      <c r="T45" t="str">
        <f t="shared" si="16"/>
        <v/>
      </c>
      <c r="U45" t="str">
        <f t="shared" si="17"/>
        <v/>
      </c>
      <c r="V45" s="45"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9"/>
      <c r="L46" s="49"/>
      <c r="M46" s="49" t="str">
        <f t="shared" si="9"/>
        <v/>
      </c>
      <c r="N46" s="49" t="str">
        <f t="shared" si="10"/>
        <v/>
      </c>
      <c r="O46" s="50" t="str">
        <f t="shared" si="11"/>
        <v/>
      </c>
      <c r="P46" t="str">
        <f t="shared" si="12"/>
        <v/>
      </c>
      <c r="Q46" t="str">
        <f t="shared" si="13"/>
        <v/>
      </c>
      <c r="R46" t="str">
        <f t="shared" si="14"/>
        <v/>
      </c>
      <c r="S46" t="str">
        <f t="shared" si="15"/>
        <v/>
      </c>
      <c r="T46" t="str">
        <f t="shared" si="16"/>
        <v/>
      </c>
      <c r="U46" t="str">
        <f t="shared" si="17"/>
        <v/>
      </c>
      <c r="V46" s="45"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9"/>
      <c r="L47" s="49"/>
      <c r="M47" s="49" t="str">
        <f t="shared" si="9"/>
        <v/>
      </c>
      <c r="N47" s="49" t="str">
        <f t="shared" si="10"/>
        <v/>
      </c>
      <c r="O47" s="50" t="str">
        <f t="shared" si="11"/>
        <v/>
      </c>
      <c r="P47" t="str">
        <f t="shared" si="12"/>
        <v/>
      </c>
      <c r="Q47" t="str">
        <f t="shared" si="13"/>
        <v/>
      </c>
      <c r="R47" t="str">
        <f t="shared" si="14"/>
        <v/>
      </c>
      <c r="S47" t="str">
        <f t="shared" si="15"/>
        <v/>
      </c>
      <c r="T47" t="str">
        <f t="shared" si="16"/>
        <v/>
      </c>
      <c r="U47" t="str">
        <f t="shared" si="17"/>
        <v/>
      </c>
      <c r="V47" s="45"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9"/>
      <c r="L48" s="49"/>
      <c r="M48" s="49" t="str">
        <f t="shared" si="9"/>
        <v/>
      </c>
      <c r="N48" s="49" t="str">
        <f t="shared" si="10"/>
        <v/>
      </c>
      <c r="O48" s="50" t="str">
        <f t="shared" si="11"/>
        <v/>
      </c>
      <c r="P48" t="str">
        <f t="shared" si="12"/>
        <v/>
      </c>
      <c r="Q48" t="str">
        <f t="shared" si="13"/>
        <v/>
      </c>
      <c r="R48" t="str">
        <f t="shared" si="14"/>
        <v/>
      </c>
      <c r="S48" t="str">
        <f t="shared" si="15"/>
        <v/>
      </c>
      <c r="T48" t="str">
        <f t="shared" si="16"/>
        <v/>
      </c>
      <c r="U48" t="str">
        <f t="shared" si="17"/>
        <v/>
      </c>
      <c r="V48" s="45"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9"/>
      <c r="L49" s="49"/>
      <c r="M49" s="49" t="str">
        <f t="shared" si="9"/>
        <v/>
      </c>
      <c r="N49" s="49" t="str">
        <f t="shared" si="10"/>
        <v/>
      </c>
      <c r="O49" s="50" t="str">
        <f t="shared" si="11"/>
        <v/>
      </c>
      <c r="P49" t="str">
        <f t="shared" si="12"/>
        <v/>
      </c>
      <c r="Q49" t="str">
        <f t="shared" si="13"/>
        <v/>
      </c>
      <c r="R49" t="str">
        <f t="shared" si="14"/>
        <v/>
      </c>
      <c r="S49" t="str">
        <f t="shared" si="15"/>
        <v/>
      </c>
      <c r="T49" t="str">
        <f t="shared" si="16"/>
        <v/>
      </c>
      <c r="U49" t="str">
        <f t="shared" si="17"/>
        <v/>
      </c>
      <c r="V49" s="45"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9"/>
      <c r="L50" s="49"/>
      <c r="M50" s="49" t="str">
        <f t="shared" si="9"/>
        <v/>
      </c>
      <c r="N50" s="49" t="str">
        <f t="shared" si="10"/>
        <v/>
      </c>
      <c r="O50" s="50" t="str">
        <f t="shared" si="11"/>
        <v/>
      </c>
      <c r="P50" t="str">
        <f t="shared" si="12"/>
        <v/>
      </c>
      <c r="Q50" t="str">
        <f t="shared" si="13"/>
        <v/>
      </c>
      <c r="R50" t="str">
        <f t="shared" si="14"/>
        <v/>
      </c>
      <c r="S50" t="str">
        <f t="shared" si="15"/>
        <v/>
      </c>
      <c r="T50" t="str">
        <f t="shared" si="16"/>
        <v/>
      </c>
      <c r="U50" t="str">
        <f t="shared" si="17"/>
        <v/>
      </c>
      <c r="V50" s="45"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9"/>
      <c r="L51" s="49"/>
      <c r="M51" s="49" t="str">
        <f t="shared" si="9"/>
        <v/>
      </c>
      <c r="N51" s="49" t="str">
        <f t="shared" si="10"/>
        <v/>
      </c>
      <c r="O51" s="50" t="str">
        <f t="shared" si="11"/>
        <v/>
      </c>
      <c r="P51" t="str">
        <f t="shared" si="12"/>
        <v/>
      </c>
      <c r="Q51" t="str">
        <f t="shared" si="13"/>
        <v/>
      </c>
      <c r="R51" t="str">
        <f t="shared" si="14"/>
        <v/>
      </c>
      <c r="S51" t="str">
        <f t="shared" si="15"/>
        <v/>
      </c>
      <c r="T51" t="str">
        <f t="shared" si="16"/>
        <v/>
      </c>
      <c r="U51" t="str">
        <f t="shared" si="17"/>
        <v/>
      </c>
      <c r="V51" s="45"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9"/>
      <c r="L52" s="49"/>
      <c r="M52" s="49" t="str">
        <f t="shared" si="9"/>
        <v/>
      </c>
      <c r="N52" s="49" t="str">
        <f t="shared" si="10"/>
        <v/>
      </c>
      <c r="O52" s="50" t="str">
        <f t="shared" si="11"/>
        <v/>
      </c>
      <c r="P52" t="str">
        <f t="shared" si="12"/>
        <v/>
      </c>
      <c r="Q52" t="str">
        <f t="shared" si="13"/>
        <v/>
      </c>
      <c r="R52" t="str">
        <f t="shared" si="14"/>
        <v/>
      </c>
      <c r="S52" t="str">
        <f t="shared" si="15"/>
        <v/>
      </c>
      <c r="T52" t="str">
        <f t="shared" si="16"/>
        <v/>
      </c>
      <c r="U52" t="str">
        <f t="shared" si="17"/>
        <v/>
      </c>
      <c r="V52" s="45"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9"/>
      <c r="L53" s="49"/>
      <c r="M53" s="49" t="str">
        <f t="shared" si="9"/>
        <v/>
      </c>
      <c r="N53" s="49" t="str">
        <f t="shared" si="10"/>
        <v/>
      </c>
      <c r="O53" s="50" t="str">
        <f t="shared" si="11"/>
        <v/>
      </c>
      <c r="P53" t="str">
        <f t="shared" si="12"/>
        <v/>
      </c>
      <c r="Q53" t="str">
        <f t="shared" si="13"/>
        <v/>
      </c>
      <c r="R53" t="str">
        <f t="shared" si="14"/>
        <v/>
      </c>
      <c r="S53" t="str">
        <f t="shared" si="15"/>
        <v/>
      </c>
      <c r="T53" t="str">
        <f t="shared" si="16"/>
        <v/>
      </c>
      <c r="U53" t="str">
        <f t="shared" si="17"/>
        <v/>
      </c>
      <c r="V53" s="45"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9"/>
      <c r="L54" s="49"/>
      <c r="M54" s="49" t="str">
        <f t="shared" si="9"/>
        <v/>
      </c>
      <c r="N54" s="49" t="str">
        <f t="shared" si="10"/>
        <v/>
      </c>
      <c r="O54" s="50" t="str">
        <f t="shared" si="11"/>
        <v/>
      </c>
      <c r="P54" t="str">
        <f t="shared" si="12"/>
        <v/>
      </c>
      <c r="Q54" t="str">
        <f t="shared" si="13"/>
        <v/>
      </c>
      <c r="R54" t="str">
        <f t="shared" si="14"/>
        <v/>
      </c>
      <c r="S54" t="str">
        <f t="shared" si="15"/>
        <v/>
      </c>
      <c r="T54" t="str">
        <f t="shared" si="16"/>
        <v/>
      </c>
      <c r="U54" t="str">
        <f t="shared" si="17"/>
        <v/>
      </c>
      <c r="V54" s="45"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9"/>
      <c r="L55" s="49"/>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9"/>
      <c r="L56" s="49"/>
      <c r="M56" s="49" t="str">
        <f t="shared" si="9"/>
        <v/>
      </c>
      <c r="N56" s="49" t="str">
        <f t="shared" si="10"/>
        <v/>
      </c>
      <c r="O56" s="50" t="str">
        <f t="shared" si="11"/>
        <v/>
      </c>
      <c r="P56" t="str">
        <f t="shared" si="12"/>
        <v/>
      </c>
      <c r="Q56" t="str">
        <f t="shared" si="13"/>
        <v/>
      </c>
      <c r="R56" t="str">
        <f t="shared" si="14"/>
        <v/>
      </c>
      <c r="S56" t="str">
        <f t="shared" si="15"/>
        <v/>
      </c>
      <c r="T56" t="str">
        <f t="shared" si="16"/>
        <v/>
      </c>
      <c r="U56" t="str">
        <f t="shared" si="17"/>
        <v/>
      </c>
      <c r="V56" s="45"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9"/>
      <c r="L57" s="49"/>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9"/>
      <c r="L58" s="49"/>
      <c r="M58" s="49" t="str">
        <f t="shared" si="9"/>
        <v/>
      </c>
      <c r="N58" s="49" t="str">
        <f t="shared" si="10"/>
        <v/>
      </c>
      <c r="O58" s="50" t="str">
        <f t="shared" si="11"/>
        <v/>
      </c>
      <c r="P58" t="str">
        <f t="shared" si="12"/>
        <v/>
      </c>
      <c r="Q58" t="str">
        <f t="shared" si="13"/>
        <v/>
      </c>
      <c r="R58" t="str">
        <f t="shared" si="14"/>
        <v/>
      </c>
      <c r="S58" t="str">
        <f t="shared" si="15"/>
        <v/>
      </c>
      <c r="T58" t="str">
        <f t="shared" si="16"/>
        <v/>
      </c>
      <c r="U58" t="str">
        <f t="shared" si="17"/>
        <v/>
      </c>
      <c r="V58" s="45"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9"/>
      <c r="L59" s="49"/>
      <c r="M59" s="49" t="str">
        <f t="shared" si="9"/>
        <v/>
      </c>
      <c r="N59" s="49" t="str">
        <f t="shared" si="10"/>
        <v/>
      </c>
      <c r="O59" s="50" t="str">
        <f t="shared" si="11"/>
        <v/>
      </c>
      <c r="P59" t="str">
        <f t="shared" si="12"/>
        <v/>
      </c>
      <c r="Q59" t="str">
        <f t="shared" si="13"/>
        <v/>
      </c>
      <c r="R59" t="str">
        <f t="shared" si="14"/>
        <v/>
      </c>
      <c r="S59" t="str">
        <f t="shared" si="15"/>
        <v/>
      </c>
      <c r="T59" t="str">
        <f t="shared" si="16"/>
        <v/>
      </c>
      <c r="U59" t="str">
        <f t="shared" si="17"/>
        <v/>
      </c>
      <c r="V59" s="45"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9"/>
      <c r="L60" s="49"/>
      <c r="M60" s="49" t="str">
        <f t="shared" si="9"/>
        <v/>
      </c>
      <c r="N60" s="49" t="str">
        <f t="shared" si="10"/>
        <v/>
      </c>
      <c r="O60" s="50" t="str">
        <f t="shared" si="11"/>
        <v/>
      </c>
      <c r="P60" t="str">
        <f t="shared" si="12"/>
        <v/>
      </c>
      <c r="Q60" t="str">
        <f t="shared" si="13"/>
        <v/>
      </c>
      <c r="R60" t="str">
        <f t="shared" si="14"/>
        <v/>
      </c>
      <c r="S60" t="str">
        <f t="shared" si="15"/>
        <v/>
      </c>
      <c r="T60" t="str">
        <f t="shared" si="16"/>
        <v/>
      </c>
      <c r="U60" t="str">
        <f t="shared" si="17"/>
        <v/>
      </c>
      <c r="V60" s="45"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9"/>
      <c r="L61" s="49"/>
      <c r="M61" s="49" t="str">
        <f t="shared" si="9"/>
        <v/>
      </c>
      <c r="N61" s="49" t="str">
        <f t="shared" si="10"/>
        <v/>
      </c>
      <c r="O61" s="50" t="str">
        <f t="shared" si="11"/>
        <v/>
      </c>
      <c r="P61" t="str">
        <f t="shared" si="12"/>
        <v/>
      </c>
      <c r="Q61" t="str">
        <f t="shared" si="13"/>
        <v/>
      </c>
      <c r="R61" t="str">
        <f t="shared" si="14"/>
        <v/>
      </c>
      <c r="S61" t="str">
        <f t="shared" si="15"/>
        <v/>
      </c>
      <c r="T61" t="str">
        <f t="shared" si="16"/>
        <v/>
      </c>
      <c r="U61" t="str">
        <f t="shared" si="17"/>
        <v/>
      </c>
      <c r="V61" s="45"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9"/>
      <c r="L62" s="49"/>
      <c r="M62" s="49" t="str">
        <f t="shared" si="9"/>
        <v/>
      </c>
      <c r="N62" s="49" t="str">
        <f t="shared" si="10"/>
        <v/>
      </c>
      <c r="O62" s="50" t="str">
        <f t="shared" si="11"/>
        <v/>
      </c>
      <c r="P62" t="str">
        <f t="shared" si="12"/>
        <v/>
      </c>
      <c r="Q62" t="str">
        <f t="shared" si="13"/>
        <v/>
      </c>
      <c r="R62" t="str">
        <f t="shared" si="14"/>
        <v/>
      </c>
      <c r="S62" t="str">
        <f t="shared" si="15"/>
        <v/>
      </c>
      <c r="T62" t="str">
        <f t="shared" si="16"/>
        <v/>
      </c>
      <c r="U62" t="str">
        <f t="shared" si="17"/>
        <v/>
      </c>
      <c r="V62" s="45"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9"/>
      <c r="L63" s="49"/>
      <c r="M63" s="49" t="str">
        <f t="shared" si="9"/>
        <v/>
      </c>
      <c r="N63" s="49" t="str">
        <f t="shared" si="10"/>
        <v/>
      </c>
      <c r="O63" s="50" t="str">
        <f t="shared" si="11"/>
        <v/>
      </c>
      <c r="P63" t="str">
        <f t="shared" si="12"/>
        <v/>
      </c>
      <c r="Q63" t="str">
        <f t="shared" si="13"/>
        <v/>
      </c>
      <c r="R63" t="str">
        <f t="shared" si="14"/>
        <v/>
      </c>
      <c r="S63" t="str">
        <f t="shared" si="15"/>
        <v/>
      </c>
      <c r="T63" t="str">
        <f t="shared" si="16"/>
        <v/>
      </c>
      <c r="U63" t="str">
        <f t="shared" si="17"/>
        <v/>
      </c>
      <c r="V63" s="45"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9"/>
      <c r="L64" s="49"/>
      <c r="M64" s="49" t="str">
        <f t="shared" si="9"/>
        <v/>
      </c>
      <c r="N64" s="49" t="str">
        <f t="shared" si="10"/>
        <v/>
      </c>
      <c r="O64" s="50" t="str">
        <f t="shared" si="11"/>
        <v/>
      </c>
      <c r="P64" t="str">
        <f t="shared" si="12"/>
        <v/>
      </c>
      <c r="Q64" t="str">
        <f t="shared" si="13"/>
        <v/>
      </c>
      <c r="R64" t="str">
        <f t="shared" si="14"/>
        <v/>
      </c>
      <c r="S64" t="str">
        <f t="shared" si="15"/>
        <v/>
      </c>
      <c r="T64" t="str">
        <f t="shared" si="16"/>
        <v/>
      </c>
      <c r="U64" t="str">
        <f t="shared" si="17"/>
        <v/>
      </c>
      <c r="V64" s="45"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9"/>
      <c r="L65" s="49"/>
      <c r="M65" s="49" t="str">
        <f t="shared" si="9"/>
        <v/>
      </c>
      <c r="N65" s="49" t="str">
        <f t="shared" si="10"/>
        <v/>
      </c>
      <c r="O65" s="50" t="str">
        <f t="shared" si="11"/>
        <v/>
      </c>
      <c r="P65" t="str">
        <f t="shared" si="12"/>
        <v/>
      </c>
      <c r="Q65" t="str">
        <f t="shared" si="13"/>
        <v/>
      </c>
      <c r="R65" t="str">
        <f t="shared" si="14"/>
        <v/>
      </c>
      <c r="S65" t="str">
        <f t="shared" si="15"/>
        <v/>
      </c>
      <c r="T65" t="str">
        <f t="shared" si="16"/>
        <v/>
      </c>
      <c r="U65" t="str">
        <f t="shared" si="17"/>
        <v/>
      </c>
      <c r="V65" s="45"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9"/>
      <c r="L66" s="49"/>
      <c r="M66" s="49" t="str">
        <f t="shared" si="9"/>
        <v/>
      </c>
      <c r="N66" s="49" t="str">
        <f t="shared" si="10"/>
        <v/>
      </c>
      <c r="O66" s="50" t="str">
        <f t="shared" si="11"/>
        <v/>
      </c>
      <c r="P66" t="str">
        <f t="shared" si="12"/>
        <v/>
      </c>
      <c r="Q66" t="str">
        <f t="shared" si="13"/>
        <v/>
      </c>
      <c r="R66" t="str">
        <f t="shared" si="14"/>
        <v/>
      </c>
      <c r="S66" t="str">
        <f t="shared" si="15"/>
        <v/>
      </c>
      <c r="T66" t="str">
        <f t="shared" si="16"/>
        <v/>
      </c>
      <c r="U66" t="str">
        <f t="shared" si="17"/>
        <v/>
      </c>
      <c r="V66" s="45"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9"/>
      <c r="L67" s="49"/>
      <c r="M67" s="49" t="str">
        <f t="shared" si="9"/>
        <v/>
      </c>
      <c r="N67" s="49" t="str">
        <f t="shared" si="10"/>
        <v/>
      </c>
      <c r="O67" s="50" t="str">
        <f t="shared" si="11"/>
        <v/>
      </c>
      <c r="P67" t="str">
        <f t="shared" si="12"/>
        <v/>
      </c>
      <c r="Q67" t="str">
        <f t="shared" si="13"/>
        <v/>
      </c>
      <c r="R67" t="str">
        <f t="shared" si="14"/>
        <v/>
      </c>
      <c r="S67" t="str">
        <f t="shared" si="15"/>
        <v/>
      </c>
      <c r="T67" t="str">
        <f t="shared" si="16"/>
        <v/>
      </c>
      <c r="U67" t="str">
        <f t="shared" si="17"/>
        <v/>
      </c>
      <c r="V67" s="45"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9"/>
      <c r="L68" s="49"/>
      <c r="M68" s="49" t="str">
        <f t="shared" ref="M68:M99" si="18">IF(ISBLANK(K68),"",IF(L68, "https://raw.githubusercontent.com/PatrickVibild/TellusAmazonPictures/master/pictures/"&amp;K68&amp;"/1.jpg","https://download.lenovo.com/Images/Parts/"&amp;K68&amp;"/"&amp;K68&amp;"_A.jpg"))</f>
        <v/>
      </c>
      <c r="N68" s="49" t="str">
        <f t="shared" ref="N68:N103" si="19">IF(ISBLANK(K68),"",IF(L68, "https://raw.githubusercontent.com/PatrickVibild/TellusAmazonPictures/master/pictures/"&amp;K68&amp;"/2.jpg","https://download.lenovo.com/Images/Parts/"&amp;K68&amp;"/"&amp;K68&amp;"_B.jpg"))</f>
        <v/>
      </c>
      <c r="O68" s="5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9"/>
      <c r="L69" s="49"/>
      <c r="M69" s="49" t="str">
        <f t="shared" si="18"/>
        <v/>
      </c>
      <c r="N69" s="49" t="str">
        <f t="shared" si="19"/>
        <v/>
      </c>
      <c r="O69" s="50" t="str">
        <f t="shared" si="20"/>
        <v/>
      </c>
      <c r="P69" t="str">
        <f t="shared" si="21"/>
        <v/>
      </c>
      <c r="Q69" t="str">
        <f t="shared" si="22"/>
        <v/>
      </c>
      <c r="R69" t="str">
        <f t="shared" si="23"/>
        <v/>
      </c>
      <c r="S69" t="str">
        <f t="shared" si="24"/>
        <v/>
      </c>
      <c r="T69" t="str">
        <f t="shared" si="25"/>
        <v/>
      </c>
      <c r="U69" t="str">
        <f t="shared" si="26"/>
        <v/>
      </c>
      <c r="V69" s="45"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9"/>
      <c r="L70" s="49"/>
      <c r="M70" s="49" t="str">
        <f t="shared" si="18"/>
        <v/>
      </c>
      <c r="N70" s="49" t="str">
        <f t="shared" si="19"/>
        <v/>
      </c>
      <c r="O70" s="50" t="str">
        <f t="shared" si="20"/>
        <v/>
      </c>
      <c r="P70" t="str">
        <f t="shared" si="21"/>
        <v/>
      </c>
      <c r="Q70" t="str">
        <f t="shared" si="22"/>
        <v/>
      </c>
      <c r="R70" t="str">
        <f t="shared" si="23"/>
        <v/>
      </c>
      <c r="S70" t="str">
        <f t="shared" si="24"/>
        <v/>
      </c>
      <c r="T70" t="str">
        <f t="shared" si="25"/>
        <v/>
      </c>
      <c r="U70" t="str">
        <f t="shared" si="26"/>
        <v/>
      </c>
      <c r="V70" s="45"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9"/>
      <c r="L71" s="49"/>
      <c r="M71" s="49" t="str">
        <f t="shared" si="18"/>
        <v/>
      </c>
      <c r="N71" s="49" t="str">
        <f t="shared" si="19"/>
        <v/>
      </c>
      <c r="O71" s="50" t="str">
        <f t="shared" si="20"/>
        <v/>
      </c>
      <c r="P71" t="str">
        <f t="shared" si="21"/>
        <v/>
      </c>
      <c r="Q71" t="str">
        <f t="shared" si="22"/>
        <v/>
      </c>
      <c r="R71" t="str">
        <f t="shared" si="23"/>
        <v/>
      </c>
      <c r="S71" t="str">
        <f t="shared" si="24"/>
        <v/>
      </c>
      <c r="T71" t="str">
        <f t="shared" si="25"/>
        <v/>
      </c>
      <c r="U71" t="str">
        <f t="shared" si="26"/>
        <v/>
      </c>
      <c r="V71" s="45"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9"/>
      <c r="L72" s="49"/>
      <c r="M72" s="49" t="str">
        <f t="shared" si="18"/>
        <v/>
      </c>
      <c r="N72" s="49" t="str">
        <f t="shared" si="19"/>
        <v/>
      </c>
      <c r="O72" s="50" t="str">
        <f t="shared" si="20"/>
        <v/>
      </c>
      <c r="P72" t="str">
        <f t="shared" si="21"/>
        <v/>
      </c>
      <c r="Q72" t="str">
        <f t="shared" si="22"/>
        <v/>
      </c>
      <c r="R72" t="str">
        <f t="shared" si="23"/>
        <v/>
      </c>
      <c r="S72" t="str">
        <f t="shared" si="24"/>
        <v/>
      </c>
      <c r="T72" t="str">
        <f t="shared" si="25"/>
        <v/>
      </c>
      <c r="U72" t="str">
        <f t="shared" si="26"/>
        <v/>
      </c>
      <c r="V72" s="45"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9"/>
      <c r="L73" s="49"/>
      <c r="M73" s="49" t="str">
        <f t="shared" si="18"/>
        <v/>
      </c>
      <c r="N73" s="49" t="str">
        <f t="shared" si="19"/>
        <v/>
      </c>
      <c r="O73" s="50" t="str">
        <f t="shared" si="20"/>
        <v/>
      </c>
      <c r="P73" t="str">
        <f t="shared" si="21"/>
        <v/>
      </c>
      <c r="Q73" t="str">
        <f t="shared" si="22"/>
        <v/>
      </c>
      <c r="R73" t="str">
        <f t="shared" si="23"/>
        <v/>
      </c>
      <c r="S73" t="str">
        <f t="shared" si="24"/>
        <v/>
      </c>
      <c r="T73" t="str">
        <f t="shared" si="25"/>
        <v/>
      </c>
      <c r="U73" t="str">
        <f t="shared" si="26"/>
        <v/>
      </c>
      <c r="V73" s="45"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9"/>
      <c r="L74" s="49"/>
      <c r="M74" s="49" t="str">
        <f t="shared" si="18"/>
        <v/>
      </c>
      <c r="N74" s="49" t="str">
        <f t="shared" si="19"/>
        <v/>
      </c>
      <c r="O74" s="50" t="str">
        <f t="shared" si="20"/>
        <v/>
      </c>
      <c r="P74" t="str">
        <f t="shared" si="21"/>
        <v/>
      </c>
      <c r="Q74" t="str">
        <f t="shared" si="22"/>
        <v/>
      </c>
      <c r="R74" t="str">
        <f t="shared" si="23"/>
        <v/>
      </c>
      <c r="S74" t="str">
        <f t="shared" si="24"/>
        <v/>
      </c>
      <c r="T74" t="str">
        <f t="shared" si="25"/>
        <v/>
      </c>
      <c r="U74" t="str">
        <f t="shared" si="26"/>
        <v/>
      </c>
      <c r="V74" s="45"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9"/>
      <c r="L75" s="49"/>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9"/>
      <c r="L76" s="49"/>
      <c r="M76" s="49" t="str">
        <f t="shared" si="18"/>
        <v/>
      </c>
      <c r="N76" s="49" t="str">
        <f t="shared" si="19"/>
        <v/>
      </c>
      <c r="O76" s="50" t="str">
        <f t="shared" si="20"/>
        <v/>
      </c>
      <c r="P76" t="str">
        <f t="shared" si="21"/>
        <v/>
      </c>
      <c r="Q76" t="str">
        <f t="shared" si="22"/>
        <v/>
      </c>
      <c r="R76" t="str">
        <f t="shared" si="23"/>
        <v/>
      </c>
      <c r="S76" t="str">
        <f t="shared" si="24"/>
        <v/>
      </c>
      <c r="T76" t="str">
        <f t="shared" si="25"/>
        <v/>
      </c>
      <c r="U76" t="str">
        <f t="shared" si="26"/>
        <v/>
      </c>
      <c r="V76" s="45"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9"/>
      <c r="L77" s="49"/>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9"/>
      <c r="L78" s="49"/>
      <c r="M78" s="49" t="str">
        <f t="shared" si="18"/>
        <v/>
      </c>
      <c r="N78" s="49" t="str">
        <f t="shared" si="19"/>
        <v/>
      </c>
      <c r="O78" s="50" t="str">
        <f t="shared" si="20"/>
        <v/>
      </c>
      <c r="P78" t="str">
        <f t="shared" si="21"/>
        <v/>
      </c>
      <c r="Q78" t="str">
        <f t="shared" si="22"/>
        <v/>
      </c>
      <c r="R78" t="str">
        <f t="shared" si="23"/>
        <v/>
      </c>
      <c r="S78" t="str">
        <f t="shared" si="24"/>
        <v/>
      </c>
      <c r="T78" t="str">
        <f t="shared" si="25"/>
        <v/>
      </c>
      <c r="U78" t="str">
        <f t="shared" si="26"/>
        <v/>
      </c>
      <c r="V78" s="45"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9"/>
      <c r="L79" s="49"/>
      <c r="M79" s="49" t="str">
        <f t="shared" si="18"/>
        <v/>
      </c>
      <c r="N79" s="49" t="str">
        <f t="shared" si="19"/>
        <v/>
      </c>
      <c r="O79" s="50" t="str">
        <f t="shared" si="20"/>
        <v/>
      </c>
      <c r="P79" t="str">
        <f t="shared" si="21"/>
        <v/>
      </c>
      <c r="Q79" t="str">
        <f t="shared" si="22"/>
        <v/>
      </c>
      <c r="R79" t="str">
        <f t="shared" si="23"/>
        <v/>
      </c>
      <c r="S79" t="str">
        <f t="shared" si="24"/>
        <v/>
      </c>
      <c r="T79" t="str">
        <f t="shared" si="25"/>
        <v/>
      </c>
      <c r="U79" t="str">
        <f t="shared" si="26"/>
        <v/>
      </c>
      <c r="V79" s="45"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9"/>
      <c r="L80" s="49"/>
      <c r="M80" s="49" t="str">
        <f t="shared" si="18"/>
        <v/>
      </c>
      <c r="N80" s="49" t="str">
        <f t="shared" si="19"/>
        <v/>
      </c>
      <c r="O80" s="50" t="str">
        <f t="shared" si="20"/>
        <v/>
      </c>
      <c r="P80" t="str">
        <f t="shared" si="21"/>
        <v/>
      </c>
      <c r="Q80" t="str">
        <f t="shared" si="22"/>
        <v/>
      </c>
      <c r="R80" t="str">
        <f t="shared" si="23"/>
        <v/>
      </c>
      <c r="S80" t="str">
        <f t="shared" si="24"/>
        <v/>
      </c>
      <c r="T80" t="str">
        <f t="shared" si="25"/>
        <v/>
      </c>
      <c r="U80" t="str">
        <f t="shared" si="26"/>
        <v/>
      </c>
      <c r="V80" s="45"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9"/>
      <c r="L81" s="49"/>
      <c r="M81" s="49" t="str">
        <f t="shared" si="18"/>
        <v/>
      </c>
      <c r="N81" s="49" t="str">
        <f t="shared" si="19"/>
        <v/>
      </c>
      <c r="O81" s="50" t="str">
        <f t="shared" si="20"/>
        <v/>
      </c>
      <c r="P81" t="str">
        <f t="shared" si="21"/>
        <v/>
      </c>
      <c r="Q81" t="str">
        <f t="shared" si="22"/>
        <v/>
      </c>
      <c r="R81" t="str">
        <f t="shared" si="23"/>
        <v/>
      </c>
      <c r="S81" t="str">
        <f t="shared" si="24"/>
        <v/>
      </c>
      <c r="T81" t="str">
        <f t="shared" si="25"/>
        <v/>
      </c>
      <c r="U81" t="str">
        <f t="shared" si="26"/>
        <v/>
      </c>
      <c r="V81" s="45"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9"/>
      <c r="L82" s="49"/>
      <c r="M82" s="49" t="str">
        <f t="shared" si="18"/>
        <v/>
      </c>
      <c r="N82" s="49" t="str">
        <f t="shared" si="19"/>
        <v/>
      </c>
      <c r="O82" s="50" t="str">
        <f t="shared" si="20"/>
        <v/>
      </c>
      <c r="P82" t="str">
        <f t="shared" si="21"/>
        <v/>
      </c>
      <c r="Q82" t="str">
        <f t="shared" si="22"/>
        <v/>
      </c>
      <c r="R82" t="str">
        <f t="shared" si="23"/>
        <v/>
      </c>
      <c r="S82" t="str">
        <f t="shared" si="24"/>
        <v/>
      </c>
      <c r="T82" t="str">
        <f t="shared" si="25"/>
        <v/>
      </c>
      <c r="U82" t="str">
        <f t="shared" si="26"/>
        <v/>
      </c>
      <c r="V82" s="45"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9"/>
      <c r="L83" s="49"/>
      <c r="M83" s="49" t="str">
        <f t="shared" si="18"/>
        <v/>
      </c>
      <c r="N83" s="49" t="str">
        <f t="shared" si="19"/>
        <v/>
      </c>
      <c r="O83" s="50" t="str">
        <f t="shared" si="20"/>
        <v/>
      </c>
      <c r="P83" t="str">
        <f t="shared" si="21"/>
        <v/>
      </c>
      <c r="Q83" t="str">
        <f t="shared" si="22"/>
        <v/>
      </c>
      <c r="R83" t="str">
        <f t="shared" si="23"/>
        <v/>
      </c>
      <c r="S83" t="str">
        <f t="shared" si="24"/>
        <v/>
      </c>
      <c r="T83" t="str">
        <f t="shared" si="25"/>
        <v/>
      </c>
      <c r="U83" t="str">
        <f t="shared" si="26"/>
        <v/>
      </c>
      <c r="V83" s="45"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473</v>
      </c>
      <c r="B1" s="44" t="b">
        <f>TRUE()</f>
        <v>1</v>
      </c>
      <c r="C1" t="s">
        <v>474</v>
      </c>
      <c r="D1" s="45" t="s">
        <v>366</v>
      </c>
      <c r="E1" t="s">
        <v>475</v>
      </c>
      <c r="F1" t="s">
        <v>476</v>
      </c>
      <c r="G1" t="s">
        <v>463</v>
      </c>
    </row>
    <row r="2" spans="1:7" x14ac:dyDescent="0.15">
      <c r="A2" t="s">
        <v>423</v>
      </c>
      <c r="B2" s="44" t="b">
        <f>FALSE()</f>
        <v>0</v>
      </c>
      <c r="C2" t="s">
        <v>373</v>
      </c>
      <c r="D2" s="45" t="s">
        <v>370</v>
      </c>
      <c r="E2" t="s">
        <v>477</v>
      </c>
      <c r="F2" t="s">
        <v>370</v>
      </c>
      <c r="G2" t="s">
        <v>434</v>
      </c>
    </row>
    <row r="3" spans="1:7" x14ac:dyDescent="0.15">
      <c r="A3" t="s">
        <v>478</v>
      </c>
      <c r="D3" s="45" t="s">
        <v>375</v>
      </c>
      <c r="E3" t="s">
        <v>479</v>
      </c>
      <c r="F3" t="s">
        <v>366</v>
      </c>
    </row>
    <row r="4" spans="1:7" x14ac:dyDescent="0.15">
      <c r="D4" s="45" t="s">
        <v>379</v>
      </c>
      <c r="E4" t="s">
        <v>480</v>
      </c>
      <c r="F4" t="s">
        <v>375</v>
      </c>
    </row>
    <row r="5" spans="1:7" x14ac:dyDescent="0.15">
      <c r="D5" s="45" t="s">
        <v>383</v>
      </c>
      <c r="E5" t="s">
        <v>481</v>
      </c>
      <c r="F5" t="s">
        <v>379</v>
      </c>
    </row>
    <row r="6" spans="1:7" x14ac:dyDescent="0.15">
      <c r="D6" s="45" t="s">
        <v>387</v>
      </c>
      <c r="E6" t="s">
        <v>482</v>
      </c>
      <c r="F6" t="s">
        <v>409</v>
      </c>
    </row>
    <row r="7" spans="1:7" x14ac:dyDescent="0.15">
      <c r="D7" s="45" t="s">
        <v>391</v>
      </c>
      <c r="E7" t="s">
        <v>483</v>
      </c>
    </row>
    <row r="8" spans="1:7" x14ac:dyDescent="0.15">
      <c r="D8" s="45" t="s">
        <v>395</v>
      </c>
      <c r="E8" t="s">
        <v>484</v>
      </c>
    </row>
    <row r="9" spans="1:7" x14ac:dyDescent="0.15">
      <c r="D9" s="45" t="s">
        <v>403</v>
      </c>
      <c r="E9" t="s">
        <v>485</v>
      </c>
    </row>
    <row r="10" spans="1:7" x14ac:dyDescent="0.15">
      <c r="D10" s="45" t="s">
        <v>409</v>
      </c>
      <c r="E10" t="s">
        <v>486</v>
      </c>
    </row>
    <row r="11" spans="1:7" x14ac:dyDescent="0.15">
      <c r="D11" s="45" t="s">
        <v>414</v>
      </c>
      <c r="E11" t="s">
        <v>487</v>
      </c>
    </row>
    <row r="12" spans="1:7" x14ac:dyDescent="0.15">
      <c r="D12" s="45" t="s">
        <v>416</v>
      </c>
      <c r="E12" t="s">
        <v>488</v>
      </c>
    </row>
    <row r="13" spans="1:7" x14ac:dyDescent="0.15">
      <c r="D13" s="45" t="s">
        <v>419</v>
      </c>
      <c r="E13" t="s">
        <v>489</v>
      </c>
    </row>
    <row r="14" spans="1:7" x14ac:dyDescent="0.15">
      <c r="D14" s="45" t="s">
        <v>421</v>
      </c>
      <c r="E14" t="s">
        <v>490</v>
      </c>
    </row>
    <row r="15" spans="1:7" x14ac:dyDescent="0.15">
      <c r="D15" s="45" t="s">
        <v>425</v>
      </c>
      <c r="E15" t="s">
        <v>491</v>
      </c>
    </row>
    <row r="16" spans="1:7" x14ac:dyDescent="0.15">
      <c r="D16" s="45" t="s">
        <v>428</v>
      </c>
      <c r="E16" s="59" t="s">
        <v>492</v>
      </c>
    </row>
    <row r="17" spans="4:5" x14ac:dyDescent="0.15">
      <c r="D17" s="45" t="s">
        <v>431</v>
      </c>
      <c r="E17" t="s">
        <v>493</v>
      </c>
    </row>
    <row r="18" spans="4:5" x14ac:dyDescent="0.15">
      <c r="D18" s="45" t="s">
        <v>434</v>
      </c>
      <c r="E18" t="s">
        <v>494</v>
      </c>
    </row>
    <row r="19" spans="4:5" x14ac:dyDescent="0.15">
      <c r="D19" s="45" t="s">
        <v>407</v>
      </c>
      <c r="E19" t="s">
        <v>495</v>
      </c>
    </row>
    <row r="20" spans="4:5" x14ac:dyDescent="0.15">
      <c r="D20" s="45" t="s">
        <v>398</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476</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403</v>
      </c>
    </row>
    <row r="29" spans="2:2" x14ac:dyDescent="0.15">
      <c r="B29" s="45" t="s">
        <v>409</v>
      </c>
    </row>
    <row r="30" spans="2:2" x14ac:dyDescent="0.15">
      <c r="B30" s="45" t="s">
        <v>414</v>
      </c>
    </row>
    <row r="31" spans="2:2" x14ac:dyDescent="0.15">
      <c r="B31" s="45" t="s">
        <v>416</v>
      </c>
    </row>
    <row r="32" spans="2:2" x14ac:dyDescent="0.15">
      <c r="B32" s="45" t="s">
        <v>419</v>
      </c>
    </row>
    <row r="33" spans="2:4" x14ac:dyDescent="0.15">
      <c r="B33" s="45" t="s">
        <v>421</v>
      </c>
    </row>
    <row r="34" spans="2:4" x14ac:dyDescent="0.15">
      <c r="B34" s="45" t="s">
        <v>425</v>
      </c>
      <c r="D34" s="42"/>
    </row>
    <row r="35" spans="2:4" x14ac:dyDescent="0.15">
      <c r="B35" s="45" t="s">
        <v>428</v>
      </c>
      <c r="D35" s="42"/>
    </row>
    <row r="36" spans="2:4" x14ac:dyDescent="0.15">
      <c r="B36" s="45" t="s">
        <v>431</v>
      </c>
      <c r="D36" s="42"/>
    </row>
    <row r="37" spans="2:4" x14ac:dyDescent="0.15">
      <c r="B37" s="45" t="s">
        <v>434</v>
      </c>
      <c r="D37" s="42"/>
    </row>
    <row r="38" spans="2:4" x14ac:dyDescent="0.15">
      <c r="B38" s="45" t="s">
        <v>407</v>
      </c>
      <c r="D38" s="42"/>
    </row>
    <row r="39" spans="2:4" x14ac:dyDescent="0.15">
      <c r="B39" s="45" t="s">
        <v>398</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383</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428</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42"/>
    </row>
    <row r="2" spans="1:2" x14ac:dyDescent="0.15">
      <c r="B2" s="42" t="s">
        <v>379</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434</v>
      </c>
    </row>
    <row r="38" spans="2:2" x14ac:dyDescent="0.15">
      <c r="B38" t="s">
        <v>566</v>
      </c>
    </row>
    <row r="39" spans="2:2" x14ac:dyDescent="0.15">
      <c r="B39" t="s">
        <v>567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370</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383</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434</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383</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409</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383</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434</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1051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127</cp:revision>
  <dcterms:created xsi:type="dcterms:W3CDTF">2020-07-27T15:42:24Z</dcterms:created>
  <dcterms:modified xsi:type="dcterms:W3CDTF">2024-07-24T17:22:10Z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