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regular/"/>
    </mc:Choice>
  </mc:AlternateContent>
  <xr:revisionPtr revIDLastSave="0" documentId="13_ncr:1_{596CC42E-1C8D-FA47-B2C9-5653D8C643B8}"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H5" i="2"/>
  <c r="H6" i="2"/>
  <c r="H7" i="2"/>
  <c r="H8" i="2"/>
  <c r="H9" i="2"/>
  <c r="H10" i="2"/>
  <c r="H11" i="2"/>
  <c r="H12" i="2"/>
  <c r="H13" i="2"/>
  <c r="H14" i="2"/>
  <c r="H15" i="2"/>
  <c r="H16" i="2"/>
  <c r="H17" i="2"/>
  <c r="H18" i="2"/>
  <c r="H19" i="2"/>
  <c r="H20" i="2"/>
  <c r="H21" i="2"/>
  <c r="H22" i="2"/>
  <c r="H23" i="2"/>
  <c r="H24" i="2"/>
  <c r="AT25" i="1" s="1"/>
  <c r="H25" i="2"/>
  <c r="AL26" i="1" s="1"/>
  <c r="H26" i="2"/>
  <c r="AT27" i="1" s="1"/>
  <c r="H27" i="2"/>
  <c r="AT28" i="1" s="1"/>
  <c r="H28" i="2"/>
  <c r="H29" i="2"/>
  <c r="H30" i="2"/>
  <c r="H31" i="2"/>
  <c r="AT32" i="1" s="1"/>
  <c r="H32" i="2"/>
  <c r="H33" i="2"/>
  <c r="H34" i="2"/>
  <c r="AT35" i="1" s="1"/>
  <c r="H35" i="2"/>
  <c r="AL36" i="1" s="1"/>
  <c r="H36" i="2"/>
  <c r="F37" i="1" s="1"/>
  <c r="H37" i="2"/>
  <c r="H38" i="2"/>
  <c r="H39" i="2"/>
  <c r="H40" i="2"/>
  <c r="H41" i="2"/>
  <c r="AT42" i="1" s="1"/>
  <c r="H42" i="2"/>
  <c r="AT43" i="1" s="1"/>
  <c r="H43" i="2"/>
  <c r="AT44" i="1" s="1"/>
  <c r="H4" i="2"/>
  <c r="B33" i="2"/>
  <c r="AI40" i="1" s="1"/>
  <c r="B31" i="2"/>
  <c r="DP38" i="1" s="1"/>
  <c r="B29" i="2"/>
  <c r="AB32" i="1" s="1"/>
  <c r="B27" i="2"/>
  <c r="B26" i="2"/>
  <c r="B25" i="2"/>
  <c r="B24" i="2"/>
  <c r="B23" i="2"/>
  <c r="B2" i="2"/>
  <c r="B1"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S22" i="2"/>
  <c r="R22" i="2"/>
  <c r="Q22" i="2"/>
  <c r="O22" i="2"/>
  <c r="N22" i="2"/>
  <c r="M22" i="2"/>
  <c r="I22" i="2"/>
  <c r="V21" i="2"/>
  <c r="U21" i="2"/>
  <c r="T21" i="2"/>
  <c r="S21" i="2"/>
  <c r="R21" i="2"/>
  <c r="Q21" i="2"/>
  <c r="P21" i="2"/>
  <c r="O21" i="2"/>
  <c r="N21" i="2"/>
  <c r="M21" i="2"/>
  <c r="I21" i="2"/>
  <c r="V20" i="2"/>
  <c r="U20" i="2"/>
  <c r="T20" i="2"/>
  <c r="S20" i="2"/>
  <c r="R20" i="2"/>
  <c r="P20" i="2"/>
  <c r="O20" i="2"/>
  <c r="N20" i="2"/>
  <c r="I20" i="2"/>
  <c r="V19" i="2"/>
  <c r="U19" i="2"/>
  <c r="T19" i="2"/>
  <c r="I19" i="2"/>
  <c r="V18" i="2"/>
  <c r="R18" i="2"/>
  <c r="Q18" i="2"/>
  <c r="M18" i="2"/>
  <c r="P18" i="2"/>
  <c r="I18" i="2"/>
  <c r="V17" i="2"/>
  <c r="T17" i="2"/>
  <c r="S17" i="2"/>
  <c r="R17" i="2"/>
  <c r="Q17" i="2"/>
  <c r="P17" i="2"/>
  <c r="N17" i="2"/>
  <c r="M17" i="2"/>
  <c r="U17" i="2"/>
  <c r="I17" i="2"/>
  <c r="V16" i="2"/>
  <c r="U16" i="2"/>
  <c r="T16" i="2"/>
  <c r="S16" i="2"/>
  <c r="R16" i="2"/>
  <c r="Q16" i="2"/>
  <c r="P16" i="2"/>
  <c r="O16" i="2"/>
  <c r="N16" i="2"/>
  <c r="M16" i="2"/>
  <c r="I16" i="2"/>
  <c r="V15" i="2"/>
  <c r="U15" i="2"/>
  <c r="T15" i="2"/>
  <c r="S15" i="2"/>
  <c r="R15" i="2"/>
  <c r="Q15" i="2"/>
  <c r="P15" i="2"/>
  <c r="O15" i="2"/>
  <c r="N15" i="2"/>
  <c r="M15" i="2"/>
  <c r="I15" i="2"/>
  <c r="V14" i="2"/>
  <c r="U14" i="2"/>
  <c r="T14" i="2"/>
  <c r="P14" i="2"/>
  <c r="O14" i="2"/>
  <c r="N14" i="2"/>
  <c r="M14" i="2"/>
  <c r="S14" i="2"/>
  <c r="I14" i="2"/>
  <c r="V13" i="2"/>
  <c r="Q13" i="2"/>
  <c r="P13" i="2"/>
  <c r="O13" i="2"/>
  <c r="I13" i="2"/>
  <c r="V12" i="2"/>
  <c r="U12" i="2"/>
  <c r="I12" i="2"/>
  <c r="V11" i="2"/>
  <c r="U11" i="2"/>
  <c r="T11" i="2"/>
  <c r="S11" i="2"/>
  <c r="R11" i="2"/>
  <c r="Q11" i="2"/>
  <c r="P11" i="2"/>
  <c r="O11" i="2"/>
  <c r="N11" i="2"/>
  <c r="M11" i="2"/>
  <c r="I11" i="2"/>
  <c r="V10" i="2"/>
  <c r="T10" i="2"/>
  <c r="S10" i="2"/>
  <c r="R10" i="2"/>
  <c r="Q10" i="2"/>
  <c r="O10" i="2"/>
  <c r="N10" i="2"/>
  <c r="M10" i="2"/>
  <c r="I10" i="2"/>
  <c r="V9" i="2"/>
  <c r="U9" i="2"/>
  <c r="T9" i="2"/>
  <c r="S9" i="2"/>
  <c r="R9" i="2"/>
  <c r="Q9" i="2"/>
  <c r="P9" i="2"/>
  <c r="O9" i="2"/>
  <c r="N9" i="2"/>
  <c r="M9" i="2"/>
  <c r="I9" i="2"/>
  <c r="V8" i="2"/>
  <c r="Q8" i="2"/>
  <c r="P8" i="2"/>
  <c r="O8" i="2"/>
  <c r="I8" i="2"/>
  <c r="V7" i="2"/>
  <c r="T7" i="2"/>
  <c r="S7" i="2"/>
  <c r="R7" i="2"/>
  <c r="Q7" i="2"/>
  <c r="P7" i="2"/>
  <c r="N7" i="2"/>
  <c r="M7" i="2"/>
  <c r="U7" i="2"/>
  <c r="I7" i="2"/>
  <c r="V6" i="2"/>
  <c r="U6" i="2"/>
  <c r="T6" i="2"/>
  <c r="Q6" i="2"/>
  <c r="P6" i="2"/>
  <c r="O6" i="2"/>
  <c r="N6" i="2"/>
  <c r="M6" i="2"/>
  <c r="S6" i="2"/>
  <c r="I6" i="2"/>
  <c r="V5" i="2"/>
  <c r="Q5" i="2"/>
  <c r="P5" i="2"/>
  <c r="M5" i="2"/>
  <c r="O5" i="2"/>
  <c r="I5" i="2"/>
  <c r="V4" i="2"/>
  <c r="U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L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A33" i="1"/>
  <c r="Z33" i="1"/>
  <c r="Y33" i="1"/>
  <c r="X33" i="1"/>
  <c r="W33" i="1"/>
  <c r="U33" i="1"/>
  <c r="T33" i="1"/>
  <c r="S33" i="1"/>
  <c r="R33" i="1"/>
  <c r="Q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M32" i="1"/>
  <c r="L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AJ41" i="1" l="1"/>
  <c r="AJ44" i="1"/>
  <c r="AJ27" i="1"/>
  <c r="AJ30" i="1"/>
  <c r="AJ43" i="1"/>
  <c r="F43" i="1"/>
  <c r="AJ29" i="1"/>
  <c r="AL43" i="1"/>
  <c r="AJ26" i="1"/>
  <c r="AJ33" i="1"/>
  <c r="AJ35" i="1"/>
  <c r="AJ37" i="1"/>
  <c r="AJ42" i="1"/>
  <c r="L41" i="1"/>
  <c r="FE44" i="1"/>
  <c r="L31" i="1"/>
  <c r="FV41" i="1"/>
  <c r="FV36" i="1"/>
  <c r="FV31" i="1"/>
  <c r="FV26" i="1"/>
  <c r="FE42" i="1"/>
  <c r="L34" i="1"/>
  <c r="FE25" i="1"/>
  <c r="AL33" i="1"/>
  <c r="AL32" i="1"/>
  <c r="AI44" i="1"/>
  <c r="F33" i="1"/>
  <c r="EI37" i="1"/>
  <c r="AI32" i="1"/>
  <c r="AT33" i="1"/>
  <c r="AI38" i="1"/>
  <c r="AL44" i="1"/>
  <c r="EI28" i="1"/>
  <c r="F32" i="1"/>
  <c r="AJ32" i="1"/>
  <c r="AJ36" i="1"/>
  <c r="AJ38" i="1"/>
  <c r="F40" i="1"/>
  <c r="AI31" i="1"/>
  <c r="AJ34" i="1"/>
  <c r="AI26" i="1"/>
  <c r="AI28" i="1"/>
  <c r="AJ31" i="1"/>
  <c r="AT36" i="1"/>
  <c r="EI39" i="1"/>
  <c r="AL35" i="1"/>
  <c r="DP43" i="1"/>
  <c r="DP36" i="1"/>
  <c r="DP42" i="1"/>
  <c r="EI38" i="1"/>
  <c r="EI26" i="1"/>
  <c r="AL27" i="1"/>
  <c r="DP37" i="1"/>
  <c r="EI44" i="1"/>
  <c r="F39" i="1"/>
  <c r="AL29" i="1"/>
  <c r="F27" i="1"/>
  <c r="F38" i="1"/>
  <c r="AM25" i="1"/>
  <c r="DP29" i="1"/>
  <c r="DP35" i="1"/>
  <c r="DP25" i="1"/>
  <c r="AM30" i="1"/>
  <c r="AM31" i="1"/>
  <c r="AM32" i="1"/>
  <c r="EI36" i="1"/>
  <c r="AB43" i="1"/>
  <c r="AL28" i="1"/>
  <c r="EI29" i="1"/>
  <c r="DP34" i="1"/>
  <c r="AL38" i="1"/>
  <c r="F44" i="1"/>
  <c r="AB24" i="1"/>
  <c r="AB25" i="1"/>
  <c r="EI25" i="1"/>
  <c r="AM26" i="1"/>
  <c r="AM28" i="1"/>
  <c r="AI29" i="1"/>
  <c r="DP33" i="1"/>
  <c r="AI35" i="1"/>
  <c r="F36" i="1"/>
  <c r="AL37" i="1"/>
  <c r="AM38" i="1"/>
  <c r="AT39" i="1"/>
  <c r="DP40" i="1"/>
  <c r="AM34" i="1"/>
  <c r="AB37" i="1"/>
  <c r="AM40" i="1"/>
  <c r="AL39" i="1"/>
  <c r="AI42" i="1"/>
  <c r="AB29" i="1"/>
  <c r="AB35" i="1"/>
  <c r="AM39" i="1"/>
  <c r="AI43" i="1"/>
  <c r="DP24" i="1"/>
  <c r="AI25" i="1"/>
  <c r="F26" i="1"/>
  <c r="AT26" i="1"/>
  <c r="AB27" i="1"/>
  <c r="EI27" i="1"/>
  <c r="F28" i="1"/>
  <c r="DP30" i="1"/>
  <c r="DP31" i="1"/>
  <c r="DP32" i="1"/>
  <c r="AB34" i="1"/>
  <c r="EI34" i="1"/>
  <c r="AM37" i="1"/>
  <c r="AT38" i="1"/>
  <c r="AB41" i="1"/>
  <c r="EI41" i="1"/>
  <c r="AM41" i="1"/>
  <c r="EI42" i="1"/>
  <c r="F30" i="1"/>
  <c r="AM44" i="1"/>
  <c r="AI27" i="1"/>
  <c r="AB33" i="1"/>
  <c r="EI33" i="1"/>
  <c r="AI34" i="1"/>
  <c r="F35" i="1"/>
  <c r="AT37" i="1"/>
  <c r="DP39" i="1"/>
  <c r="AB40" i="1"/>
  <c r="EI40" i="1"/>
  <c r="F41" i="1"/>
  <c r="AI41" i="1"/>
  <c r="F42" i="1"/>
  <c r="AM42" i="1"/>
  <c r="DP44" i="1"/>
  <c r="F29" i="1"/>
  <c r="AT29" i="1"/>
  <c r="AM27" i="1"/>
  <c r="AM33" i="1"/>
  <c r="AB42" i="1"/>
  <c r="AB36" i="1"/>
  <c r="EI43" i="1"/>
  <c r="DP27" i="1"/>
  <c r="EI35" i="1"/>
  <c r="AI36" i="1"/>
  <c r="DP41" i="1"/>
  <c r="EI24" i="1"/>
  <c r="F25" i="1"/>
  <c r="DP26" i="1"/>
  <c r="DP28" i="1"/>
  <c r="AB30" i="1"/>
  <c r="EI30" i="1"/>
  <c r="F31" i="1"/>
  <c r="AB31" i="1"/>
  <c r="EI31" i="1"/>
  <c r="EI32" i="1"/>
  <c r="AI33" i="1"/>
  <c r="F34" i="1"/>
  <c r="AM36" i="1"/>
  <c r="AM43" i="1"/>
  <c r="L29" i="1"/>
  <c r="L39" i="1"/>
  <c r="L30" i="1"/>
  <c r="L40" i="1"/>
  <c r="FE26" i="1"/>
  <c r="FE36" i="1"/>
  <c r="FE27" i="1"/>
  <c r="FE37" i="1"/>
  <c r="FE28" i="1"/>
  <c r="FE38" i="1"/>
  <c r="AJ24" i="1"/>
  <c r="AI24" i="1"/>
  <c r="AK24" i="1"/>
  <c r="AM24" i="1"/>
  <c r="AT24" i="1"/>
  <c r="AL24" i="1"/>
  <c r="F24" i="1"/>
  <c r="M4" i="2"/>
  <c r="M12" i="2"/>
  <c r="CQ24" i="1"/>
  <c r="N4" i="2"/>
  <c r="R5" i="2"/>
  <c r="O7" i="2"/>
  <c r="R8" i="2"/>
  <c r="P10" i="2"/>
  <c r="N12" i="2"/>
  <c r="R13" i="2"/>
  <c r="O17" i="2"/>
  <c r="S18" i="2"/>
  <c r="M19" i="2"/>
  <c r="Q20" i="2"/>
  <c r="P22" i="2"/>
  <c r="S23" i="2"/>
  <c r="S24" i="1" s="1"/>
  <c r="O4" i="2"/>
  <c r="S5" i="2"/>
  <c r="S8" i="2"/>
  <c r="O12" i="2"/>
  <c r="S13" i="2"/>
  <c r="T18" i="2"/>
  <c r="N19" i="2"/>
  <c r="T23" i="2"/>
  <c r="T24" i="1" s="1"/>
  <c r="P4" i="2"/>
  <c r="T5" i="2"/>
  <c r="T8" i="2"/>
  <c r="P12" i="2"/>
  <c r="T13" i="2"/>
  <c r="U18" i="2"/>
  <c r="O19" i="2"/>
  <c r="U23" i="2"/>
  <c r="U24" i="1" s="1"/>
  <c r="Q4" i="2"/>
  <c r="U5" i="2"/>
  <c r="U8" i="2"/>
  <c r="Q12" i="2"/>
  <c r="U13" i="2"/>
  <c r="P19" i="2"/>
  <c r="FE24" i="1"/>
  <c r="R4" i="2"/>
  <c r="R12" i="2"/>
  <c r="Q19" i="2"/>
  <c r="M8" i="2"/>
  <c r="U10" i="2"/>
  <c r="S12" i="2"/>
  <c r="M13" i="2"/>
  <c r="Q14" i="2"/>
  <c r="N18" i="2"/>
  <c r="R19" i="2"/>
  <c r="U22" i="2"/>
  <c r="N23" i="2"/>
  <c r="N24" i="1" s="1"/>
  <c r="S4" i="2"/>
  <c r="T4" i="2"/>
  <c r="N5" i="2"/>
  <c r="R6" i="2"/>
  <c r="N8" i="2"/>
  <c r="T12" i="2"/>
  <c r="N13" i="2"/>
  <c r="R14" i="2"/>
  <c r="O18" i="2"/>
  <c r="S19" i="2"/>
  <c r="M20" i="2"/>
  <c r="O23" i="2"/>
  <c r="O24" i="1" s="1"/>
</calcChain>
</file>

<file path=xl/sharedStrings.xml><?xml version="1.0" encoding="utf-8"?>
<sst xmlns="http://schemas.openxmlformats.org/spreadsheetml/2006/main" count="887" uniqueCount="717">
  <si>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</si>
  <si>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</si>
  <si>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</si>
  <si>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</si>
  <si>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</si>
  <si>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</si>
  <si>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</si>
  <si>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</si>
  <si>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</si>
  <si>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</si>
  <si>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</si>
  <si>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</si>
  <si>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</si>
  <si>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</si>
  <si>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</si>
  <si>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</si>
  <si>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</si>
  <si>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</si>
  <si>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</si>
  <si>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</si>
  <si>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</si>
  <si>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</si>
  <si>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</si>
  <si>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</si>
  <si>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</si>
  <si>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</si>
  <si>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</si>
  <si>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</si>
  <si>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</si>
  <si>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</si>
  <si>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</si>
  <si>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</si>
  <si>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</si>
  <si>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</si>
  <si>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</si>
  <si>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</si>
  <si>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</si>
  <si>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</si>
  <si>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</si>
  <si>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</si>
  <si>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</si>
  <si>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</si>
  <si>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</si>
  <si>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</si>
  <si>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</si>
  <si>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</si>
  <si>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</si>
  <si>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</si>
  <si>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</si>
  <si>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</si>
  <si>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</si>
  <si>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</si>
  <si>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</si>
  <si>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</si>
  <si>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</si>
  <si>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</si>
  <si>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</si>
  <si>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</si>
  <si>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</si>
  <si>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</si>
  <si>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</si>
  <si>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</si>
  <si>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</si>
  <si>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</si>
  <si>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</si>
  <si>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</si>
  <si>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</si>
  <si>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</si>
  <si>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</si>
  <si>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</si>
  <si>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</si>
  <si>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</si>
  <si>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</si>
  <si>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</si>
  <si>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</si>
  <si>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</si>
  <si>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</si>
  <si>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</si>
  <si>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</si>
  <si>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</si>
  <si>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</si>
  <si>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</si>
  <si>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</si>
  <si>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</si>
  <si>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</si>
  <si>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</si>
  <si>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</si>
  <si>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</si>
  <si>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</si>
  <si>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</si>
  <si>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</si>
  <si>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</si>
  <si>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</si>
  <si>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</si>
  <si>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</si>
  <si>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</si>
  <si>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</si>
  <si>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</si>
  <si>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</si>
  <si>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</si>
  <si>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</si>
  <si>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</si>
  <si>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</si>
  <si>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</si>
  <si>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</si>
  <si>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</si>
  <si>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</si>
  <si>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</si>
  <si>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</si>
  <si>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</si>
  <si>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</si>
  <si>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</si>
  <si>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</si>
  <si>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</si>
  <si>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</si>
  <si>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</si>
  <si>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</si>
  <si>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</si>
  <si>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</si>
  <si>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</si>
  <si>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</si>
  <si>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</si>
  <si>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</si>
  <si>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</si>
  <si>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</si>
  <si>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</si>
  <si>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</si>
  <si>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</si>
  <si>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</si>
  <si>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</si>
  <si>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</si>
  <si>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</si>
  <si>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</si>
  <si>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</si>
  <si>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</si>
  <si>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</si>
  <si>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</si>
  <si>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</si>
  <si>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</si>
  <si>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</si>
  <si>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</si>
  <si>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</si>
  <si>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</si>
  <si>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</si>
  <si>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</si>
  <si>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</si>
  <si>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</si>
  <si>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</si>
  <si>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</si>
  <si>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</si>
  <si>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</si>
  <si>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</si>
  <si>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</si>
  <si>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</si>
  <si>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</si>
  <si>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</si>
  <si>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</si>
  <si>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</si>
  <si>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</si>
  <si>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</si>
  <si>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</si>
  <si>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</si>
  <si>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</si>
  <si>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</si>
  <si>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</si>
  <si>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</si>
  <si>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</si>
  <si>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</si>
  <si>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</si>
  <si>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</si>
  <si>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</si>
  <si>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</si>
  <si>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</si>
  <si>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</si>
  <si>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</si>
  <si>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</si>
  <si>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</si>
  <si>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</si>
  <si>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</si>
  <si>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</si>
  <si>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</si>
  <si>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</si>
  <si>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</si>
  <si>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</si>
  <si>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</si>
  <si>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</si>
  <si>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</si>
  <si>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</si>
  <si>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</si>
  <si>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</si>
  <si>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</si>
  <si>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</si>
  <si>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</si>
  <si>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</si>
  <si>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</si>
  <si>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</si>
  <si>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</si>
  <si>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</si>
  <si>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</si>
  <si>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</si>
  <si>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</si>
  <si>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</si>
  <si>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</si>
  <si>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</si>
  <si>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</si>
  <si>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</si>
  <si>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</si>
  <si>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</si>
  <si>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</si>
  <si>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</si>
  <si>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</si>
  <si>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</si>
  <si>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</si>
  <si>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</si>
  <si>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</si>
  <si>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</si>
  <si>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</si>
  <si>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</si>
  <si>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</si>
  <si>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</si>
  <si>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</si>
  <si>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</si>
  <si>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</si>
  <si>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</si>
  <si>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</si>
  <si>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</si>
  <si>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</si>
  <si>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</si>
  <si>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</si>
  <si>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</si>
  <si>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</si>
  <si>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</si>
  <si>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</si>
  <si>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</si>
  <si>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</si>
  <si>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</si>
  <si>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</si>
  <si>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</si>
  <si>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</si>
  <si>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</si>
  <si>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</si>
  <si>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</si>
  <si>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</si>
  <si>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</si>
  <si>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</si>
  <si>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</si>
  <si>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</si>
  <si>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</si>
  <si>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</si>
  <si>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</si>
  <si>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</si>
  <si>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</si>
  <si>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</si>
  <si>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</si>
  <si>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</si>
  <si>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</si>
  <si>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</si>
  <si>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</si>
  <si>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</si>
  <si>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</si>
  <si>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</si>
  <si>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</si>
  <si>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</si>
  <si>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</si>
  <si>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</si>
  <si>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</si>
  <si>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</si>
  <si>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</si>
  <si>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</si>
  <si>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</si>
  <si>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</si>
  <si>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</si>
  <si>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</si>
  <si>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</si>
  <si>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</si>
  <si>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</si>
  <si>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</si>
  <si>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</si>
  <si>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</si>
  <si>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</si>
  <si>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</si>
  <si>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</si>
  <si>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</si>
  <si>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</si>
  <si>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</si>
  <si>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</si>
  <si>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</si>
  <si>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</si>
  <si>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</si>
  <si>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</si>
  <si>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</si>
  <si>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</si>
  <si>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</si>
  <si>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</si>
  <si>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</si>
  <si>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</si>
  <si>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</si>
  <si>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</si>
  <si>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</si>
  <si>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</si>
  <si>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</si>
  <si>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</si>
  <si>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</si>
  <si>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</si>
  <si>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</si>
  <si>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</si>
  <si>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</si>
  <si>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</si>
  <si>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</si>
  <si>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</si>
  <si>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</si>
  <si>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</si>
  <si>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</si>
  <si>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</si>
  <si>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</si>
  <si>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</si>
  <si>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</si>
  <si>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</si>
  <si>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</si>
  <si>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</si>
  <si>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</si>
  <si>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</si>
  <si>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</si>
  <si>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</si>
  <si>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</si>
  <si>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</si>
  <si>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</si>
  <si>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</si>
  <si>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</si>
  <si>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</si>
  <si>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</si>
  <si>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</si>
  <si>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</si>
  <si>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</si>
  <si>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</si>
  <si>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</si>
  <si>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</si>
  <si>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</si>
  <si>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</si>
  <si>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</si>
  <si>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</si>
  <si>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</si>
  <si>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</si>
  <si>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</si>
  <si>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</si>
  <si>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</si>
  <si>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</si>
  <si>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</si>
  <si>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</si>
  <si>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</si>
  <si>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</si>
  <si>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</si>
  <si>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</si>
  <si>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</si>
  <si>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</si>
  <si>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</si>
  <si>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</si>
  <si>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</si>
  <si>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</si>
  <si>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</si>
  <si>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</si>
  <si>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</si>
  <si>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</si>
  <si>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</si>
  <si>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</si>
  <si>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</si>
  <si>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</si>
  <si>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</si>
  <si>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</si>
  <si>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</si>
  <si>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</si>
  <si>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</si>
  <si>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</si>
  <si>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</si>
  <si>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</si>
  <si>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</si>
  <si>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</si>
  <si>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</si>
  <si>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</si>
  <si>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</si>
  <si>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</si>
  <si>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</si>
  <si>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</si>
  <si>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</si>
  <si>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</si>
  <si>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</si>
  <si>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</si>
  <si>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</si>
  <si>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</si>
  <si>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</si>
  <si>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</si>
  <si>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</si>
  <si>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</si>
  <si>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</si>
  <si>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</si>
  <si>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</si>
  <si>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</si>
  <si>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</si>
  <si>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</si>
  <si>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</si>
  <si>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</si>
  <si>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</si>
  <si>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</si>
  <si>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</si>
  <si>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</si>
  <si>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</si>
  <si>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</si>
  <si>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</si>
  <si>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</si>
  <si>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</si>
  <si>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</si>
  <si>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</si>
  <si>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</si>
  <si>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</si>
  <si>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</si>
  <si>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</si>
  <si>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</si>
  <si>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</si>
  <si>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</si>
  <si>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</si>
  <si>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</si>
  <si>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</si>
  <si>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</si>
  <si>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</si>
  <si>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</si>
  <si>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</si>
  <si>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</si>
  <si>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</si>
  <si>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</si>
  <si>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</si>
  <si>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</si>
  <si>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</si>
  <si>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</si>
  <si>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</si>
  <si>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</si>
  <si>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</si>
  <si>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</si>
  <si>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</si>
  <si>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</si>
  <si>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</si>
  <si>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</si>
  <si>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</si>
  <si>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</si>
  <si>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</si>
  <si>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</si>
  <si>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</si>
  <si>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</si>
  <si>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</si>
  <si>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</si>
  <si>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</si>
  <si>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</si>
  <si>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</si>
  <si>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</si>
  <si>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</si>
  <si>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</si>
  <si>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</si>
  <si>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</si>
  <si>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</si>
  <si>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</si>
  <si>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</si>
  <si>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</si>
  <si>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</si>
  <si>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</si>
  <si>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</si>
  <si>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</si>
  <si>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</si>
  <si>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</si>
  <si>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</si>
  <si>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</si>
  <si>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</si>
  <si>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</si>
  <si>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</si>
  <si>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</si>
  <si>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</si>
  <si>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</si>
  <si>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</si>
  <si>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</si>
  <si>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</si>
  <si>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</si>
  <si>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</si>
  <si>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</si>
  <si>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</si>
  <si>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</si>
  <si>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</si>
  <si>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</si>
  <si>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</si>
  <si>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</si>
  <si>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</si>
  <si>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</si>
  <si>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</si>
  <si>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</si>
  <si>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</si>
  <si>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</si>
  <si>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</si>
  <si>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</si>
  <si>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</si>
  <si>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</si>
  <si>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</si>
  <si>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</si>
  <si>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</si>
  <si>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</si>
  <si>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</si>
  <si>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</si>
  <si>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</si>
  <si>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</si>
  <si>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</si>
  <si>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</si>
  <si>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</si>
  <si>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</si>
  <si>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</si>
  <si>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</si>
  <si>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</si>
  <si>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</si>
  <si>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</si>
  <si>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</si>
  <si>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</si>
  <si>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</si>
  <si>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</si>
  <si>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</si>
  <si>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</si>
  <si>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</si>
  <si>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</si>
  <si>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</si>
  <si>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</si>
  <si>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</si>
  <si>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</si>
  <si>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</si>
  <si>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</si>
  <si>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</si>
  <si>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</si>
  <si>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</si>
  <si>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</si>
  <si>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</si>
  <si>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</si>
  <si>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</si>
  <si>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</si>
  <si>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</si>
  <si>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</si>
  <si>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</si>
  <si>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</si>
  <si>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</si>
  <si>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</si>
  <si>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</si>
  <si>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</si>
  <si>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</si>
  <si>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</si>
  <si>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</si>
  <si>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</si>
  <si>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</si>
  <si>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</si>
  <si>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</si>
  <si>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</si>
  <si>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</si>
  <si>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</si>
  <si>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</si>
  <si>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</si>
  <si>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</si>
  <si>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</si>
  <si>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</si>
  <si>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</si>
  <si>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</si>
  <si>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</si>
  <si>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</si>
  <si>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</si>
  <si>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</si>
  <si>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</si>
  <si>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</si>
  <si>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</si>
  <si>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</si>
  <si>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</si>
  <si>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</si>
  <si>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</si>
  <si>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</si>
  <si>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</si>
  <si>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</si>
  <si>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</si>
  <si>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</si>
  <si>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</si>
  <si>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</si>
  <si>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</si>
  <si>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</si>
  <si>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</si>
  <si>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</si>
  <si>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</si>
  <si>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</si>
  <si>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</si>
  <si>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</si>
  <si>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</si>
  <si>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</si>
  <si>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</si>
  <si>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</si>
  <si>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</si>
  <si>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</si>
  <si>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</si>
  <si>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</si>
  <si>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</si>
  <si>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</si>
  <si>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</si>
  <si>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</si>
  <si>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</si>
  <si>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</si>
  <si>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</si>
  <si>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</si>
  <si>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</si>
  <si>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</si>
  <si>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</si>
  <si>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</si>
  <si>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</si>
  <si>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</si>
  <si>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</si>
  <si>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</si>
  <si>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</si>
  <si>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</si>
  <si>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</si>
  <si>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</si>
  <si>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</si>
  <si>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</si>
  <si>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</si>
  <si>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</si>
  <si>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</si>
  <si>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</si>
  <si>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</si>
  <si>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</si>
  <si>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</si>
  <si>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</si>
  <si>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</si>
  <si>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</si>
  <si>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</si>
  <si>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</si>
  <si>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</si>
  <si>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</si>
  <si>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</si>
  <si>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</si>
  <si>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</si>
  <si>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</si>
  <si>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</si>
  <si>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</si>
  <si>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</si>
  <si>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</si>
  <si>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</si>
  <si>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</si>
  <si>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</si>
  <si>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</si>
  <si>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</si>
  <si>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</si>
  <si>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</si>
  <si>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</si>
  <si>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</si>
  <si>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</si>
  <si>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</si>
  <si>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</si>
  <si>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</si>
  <si>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</si>
  <si>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</si>
  <si>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</si>
  <si>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</si>
  <si>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</si>
  <si>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</si>
  <si>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</si>
  <si>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</si>
  <si>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</si>
  <si>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</si>
  <si>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</si>
  <si>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</si>
  <si>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</si>
  <si>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</si>
  <si>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</si>
  <si>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</si>
  <si>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</si>
  <si>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</si>
  <si>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</si>
  <si>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</si>
  <si>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</si>
  <si>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</si>
  <si>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</si>
  <si>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</si>
  <si>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</si>
  <si>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</si>
  <si>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</si>
  <si>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</si>
  <si>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</si>
  <si>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</si>
  <si>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</si>
  <si>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</si>
  <si>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</si>
  <si>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</si>
  <si>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</si>
  <si>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</si>
  <si>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</si>
  <si>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</si>
  <si>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</si>
  <si>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</si>
  <si>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</si>
  <si>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</si>
  <si>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</si>
  <si>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</si>
  <si>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</si>
  <si>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</si>
  <si>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</si>
  <si>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</si>
  <si>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</si>
  <si>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</si>
  <si>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</si>
  <si>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</si>
  <si>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</si>
  <si>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</si>
  <si>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</si>
  <si>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</si>
  <si>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</si>
  <si>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</si>
  <si>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</si>
  <si>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</si>
  <si>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</si>
  <si>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 regular</t>
  </si>
  <si>
    <t>Tellus Remarketing ApS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</si>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</sst>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1" zoomScale="130" zoomScaleNormal="130" workbookViewId="0">
      <selection activeCell="G24" sqref="G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716</v>
      </c>
    </row>
    <row r="4" spans="1:193" ht="16" x14ac:dyDescent="0.2">
      <c r="B4" s="27"/>
      <c r="C4" s="27"/>
      <c r="D4" s="28"/>
      <c r="F4" s="27"/>
      <c r="G4" s="27"/>
      <c r="J4" s="29"/>
      <c r="K4" s="30"/>
      <c r="L4" s="27"/>
      <c r="M4" s="27"/>
      <c r="W4" s="27"/>
      <c r="X4" s="27"/>
      <c r="Y4" s="31"/>
      <c r="Z4" s="27"/>
      <c r="DY4" s="32"/>
      <c r="DZ4" s="32"/>
      <c r="EA4" s="32"/>
      <c r="EB4" s="32"/>
      <c r="EC4" s="32"/>
      <c r="GK4" s="2">
        <f>K4</f>
        <v>0</v>
      </c>
    </row>
    <row r="5" spans="1:193" ht="16" x14ac:dyDescent="0.2">
      <c r="B5" s="33"/>
      <c r="C5" s="29"/>
      <c r="D5" s="28"/>
      <c r="F5" s="27"/>
      <c r="G5" s="27"/>
      <c r="J5" s="31"/>
      <c r="K5" s="27"/>
      <c r="L5" s="27"/>
      <c r="M5" s="27"/>
      <c r="N5" s="27"/>
      <c r="O5" s="27"/>
      <c r="P5" s="27"/>
      <c r="Q5" s="27"/>
      <c r="R5" s="27"/>
      <c r="S5" s="27"/>
      <c r="T5" s="27"/>
      <c r="U5" s="27"/>
      <c r="W5" s="29"/>
      <c r="X5" s="29"/>
      <c r="Y5" s="31"/>
      <c r="Z5" s="29"/>
      <c r="AI5" s="34"/>
      <c r="AJ5" s="32"/>
      <c r="AT5" s="27"/>
      <c r="AW5"/>
      <c r="DY5"/>
      <c r="FO5" s="27"/>
      <c r="GK5" s="63">
        <f>K5</f>
        <v>0</v>
      </c>
    </row>
    <row r="6" spans="1:193" ht="16" x14ac:dyDescent="0.2">
      <c r="B6" s="33"/>
      <c r="C6" s="29"/>
      <c r="D6" s="28"/>
      <c r="F6" s="27"/>
      <c r="G6" s="27"/>
      <c r="J6" s="31"/>
      <c r="K6" s="27"/>
      <c r="L6" s="27"/>
      <c r="M6" s="27"/>
      <c r="N6" s="27"/>
      <c r="O6" s="27"/>
      <c r="P6" s="27"/>
      <c r="Q6" s="27"/>
      <c r="R6" s="27"/>
      <c r="S6" s="27"/>
      <c r="T6" s="27"/>
      <c r="U6" s="27"/>
      <c r="W6" s="29"/>
      <c r="X6" s="29"/>
      <c r="Y6" s="31"/>
      <c r="Z6" s="29"/>
      <c r="AI6" s="34"/>
      <c r="AJ6" s="32"/>
      <c r="AT6" s="27"/>
      <c r="AW6"/>
      <c r="DY6"/>
      <c r="FO6" s="27"/>
      <c r="GK6" s="63">
        <f>K6</f>
        <v>0</v>
      </c>
    </row>
    <row r="7" spans="1:193" ht="16" x14ac:dyDescent="0.2">
      <c r="B7" s="33"/>
      <c r="C7" s="29"/>
      <c r="D7" s="28"/>
      <c r="F7" s="27"/>
      <c r="G7" s="27"/>
      <c r="J7" s="31"/>
      <c r="K7" s="27"/>
      <c r="L7" s="27"/>
      <c r="M7" s="27"/>
      <c r="N7" s="27"/>
      <c r="O7" s="27"/>
      <c r="P7" s="27"/>
      <c r="Q7" s="27"/>
      <c r="R7" s="27"/>
      <c r="S7" s="27"/>
      <c r="T7" s="27"/>
      <c r="U7" s="27"/>
      <c r="W7" s="29"/>
      <c r="X7" s="29"/>
      <c r="Y7" s="31"/>
      <c r="Z7" s="29"/>
      <c r="AI7" s="34"/>
      <c r="AJ7" s="32"/>
      <c r="AT7" s="27"/>
      <c r="AW7"/>
      <c r="DY7"/>
      <c r="FO7" s="27"/>
      <c r="GK7" s="63">
        <f>K7</f>
        <v>0</v>
      </c>
    </row>
    <row r="8" spans="1:193" ht="16" x14ac:dyDescent="0.2">
      <c r="B8" s="33"/>
      <c r="C8" s="29"/>
      <c r="D8" s="28"/>
      <c r="F8" s="27"/>
      <c r="G8" s="27"/>
      <c r="J8" s="31"/>
      <c r="K8" s="27"/>
      <c r="L8" s="27"/>
      <c r="M8" s="27"/>
      <c r="N8" s="27"/>
      <c r="O8" s="27"/>
      <c r="P8" s="27"/>
      <c r="Q8" s="27"/>
      <c r="R8" s="27"/>
      <c r="S8" s="27"/>
      <c r="T8" s="27"/>
      <c r="U8" s="27"/>
      <c r="W8" s="29"/>
      <c r="X8" s="29"/>
      <c r="Y8" s="31"/>
      <c r="Z8" s="29"/>
      <c r="AI8" s="34"/>
      <c r="AJ8" s="32"/>
      <c r="AT8" s="27"/>
      <c r="AW8"/>
      <c r="DY8"/>
      <c r="FO8" s="27"/>
      <c r="GK8" s="63">
        <f>K8</f>
        <v>0</v>
      </c>
    </row>
    <row r="9" spans="1:193" ht="16" x14ac:dyDescent="0.2">
      <c r="B9" s="33"/>
      <c r="C9" s="29"/>
      <c r="D9" s="28"/>
      <c r="F9" s="27"/>
      <c r="G9" s="27"/>
      <c r="J9" s="31"/>
      <c r="K9" s="27"/>
      <c r="L9" s="27"/>
      <c r="M9" s="27"/>
      <c r="N9" s="27"/>
      <c r="O9" s="27"/>
      <c r="P9" s="27"/>
      <c r="Q9" s="27"/>
      <c r="R9" s="27"/>
      <c r="S9" s="27"/>
      <c r="T9" s="27"/>
      <c r="U9" s="27"/>
      <c r="W9" s="29"/>
      <c r="X9" s="29"/>
      <c r="Y9" s="31"/>
      <c r="Z9" s="29"/>
      <c r="AI9" s="34"/>
      <c r="AJ9" s="32"/>
      <c r="AT9" s="27"/>
      <c r="AW9"/>
      <c r="DY9"/>
      <c r="FO9" s="27"/>
      <c r="GK9" s="63">
        <f>K9</f>
        <v>0</v>
      </c>
    </row>
    <row r="10" spans="1:193" ht="16" x14ac:dyDescent="0.2">
      <c r="B10" s="33"/>
      <c r="C10" s="29"/>
      <c r="D10" s="28"/>
      <c r="F10" s="27"/>
      <c r="G10" s="27"/>
      <c r="J10" s="31"/>
      <c r="K10" s="27"/>
      <c r="L10" s="27"/>
      <c r="M10" s="27"/>
      <c r="N10" s="27"/>
      <c r="O10" s="27"/>
      <c r="P10" s="27"/>
      <c r="Q10" s="27"/>
      <c r="R10" s="27"/>
      <c r="S10" s="27"/>
      <c r="T10" s="27"/>
      <c r="U10" s="27"/>
      <c r="W10" s="29"/>
      <c r="X10" s="29"/>
      <c r="Y10" s="31"/>
      <c r="Z10" s="29"/>
      <c r="AI10" s="34"/>
      <c r="AJ10" s="32"/>
      <c r="AT10" s="27"/>
      <c r="AW10"/>
      <c r="DY10"/>
      <c r="FO10" s="27"/>
      <c r="GK10" s="63">
        <f>K10</f>
        <v>0</v>
      </c>
    </row>
    <row r="11" spans="1:193" ht="16" x14ac:dyDescent="0.2">
      <c r="B11" s="33"/>
      <c r="C11" s="29"/>
      <c r="D11" s="28"/>
      <c r="F11" s="27"/>
      <c r="G11" s="27"/>
      <c r="J11" s="31"/>
      <c r="K11" s="27"/>
      <c r="L11" s="27"/>
      <c r="M11" s="27"/>
      <c r="N11" s="27"/>
      <c r="O11" s="27"/>
      <c r="P11" s="27"/>
      <c r="Q11" s="27"/>
      <c r="R11" s="27"/>
      <c r="S11" s="27"/>
      <c r="T11" s="27"/>
      <c r="U11" s="27"/>
      <c r="W11" s="29"/>
      <c r="X11" s="29"/>
      <c r="Y11" s="31"/>
      <c r="Z11" s="29"/>
      <c r="AI11" s="34"/>
      <c r="AJ11" s="32"/>
      <c r="AT11" s="27"/>
      <c r="AW11"/>
      <c r="DY11"/>
      <c r="FO11" s="27"/>
      <c r="GK11" s="63">
        <f>K11</f>
        <v>0</v>
      </c>
    </row>
    <row r="12" spans="1:193" ht="16" x14ac:dyDescent="0.2">
      <c r="B12" s="33"/>
      <c r="C12" s="29"/>
      <c r="D12" s="28"/>
      <c r="F12" s="27"/>
      <c r="G12" s="27"/>
      <c r="J12" s="31"/>
      <c r="K12" s="27"/>
      <c r="L12" s="27"/>
      <c r="M12" s="27"/>
      <c r="N12" s="27"/>
      <c r="O12" s="27"/>
      <c r="P12" s="27"/>
      <c r="Q12" s="27"/>
      <c r="R12" s="27"/>
      <c r="S12" s="27"/>
      <c r="T12" s="27"/>
      <c r="U12" s="27"/>
      <c r="W12" s="29"/>
      <c r="X12" s="29"/>
      <c r="Y12" s="31"/>
      <c r="Z12" s="29"/>
      <c r="AI12" s="34"/>
      <c r="AJ12" s="32"/>
      <c r="AT12" s="27"/>
      <c r="AW12"/>
      <c r="DY12"/>
      <c r="FO12" s="27"/>
      <c r="GK12" s="63">
        <f>K12</f>
        <v>0</v>
      </c>
    </row>
    <row r="13" spans="1:193" ht="16" x14ac:dyDescent="0.2">
      <c r="B13" s="33"/>
      <c r="C13" s="29"/>
      <c r="D13" s="28"/>
      <c r="F13" s="27"/>
      <c r="G13" s="27"/>
      <c r="J13" s="31"/>
      <c r="K13" s="27"/>
      <c r="L13" s="27"/>
      <c r="M13" s="27"/>
      <c r="N13" s="27"/>
      <c r="O13" s="27"/>
      <c r="P13" s="27"/>
      <c r="Q13" s="27"/>
      <c r="R13" s="27"/>
      <c r="S13" s="27"/>
      <c r="T13" s="27"/>
      <c r="U13" s="27"/>
      <c r="W13" s="29"/>
      <c r="X13" s="29"/>
      <c r="Y13" s="31"/>
      <c r="Z13" s="29"/>
      <c r="AI13" s="34"/>
      <c r="AJ13" s="32"/>
      <c r="AT13" s="27"/>
      <c r="AW13"/>
      <c r="DY13"/>
      <c r="FO13" s="27"/>
      <c r="GK13" s="63">
        <f>K13</f>
        <v>0</v>
      </c>
    </row>
    <row r="14" spans="1:193" ht="16" x14ac:dyDescent="0.2">
      <c r="B14" s="33"/>
      <c r="C14" s="29"/>
      <c r="D14" s="28"/>
      <c r="F14" s="27"/>
      <c r="G14" s="27"/>
      <c r="J14" s="31"/>
      <c r="K14" s="27"/>
      <c r="L14" s="27"/>
      <c r="M14" s="27"/>
      <c r="N14" s="27"/>
      <c r="O14" s="27"/>
      <c r="P14" s="27"/>
      <c r="Q14" s="27"/>
      <c r="R14" s="27"/>
      <c r="S14" s="27"/>
      <c r="T14" s="27"/>
      <c r="U14" s="27"/>
      <c r="W14" s="29"/>
      <c r="X14" s="29"/>
      <c r="Y14" s="31"/>
      <c r="Z14" s="29"/>
      <c r="AI14" s="34"/>
      <c r="AJ14" s="32"/>
      <c r="AT14" s="27"/>
      <c r="AW14"/>
      <c r="DY14"/>
      <c r="FO14" s="27"/>
      <c r="GK14" s="63">
        <f>K14</f>
        <v>0</v>
      </c>
    </row>
    <row r="15" spans="1:193" ht="16" x14ac:dyDescent="0.2">
      <c r="B15" s="33"/>
      <c r="C15" s="29"/>
      <c r="D15" s="28"/>
      <c r="F15" s="27"/>
      <c r="G15" s="27"/>
      <c r="J15" s="31"/>
      <c r="K15" s="27"/>
      <c r="L15" s="27"/>
      <c r="M15" s="27"/>
      <c r="N15" s="27"/>
      <c r="O15" s="27"/>
      <c r="P15" s="27"/>
      <c r="Q15" s="27"/>
      <c r="R15" s="27"/>
      <c r="S15" s="27"/>
      <c r="T15" s="27"/>
      <c r="U15" s="27"/>
      <c r="W15" s="29"/>
      <c r="X15" s="29"/>
      <c r="Y15" s="31"/>
      <c r="Z15" s="29"/>
      <c r="AI15" s="34"/>
      <c r="AJ15" s="32"/>
      <c r="AT15" s="27"/>
      <c r="AW15"/>
      <c r="DY15"/>
      <c r="FO15" s="27"/>
      <c r="GK15" s="63">
        <f>K15</f>
        <v>0</v>
      </c>
    </row>
    <row r="16" spans="1:193" ht="16" x14ac:dyDescent="0.2">
      <c r="B16" s="33"/>
      <c r="C16" s="29"/>
      <c r="D16" s="28"/>
      <c r="F16" s="27"/>
      <c r="G16" s="27"/>
      <c r="J16" s="31"/>
      <c r="K16" s="27"/>
      <c r="L16" s="27"/>
      <c r="M16" s="27"/>
      <c r="N16" s="27"/>
      <c r="O16" s="27"/>
      <c r="P16" s="27"/>
      <c r="Q16" s="27"/>
      <c r="R16" s="27"/>
      <c r="S16" s="27"/>
      <c r="T16" s="27"/>
      <c r="U16" s="27"/>
      <c r="W16" s="29"/>
      <c r="X16" s="29"/>
      <c r="Y16" s="31"/>
      <c r="Z16" s="29"/>
      <c r="AI16" s="34"/>
      <c r="AJ16" s="32"/>
      <c r="AT16" s="27"/>
      <c r="AW16"/>
      <c r="DY16"/>
      <c r="FO16" s="27"/>
      <c r="GK16" s="63">
        <f>K16</f>
        <v>0</v>
      </c>
    </row>
    <row r="17" spans="1:193" ht="16" x14ac:dyDescent="0.2">
      <c r="B17" s="33"/>
      <c r="C17" s="29"/>
      <c r="D17" s="28"/>
      <c r="F17" s="27"/>
      <c r="G17" s="27"/>
      <c r="J17" s="31"/>
      <c r="K17" s="27"/>
      <c r="L17" s="27"/>
      <c r="M17" s="27"/>
      <c r="N17" s="27"/>
      <c r="O17" s="27"/>
      <c r="P17" s="27"/>
      <c r="Q17" s="27"/>
      <c r="R17" s="27"/>
      <c r="S17" s="27"/>
      <c r="T17" s="27"/>
      <c r="U17" s="27"/>
      <c r="W17" s="29"/>
      <c r="X17" s="29"/>
      <c r="Y17" s="31"/>
      <c r="Z17" s="29"/>
      <c r="AI17" s="34"/>
      <c r="AJ17" s="32"/>
      <c r="AT17" s="27"/>
      <c r="AW17"/>
      <c r="DY17"/>
      <c r="FO17" s="27"/>
      <c r="GK17" s="63">
        <f>K17</f>
        <v>0</v>
      </c>
    </row>
    <row r="18" spans="1:193" ht="16" x14ac:dyDescent="0.2">
      <c r="B18" s="33"/>
      <c r="C18" s="29"/>
      <c r="D18" s="28"/>
      <c r="F18" s="27"/>
      <c r="G18" s="27"/>
      <c r="J18" s="31"/>
      <c r="K18" s="27"/>
      <c r="L18" s="27"/>
      <c r="M18" s="27"/>
      <c r="N18" s="27"/>
      <c r="O18" s="27"/>
      <c r="P18" s="27"/>
      <c r="Q18" s="27"/>
      <c r="R18" s="27"/>
      <c r="S18" s="27"/>
      <c r="T18" s="27"/>
      <c r="U18" s="27"/>
      <c r="W18" s="29"/>
      <c r="X18" s="29"/>
      <c r="Y18" s="31"/>
      <c r="Z18" s="29"/>
      <c r="AI18" s="34"/>
      <c r="AJ18" s="32"/>
      <c r="AT18" s="27"/>
      <c r="AW18"/>
      <c r="DY18"/>
      <c r="FO18" s="27"/>
      <c r="GK18" s="63">
        <f>K18</f>
        <v>0</v>
      </c>
    </row>
    <row r="19" spans="1:193" ht="16" x14ac:dyDescent="0.2">
      <c r="B19" s="33"/>
      <c r="C19" s="29"/>
      <c r="D19" s="28"/>
      <c r="F19" s="27"/>
      <c r="G19" s="27"/>
      <c r="J19" s="31"/>
      <c r="K19" s="27"/>
      <c r="L19" s="27"/>
      <c r="M19" s="27"/>
      <c r="N19" s="27"/>
      <c r="O19" s="27"/>
      <c r="P19" s="27"/>
      <c r="Q19" s="27"/>
      <c r="R19" s="27"/>
      <c r="S19" s="27"/>
      <c r="T19" s="27"/>
      <c r="U19" s="27"/>
      <c r="W19" s="29"/>
      <c r="X19" s="29"/>
      <c r="Y19" s="31"/>
      <c r="Z19" s="29"/>
      <c r="AI19" s="34"/>
      <c r="AJ19" s="32"/>
      <c r="AT19" s="27"/>
      <c r="AW19"/>
      <c r="DY19"/>
      <c r="FO19" s="27"/>
      <c r="GK19" s="63">
        <f>K19</f>
        <v>0</v>
      </c>
    </row>
    <row r="20" spans="1:193" ht="16" x14ac:dyDescent="0.2">
      <c r="B20" s="33"/>
      <c r="C20" s="29"/>
      <c r="D20" s="28"/>
      <c r="F20" s="27"/>
      <c r="G20" s="27"/>
      <c r="J20" s="31"/>
      <c r="K20" s="27"/>
      <c r="L20" s="27"/>
      <c r="M20" s="27"/>
      <c r="N20" s="27"/>
      <c r="O20" s="27"/>
      <c r="P20" s="27"/>
      <c r="Q20" s="27"/>
      <c r="R20" s="27"/>
      <c r="S20" s="27"/>
      <c r="T20" s="27"/>
      <c r="U20" s="27"/>
      <c r="W20" s="29"/>
      <c r="X20" s="29"/>
      <c r="Y20" s="31"/>
      <c r="Z20" s="29"/>
      <c r="AI20" s="34"/>
      <c r="AJ20" s="32"/>
      <c r="AT20" s="27"/>
      <c r="AW20"/>
      <c r="DY20"/>
      <c r="FO20" s="27"/>
      <c r="GK20" s="63">
        <f>K20</f>
        <v>0</v>
      </c>
    </row>
    <row r="21" spans="1:193" ht="16" x14ac:dyDescent="0.2">
      <c r="B21" s="33"/>
      <c r="C21" s="29"/>
      <c r="D21" s="28"/>
      <c r="F21" s="27"/>
      <c r="G21" s="27"/>
      <c r="J21" s="31"/>
      <c r="K21" s="27"/>
      <c r="L21" s="27"/>
      <c r="M21" s="27"/>
      <c r="N21" s="27"/>
      <c r="O21" s="27"/>
      <c r="P21" s="27"/>
      <c r="Q21" s="27"/>
      <c r="R21" s="27"/>
      <c r="S21" s="27"/>
      <c r="T21" s="27"/>
      <c r="U21" s="27"/>
      <c r="W21" s="29"/>
      <c r="X21" s="29"/>
      <c r="Y21" s="31"/>
      <c r="Z21" s="29"/>
      <c r="AI21" s="34"/>
      <c r="AJ21" s="32"/>
      <c r="AT21" s="27"/>
      <c r="AW21"/>
      <c r="DY21"/>
      <c r="FO21" s="27"/>
      <c r="GK21" s="63">
        <f>K21</f>
        <v>0</v>
      </c>
    </row>
    <row r="22" spans="1:193" ht="16" x14ac:dyDescent="0.2">
      <c r="B22" s="33"/>
      <c r="C22" s="29"/>
      <c r="D22" s="28"/>
      <c r="F22" s="27"/>
      <c r="G22" s="27"/>
      <c r="J22" s="31"/>
      <c r="K22" s="27"/>
      <c r="L22" s="27"/>
      <c r="M22" s="27"/>
      <c r="N22" s="27"/>
      <c r="O22" s="27"/>
      <c r="P22" s="27"/>
      <c r="Q22" s="27"/>
      <c r="R22" s="27"/>
      <c r="S22" s="27"/>
      <c r="T22" s="27"/>
      <c r="U22" s="27"/>
      <c r="W22" s="29"/>
      <c r="X22" s="29"/>
      <c r="Y22" s="31"/>
      <c r="Z22" s="29"/>
      <c r="AI22" s="34"/>
      <c r="AJ22" s="32"/>
      <c r="AT22" s="27"/>
      <c r="AW22"/>
      <c r="DY22"/>
      <c r="FO22" s="27"/>
      <c r="GK22" s="63">
        <f>K22</f>
        <v>0</v>
      </c>
    </row>
    <row r="23" spans="1:193" s="35" customFormat="1" ht="16" x14ac:dyDescent="0.2">
      <c r="A23" s="1"/>
      <c r="B23" s="33"/>
      <c r="C23" s="29"/>
      <c r="D23" s="28"/>
      <c r="E23" s="1"/>
      <c r="F23" s="27"/>
      <c r="G23" s="27"/>
      <c r="H23" s="1"/>
      <c r="I23" s="1"/>
      <c r="J23" s="31"/>
      <c r="K23" s="27"/>
      <c r="L23" s="27"/>
      <c r="M23" s="27"/>
      <c r="N23" s="27"/>
      <c r="O23" s="27"/>
      <c r="P23" s="27"/>
      <c r="Q23" s="27"/>
      <c r="R23" s="27"/>
      <c r="S23" s="27"/>
      <c r="T23" s="27"/>
      <c r="U23" s="27"/>
      <c r="V23" s="1"/>
      <c r="W23" s="29"/>
      <c r="X23" s="29"/>
      <c r="Y23" s="31"/>
      <c r="Z23" s="29"/>
      <c r="AA23" s="1"/>
      <c r="AB23" s="1"/>
      <c r="AC23" s="1"/>
      <c r="AD23" s="1"/>
      <c r="AE23" s="1"/>
      <c r="AF23" s="1"/>
      <c r="AG23" s="1"/>
      <c r="AH23" s="1"/>
      <c r="AI23" s="34"/>
      <c r="AJ23" s="32"/>
      <c r="AK23" s="1"/>
      <c r="AL23" s="1"/>
      <c r="AM23" s="1"/>
      <c r="AN23" s="1"/>
      <c r="AO23" s="1"/>
      <c r="AP23" s="1"/>
      <c r="AQ23" s="1"/>
      <c r="AR23" s="1"/>
      <c r="AS23" s="1"/>
      <c r="AT23" s="27"/>
      <c r="AU23" s="1"/>
      <c r="AV23" s="1"/>
      <c r="AW23"/>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27"/>
      <c r="FP23" s="1"/>
      <c r="FQ23" s="1"/>
      <c r="FR23" s="1"/>
      <c r="FS23" s="1"/>
      <c r="FT23" s="1"/>
      <c r="FU23" s="1"/>
      <c r="FV23" s="1"/>
      <c r="FW23" s="1"/>
      <c r="FX23" s="1"/>
      <c r="FY23" s="1"/>
      <c r="FZ23" s="1"/>
      <c r="GA23" s="1"/>
      <c r="GB23" s="1"/>
      <c r="GC23" s="1"/>
      <c r="GD23" s="1"/>
      <c r="GE23" s="1"/>
      <c r="GF23" s="1"/>
      <c r="GG23" s="1"/>
      <c r="GH23" s="1"/>
      <c r="GI23" s="1"/>
      <c r="GJ23" s="1"/>
      <c r="GK23" s="64">
        <f>K23</f>
        <v>0</v>
      </c>
    </row>
    <row r="24" spans="1:193" s="35" customFormat="1" ht="48" x14ac:dyDescent="0.2">
      <c r="A24" s="1" t="str">
        <f>IF(ISBLANK(Values!E23),"",IF(Values!$B$37="EU","computercomponent","computer"))</f>
        <v>computer</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replacement US non-backlit keyboard for Lenovo Thinkpad  T430 T430i T430s T430si T430U T530 T530i T530S W530 X13X X230 X230i X230it X230T</v>
      </c>
      <c r="G24" s="61" t="s">
        <v>714</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t="str">
        <f>IF(ISBLANK(Values!E23),"",IF($CO24="DEFAULT", Values!$B$18, ""))</f>
        <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T430 T430i T430s T430si T430U T530 T530i T530S W530 X13X X230 X230i X230it X230T</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T430 T430i T430s T430si T430U T530 T530i T530S W530 X13X X230 X230i X230it X230T.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4">
        <f>K24</f>
        <v>42.95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9" priority="8">
      <formula>IF(LEN(A4)&gt;0,1,0)</formula>
    </cfRule>
    <cfRule type="expression" dxfId="538" priority="9">
      <formula>IF(VLOOKUP($A$3,#NAME?,MATCH($A4,#NAME?,0)+1,0)&gt;0,1,0)</formula>
    </cfRule>
    <cfRule type="expression" dxfId="537" priority="12">
      <formula>AND(IF(IFERROR(VLOOKUP($A$3,#NAME?,MATCH($A4,#NAME?,0)+1,0),0)&gt;0,0,1),IF(IFERROR(VLOOKUP($A$3,#NAME?,MATCH($A4,#NAME?,0)+1,0),0)&gt;0,0,1),IF(IFERROR(VLOOKUP($A$3,#NAME?,MATCH($A4,#NAME?,0)+1,0),0)&gt;0,0,1),IF(IFERROR(MATCH($A4,#NAME?,0),0)&gt;0,1,0))</formula>
    </cfRule>
  </conditionalFormatting>
  <conditionalFormatting sqref="B4">
    <cfRule type="expression" dxfId="536" priority="990">
      <formula>IF(LEN(B4)&gt;0,1,0)</formula>
    </cfRule>
    <cfRule type="expression" dxfId="535" priority="991">
      <formula>IF(VLOOKUP($B$3,#NAME?,MATCH($A4,#NAME?,0)+1,0)&gt;0,1,0)</formula>
    </cfRule>
    <cfRule type="expression" dxfId="53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33" priority="13">
      <formula>IF(LEN(B4)&gt;0,1,0)</formula>
    </cfRule>
    <cfRule type="expression" dxfId="532" priority="14">
      <formula>IF(VLOOKUP($B$3,#NAME?,MATCH($A4,#NAME?,0)+1,0)&gt;0,1,0)</formula>
    </cfRule>
    <cfRule type="expression" dxfId="531" priority="17">
      <formula>AND(IF(IFERROR(VLOOKUP($B$3,#NAME?,MATCH($A4,#NAME?,0)+1,0),0)&gt;0,0,1),IF(IFERROR(VLOOKUP($B$3,#NAME?,MATCH($A4,#NAME?,0)+1,0),0)&gt;0,0,1),IF(IFERROR(VLOOKUP($B$3,#NAME?,MATCH($A4,#NAME?,0)+1,0),0)&gt;0,0,1),IF(IFERROR(MATCH($A4,#NAME?,0),0)&gt;0,1,0))</formula>
    </cfRule>
  </conditionalFormatting>
  <conditionalFormatting sqref="C4:C204">
    <cfRule type="expression" dxfId="530" priority="995">
      <formula>IF(LEN(C4)&gt;0,1,0)</formula>
    </cfRule>
    <cfRule type="expression" dxfId="529" priority="999">
      <formula>AND(IF(IFERROR(VLOOKUP($C$3,#NAME?,MATCH($A4,#NAME?,0)+1,0),0)&gt;0,0,1),IF(IFERROR(VLOOKUP($C$3,#NAME?,MATCH($A4,#NAME?,0)+1,0),0)&gt;0,0,1),IF(IFERROR(VLOOKUP($C$3,#NAME?,MATCH($A4,#NAME?,0)+1,0),0)&gt;0,0,1),IF(IFERROR(MATCH($A4,#NAME?,0),0)&gt;0,1,0))</formula>
    </cfRule>
    <cfRule type="expression" dxfId="528" priority="996">
      <formula>IF(VLOOKUP($C$3,#NAME?,MATCH($A4,#NAME?,0)+1,0)&gt;0,1,0)</formula>
    </cfRule>
  </conditionalFormatting>
  <conditionalFormatting sqref="C5:C1048576">
    <cfRule type="expression" dxfId="527" priority="22">
      <formula>AND(IF(IFERROR(VLOOKUP($C$3,#NAME?,MATCH($A5,#NAME?,0)+1,0),0)&gt;0,0,1),IF(IFERROR(VLOOKUP($C$3,#NAME?,MATCH($A5,#NAME?,0)+1,0),0)&gt;0,0,1),IF(IFERROR(VLOOKUP($C$3,#NAME?,MATCH($A5,#NAME?,0)+1,0),0)&gt;0,0,1),IF(IFERROR(MATCH($A5,#NAME?,0),0)&gt;0,1,0))</formula>
    </cfRule>
    <cfRule type="expression" dxfId="526" priority="18">
      <formula>IF(LEN(C5)&gt;0,1,0)</formula>
    </cfRule>
    <cfRule type="expression" dxfId="525" priority="19">
      <formula>IF(VLOOKUP($C$3,#NAME?,MATCH($A5,#NAME?,0)+1,0)&gt;0,1,0)</formula>
    </cfRule>
  </conditionalFormatting>
  <conditionalFormatting sqref="D4:D1048576">
    <cfRule type="expression" dxfId="524" priority="27">
      <formula>AND(IF(IFERROR(VLOOKUP($D$3,#NAME?,MATCH($A4,#NAME?,0)+1,0),0)&gt;0,0,1),IF(IFERROR(VLOOKUP($D$3,#NAME?,MATCH($A4,#NAME?,0)+1,0),0)&gt;0,0,1),IF(IFERROR(VLOOKUP($D$3,#NAME?,MATCH($A4,#NAME?,0)+1,0),0)&gt;0,0,1),IF(IFERROR(MATCH($A4,#NAME?,0),0)&gt;0,1,0))</formula>
    </cfRule>
    <cfRule type="expression" dxfId="523" priority="24">
      <formula>IF(VLOOKUP($D$3,#NAME?,MATCH($A4,#NAME?,0)+1,0)&gt;0,1,0)</formula>
    </cfRule>
  </conditionalFormatting>
  <conditionalFormatting sqref="D4:E1048576">
    <cfRule type="expression" dxfId="522" priority="23">
      <formula>IF(LEN(D4)&gt;0,1,0)</formula>
    </cfRule>
  </conditionalFormatting>
  <conditionalFormatting sqref="E4:E1048576">
    <cfRule type="expression" dxfId="521" priority="32">
      <formula>AND(IF(IFERROR(VLOOKUP($E$3,#NAME?,MATCH($A4,#NAME?,0)+1,0),0)&gt;0,0,1),IF(IFERROR(VLOOKUP($E$3,#NAME?,MATCH($A4,#NAME?,0)+1,0),0)&gt;0,0,1),IF(IFERROR(VLOOKUP($E$3,#NAME?,MATCH($A4,#NAME?,0)+1,0),0)&gt;0,0,1),IF(IFERROR(MATCH($A4,#NAME?,0),0)&gt;0,1,0))</formula>
    </cfRule>
    <cfRule type="expression" dxfId="520" priority="29">
      <formula>IF(VLOOKUP($E$3,#NAME?,MATCH($A4,#NAME?,0)+1,0)&gt;0,1,0)</formula>
    </cfRule>
  </conditionalFormatting>
  <conditionalFormatting sqref="F4:F243">
    <cfRule type="expression" dxfId="519" priority="1010">
      <formula>IF(LEN(F4)&gt;0,1,0)</formula>
    </cfRule>
    <cfRule type="expression" dxfId="518" priority="1011">
      <formula>IF(VLOOKUP($F$3,#NAME?,MATCH($A4,#NAME?,0)+1,0)&gt;0,1,0)</formula>
    </cfRule>
    <cfRule type="expression" dxfId="517"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6" priority="33">
      <formula>IF(LEN(F5)&gt;0,1,0)</formula>
    </cfRule>
    <cfRule type="expression" dxfId="515" priority="37">
      <formula>AND(IF(IFERROR(VLOOKUP($F$3,#NAME?,MATCH($A5,#NAME?,0)+1,0),0)&gt;0,0,1),IF(IFERROR(VLOOKUP($F$3,#NAME?,MATCH($A5,#NAME?,0)+1,0),0)&gt;0,0,1),IF(IFERROR(VLOOKUP($F$3,#NAME?,MATCH($A5,#NAME?,0)+1,0),0)&gt;0,0,1),IF(IFERROR(MATCH($A5,#NAME?,0),0)&gt;0,1,0))</formula>
    </cfRule>
    <cfRule type="expression" dxfId="514" priority="34">
      <formula>IF(VLOOKUP($F$3,#NAME?,MATCH($A5,#NAME?,0)+1,0)&gt;0,1,0)</formula>
    </cfRule>
  </conditionalFormatting>
  <conditionalFormatting sqref="G4:G23">
    <cfRule type="expression" dxfId="513" priority="1015">
      <formula>IF(LEN(G4)&gt;0,1,0)</formula>
    </cfRule>
    <cfRule type="expression" dxfId="512" priority="1016">
      <formula>IF(VLOOKUP($G$3,#NAME?,MATCH($A4,#NAME?,0)+1,0)&gt;0,1,0)</formula>
    </cfRule>
    <cfRule type="expression" dxfId="511" priority="1019">
      <formula>AND(IF(IFERROR(VLOOKUP($G$3,#NAME?,MATCH($A4,#NAME?,0)+1,0),0)&gt;0,0,1),IF(IFERROR(VLOOKUP($G$3,#NAME?,MATCH($A4,#NAME?,0)+1,0),0)&gt;0,0,1),IF(IFERROR(VLOOKUP($G$3,#NAME?,MATCH($A4,#NAME?,0)+1,0),0)&gt;0,0,1),IF(IFERROR(MATCH($A4,#NAME?,0),0)&gt;0,1,0))</formula>
    </cfRule>
  </conditionalFormatting>
  <conditionalFormatting sqref="G25:G204">
    <cfRule type="expression" dxfId="510" priority="1024">
      <formula>AND(IF(IFERROR(VLOOKUP($G$3,#NAME?,MATCH($A25,#NAME?,0)+1,0),0)&gt;0,0,1),IF(IFERROR(VLOOKUP($G$3,#NAME?,MATCH($A25,#NAME?,0)+1,0),0)&gt;0,0,1),IF(IFERROR(VLOOKUP($G$3,#NAME?,MATCH($A25,#NAME?,0)+1,0),0)&gt;0,0,1),IF(IFERROR(MATCH($A25,#NAME?,0),0)&gt;0,1,0))</formula>
    </cfRule>
    <cfRule type="expression" dxfId="509" priority="1020">
      <formula>IF(LEN(G25)&gt;0,1,0)</formula>
    </cfRule>
    <cfRule type="expression" dxfId="508" priority="1021">
      <formula>IF(VLOOKUP($G$3,#NAME?,MATCH($A25,#NAME?,0)+1,0)&gt;0,1,0)</formula>
    </cfRule>
  </conditionalFormatting>
  <conditionalFormatting sqref="G25:G1048576">
    <cfRule type="expression" dxfId="507" priority="38">
      <formula>IF(LEN(G25)&gt;0,1,0)</formula>
    </cfRule>
    <cfRule type="expression" dxfId="506" priority="39">
      <formula>IF(VLOOKUP($G$3,#NAME?,MATCH($A25,#NAME?,0)+1,0)&gt;0,1,0)</formula>
    </cfRule>
    <cfRule type="expression" dxfId="505" priority="42">
      <formula>AND(IF(IFERROR(VLOOKUP($G$3,#NAME?,MATCH($A25,#NAME?,0)+1,0),0)&gt;0,0,1),IF(IFERROR(VLOOKUP($G$3,#NAME?,MATCH($A25,#NAME?,0)+1,0),0)&gt;0,0,1),IF(IFERROR(VLOOKUP($G$3,#NAME?,MATCH($A25,#NAME?,0)+1,0),0)&gt;0,0,1),IF(IFERROR(MATCH($A25,#NAME?,0),0)&gt;0,1,0))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4">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0">
      <formula>IF(VLOOKUP($EK$3,#NAME?,MATCH($A4,#NAME?,0)+1,0)&gt;0,1,0)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F1041 G4:G23 G25: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0" t="s">
        <v>586</v>
      </c>
    </row>
    <row r="4" spans="1:2" x14ac:dyDescent="0.15">
      <c r="B4" s="40" t="s">
        <v>587</v>
      </c>
    </row>
    <row r="5" spans="1:2" x14ac:dyDescent="0.15">
      <c r="B5" s="40" t="s">
        <v>588</v>
      </c>
    </row>
    <row r="6" spans="1:2" x14ac:dyDescent="0.15">
      <c r="A6" t="s">
        <v>435</v>
      </c>
      <c r="B6" s="40" t="s">
        <v>589</v>
      </c>
    </row>
    <row r="7" spans="1:2" x14ac:dyDescent="0.15">
      <c r="B7" s="40" t="s">
        <v>590</v>
      </c>
    </row>
    <row r="8" spans="1:2" x14ac:dyDescent="0.15">
      <c r="A8" t="s">
        <v>40</v>
      </c>
      <c r="B8" s="40" t="s">
        <v>591</v>
      </c>
    </row>
    <row r="9" spans="1:2" x14ac:dyDescent="0.15">
      <c r="A9" t="s">
        <v>439</v>
      </c>
      <c r="B9" s="40" t="s">
        <v>592</v>
      </c>
    </row>
    <row r="10" spans="1:2" x14ac:dyDescent="0.15">
      <c r="B10" t="s">
        <v>593</v>
      </c>
    </row>
    <row r="11" spans="1:2" x14ac:dyDescent="0.15">
      <c r="B11" t="s">
        <v>594</v>
      </c>
    </row>
    <row r="14" spans="1:2" x14ac:dyDescent="0.15">
      <c r="B14" s="40" t="s">
        <v>595</v>
      </c>
    </row>
    <row r="20" spans="2:2" x14ac:dyDescent="0.15">
      <c r="B20" s="42" t="s">
        <v>596</v>
      </c>
    </row>
    <row r="21" spans="2:2" x14ac:dyDescent="0.15">
      <c r="B21" s="42" t="s">
        <v>597</v>
      </c>
    </row>
    <row r="22" spans="2:2" x14ac:dyDescent="0.15">
      <c r="B22" s="42" t="s">
        <v>598</v>
      </c>
    </row>
    <row r="23" spans="2:2" x14ac:dyDescent="0.15">
      <c r="B23" s="42" t="s">
        <v>603</v>
      </c>
    </row>
    <row r="24" spans="2:2" x14ac:dyDescent="0.15">
      <c r="B24" s="42" t="s">
        <v>599</v>
      </c>
    </row>
    <row r="25" spans="2:2" x14ac:dyDescent="0.15">
      <c r="B25" s="42" t="s">
        <v>604</v>
      </c>
    </row>
    <row r="26" spans="2:2" x14ac:dyDescent="0.15">
      <c r="B26" s="42" t="s">
        <v>605</v>
      </c>
    </row>
    <row r="27" spans="2:2" x14ac:dyDescent="0.15">
      <c r="B27" s="42" t="s">
        <v>606</v>
      </c>
    </row>
    <row r="28" spans="2:2" x14ac:dyDescent="0.15">
      <c r="B28" s="42" t="s">
        <v>607</v>
      </c>
    </row>
    <row r="29" spans="2:2" x14ac:dyDescent="0.15">
      <c r="B29" s="42" t="s">
        <v>600</v>
      </c>
    </row>
    <row r="30" spans="2:2" x14ac:dyDescent="0.15">
      <c r="B30" s="42" t="s">
        <v>608</v>
      </c>
    </row>
    <row r="31" spans="2:2" x14ac:dyDescent="0.15">
      <c r="B31" s="42" t="s">
        <v>601</v>
      </c>
    </row>
    <row r="32" spans="2:2" x14ac:dyDescent="0.15">
      <c r="B32" s="42" t="s">
        <v>609</v>
      </c>
    </row>
    <row r="33" spans="2:4" x14ac:dyDescent="0.15">
      <c r="B33" s="42" t="s">
        <v>610</v>
      </c>
    </row>
    <row r="34" spans="2:4" x14ac:dyDescent="0.15">
      <c r="B34" s="42" t="s">
        <v>611</v>
      </c>
      <c r="D34" s="40"/>
    </row>
    <row r="35" spans="2:4" x14ac:dyDescent="0.15">
      <c r="B35" s="42" t="s">
        <v>527</v>
      </c>
      <c r="D35" s="40"/>
    </row>
    <row r="36" spans="2:4" x14ac:dyDescent="0.15">
      <c r="B36" s="42" t="s">
        <v>602</v>
      </c>
      <c r="D36" s="40"/>
    </row>
    <row r="37" spans="2:4" x14ac:dyDescent="0.15">
      <c r="B37" s="42" t="s">
        <v>398</v>
      </c>
      <c r="D37" s="40"/>
    </row>
    <row r="38" spans="2:4" x14ac:dyDescent="0.15">
      <c r="B38" s="42" t="s">
        <v>612</v>
      </c>
      <c r="D38" s="40"/>
    </row>
    <row r="39" spans="2:4" x14ac:dyDescent="0.15">
      <c r="B39" s="42" t="s">
        <v>380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0" t="s">
        <v>632</v>
      </c>
    </row>
    <row r="4" spans="1:2" x14ac:dyDescent="0.15">
      <c r="B4" s="40" t="s">
        <v>633</v>
      </c>
    </row>
    <row r="5" spans="1:2" x14ac:dyDescent="0.15">
      <c r="B5" s="40" t="s">
        <v>634</v>
      </c>
    </row>
    <row r="6" spans="1:2" x14ac:dyDescent="0.15">
      <c r="A6" t="s">
        <v>435</v>
      </c>
      <c r="B6" s="40" t="s">
        <v>635</v>
      </c>
    </row>
    <row r="7" spans="1:2" x14ac:dyDescent="0.15">
      <c r="B7" s="40" t="s">
        <v>636</v>
      </c>
    </row>
    <row r="8" spans="1:2" x14ac:dyDescent="0.15">
      <c r="A8" t="s">
        <v>40</v>
      </c>
      <c r="B8" s="40" t="s">
        <v>637</v>
      </c>
    </row>
    <row r="9" spans="1:2" x14ac:dyDescent="0.15">
      <c r="A9" t="s">
        <v>439</v>
      </c>
      <c r="B9" s="40" t="s">
        <v>638</v>
      </c>
    </row>
    <row r="10" spans="1:2" x14ac:dyDescent="0.15">
      <c r="B10" t="s">
        <v>639</v>
      </c>
    </row>
    <row r="11" spans="1:2" x14ac:dyDescent="0.15">
      <c r="B11" t="s">
        <v>640</v>
      </c>
    </row>
    <row r="14" spans="1:2" x14ac:dyDescent="0.15">
      <c r="B14" s="40" t="s">
        <v>641</v>
      </c>
    </row>
    <row r="20" spans="2:2" x14ac:dyDescent="0.15">
      <c r="B20" s="58" t="s">
        <v>617</v>
      </c>
    </row>
    <row r="21" spans="2:2" x14ac:dyDescent="0.15">
      <c r="B21" s="58" t="s">
        <v>618</v>
      </c>
    </row>
    <row r="22" spans="2:2" x14ac:dyDescent="0.15">
      <c r="B22" s="58" t="s">
        <v>619</v>
      </c>
    </row>
    <row r="23" spans="2:2" x14ac:dyDescent="0.15">
      <c r="B23" s="58" t="s">
        <v>620</v>
      </c>
    </row>
    <row r="24" spans="2:2" x14ac:dyDescent="0.15">
      <c r="B24" s="58" t="s">
        <v>613</v>
      </c>
    </row>
    <row r="25" spans="2:2" x14ac:dyDescent="0.15">
      <c r="B25" s="58" t="s">
        <v>614</v>
      </c>
    </row>
    <row r="26" spans="2:2" x14ac:dyDescent="0.15">
      <c r="B26" s="58" t="s">
        <v>621</v>
      </c>
    </row>
    <row r="27" spans="2:2" x14ac:dyDescent="0.15">
      <c r="B27" s="58" t="s">
        <v>622</v>
      </c>
    </row>
    <row r="28" spans="2:2" x14ac:dyDescent="0.15">
      <c r="B28" s="58" t="s">
        <v>623</v>
      </c>
    </row>
    <row r="29" spans="2:2" x14ac:dyDescent="0.15">
      <c r="B29" s="58" t="s">
        <v>624</v>
      </c>
    </row>
    <row r="30" spans="2:2" x14ac:dyDescent="0.15">
      <c r="B30" s="58" t="s">
        <v>625</v>
      </c>
    </row>
    <row r="31" spans="2:2" x14ac:dyDescent="0.15">
      <c r="B31" s="58" t="s">
        <v>626</v>
      </c>
    </row>
    <row r="32" spans="2:2" x14ac:dyDescent="0.15">
      <c r="B32" s="58" t="s">
        <v>627</v>
      </c>
    </row>
    <row r="33" spans="2:4" x14ac:dyDescent="0.15">
      <c r="B33" s="58" t="s">
        <v>615</v>
      </c>
    </row>
    <row r="34" spans="2:4" x14ac:dyDescent="0.15">
      <c r="B34" s="58" t="s">
        <v>628</v>
      </c>
      <c r="D34" s="40"/>
    </row>
    <row r="35" spans="2:4" x14ac:dyDescent="0.15">
      <c r="B35" s="58" t="s">
        <v>395</v>
      </c>
      <c r="D35" s="40"/>
    </row>
    <row r="36" spans="2:4" x14ac:dyDescent="0.15">
      <c r="B36" s="58" t="s">
        <v>629</v>
      </c>
      <c r="D36" s="40"/>
    </row>
    <row r="37" spans="2:4" x14ac:dyDescent="0.15">
      <c r="B37" s="58" t="s">
        <v>616</v>
      </c>
      <c r="D37" s="40"/>
    </row>
    <row r="38" spans="2:4" x14ac:dyDescent="0.15">
      <c r="B38" s="58" t="s">
        <v>630</v>
      </c>
      <c r="D38" s="40"/>
    </row>
    <row r="39" spans="2:4" x14ac:dyDescent="0.15">
      <c r="B39" s="58" t="s">
        <v>631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0" t="s">
        <v>660</v>
      </c>
    </row>
    <row r="4" spans="1:2" x14ac:dyDescent="0.15">
      <c r="B4" s="40" t="s">
        <v>661</v>
      </c>
    </row>
    <row r="5" spans="1:2" x14ac:dyDescent="0.15">
      <c r="B5" s="40" t="s">
        <v>662</v>
      </c>
    </row>
    <row r="6" spans="1:2" x14ac:dyDescent="0.15">
      <c r="A6" t="s">
        <v>435</v>
      </c>
      <c r="B6" s="40" t="s">
        <v>663</v>
      </c>
    </row>
    <row r="7" spans="1:2" x14ac:dyDescent="0.15">
      <c r="B7" s="40" t="s">
        <v>664</v>
      </c>
    </row>
    <row r="8" spans="1:2" x14ac:dyDescent="0.15">
      <c r="A8" t="s">
        <v>40</v>
      </c>
      <c r="B8" s="40" t="s">
        <v>665</v>
      </c>
    </row>
    <row r="9" spans="1:2" x14ac:dyDescent="0.15">
      <c r="A9" t="s">
        <v>439</v>
      </c>
      <c r="B9" s="40" t="s">
        <v>666</v>
      </c>
    </row>
    <row r="10" spans="1:2" x14ac:dyDescent="0.15">
      <c r="B10" t="s">
        <v>667</v>
      </c>
    </row>
    <row r="11" spans="1:2" x14ac:dyDescent="0.15">
      <c r="B11" t="s">
        <v>668</v>
      </c>
    </row>
    <row r="14" spans="1:2" x14ac:dyDescent="0.15">
      <c r="B14" s="40" t="s">
        <v>669</v>
      </c>
    </row>
    <row r="20" spans="2:2" x14ac:dyDescent="0.15">
      <c r="B20" s="42" t="s">
        <v>642</v>
      </c>
    </row>
    <row r="21" spans="2:2" x14ac:dyDescent="0.15">
      <c r="B21" s="42" t="s">
        <v>643</v>
      </c>
    </row>
    <row r="22" spans="2:2" x14ac:dyDescent="0.15">
      <c r="B22" s="42" t="s">
        <v>644</v>
      </c>
    </row>
    <row r="23" spans="2:2" x14ac:dyDescent="0.15">
      <c r="B23" s="42" t="s">
        <v>645</v>
      </c>
    </row>
    <row r="24" spans="2:2" x14ac:dyDescent="0.15">
      <c r="B24" s="42" t="s">
        <v>646</v>
      </c>
    </row>
    <row r="25" spans="2:2" x14ac:dyDescent="0.15">
      <c r="B25" s="42" t="s">
        <v>647</v>
      </c>
    </row>
    <row r="26" spans="2:2" x14ac:dyDescent="0.15">
      <c r="B26" s="42" t="s">
        <v>648</v>
      </c>
    </row>
    <row r="27" spans="2:2" x14ac:dyDescent="0.15">
      <c r="B27" s="42" t="s">
        <v>649</v>
      </c>
    </row>
    <row r="28" spans="2:2" x14ac:dyDescent="0.15">
      <c r="B28" s="42" t="s">
        <v>650</v>
      </c>
    </row>
    <row r="29" spans="2:2" x14ac:dyDescent="0.15">
      <c r="B29" s="42" t="s">
        <v>651</v>
      </c>
    </row>
    <row r="30" spans="2:2" x14ac:dyDescent="0.15">
      <c r="B30" s="42" t="s">
        <v>652</v>
      </c>
    </row>
    <row r="31" spans="2:2" x14ac:dyDescent="0.15">
      <c r="B31" s="42" t="s">
        <v>653</v>
      </c>
    </row>
    <row r="32" spans="2:2" x14ac:dyDescent="0.15">
      <c r="B32" s="42" t="s">
        <v>654</v>
      </c>
    </row>
    <row r="33" spans="2:4" x14ac:dyDescent="0.15">
      <c r="B33" s="42" t="s">
        <v>655</v>
      </c>
    </row>
    <row r="34" spans="2:4" x14ac:dyDescent="0.15">
      <c r="B34" s="42" t="s">
        <v>656</v>
      </c>
      <c r="D34" s="40"/>
    </row>
    <row r="35" spans="2:4" x14ac:dyDescent="0.15">
      <c r="B35" s="42" t="s">
        <v>527</v>
      </c>
      <c r="D35" s="40"/>
    </row>
    <row r="36" spans="2:4" x14ac:dyDescent="0.15">
      <c r="B36" s="42" t="s">
        <v>657</v>
      </c>
      <c r="D36" s="40"/>
    </row>
    <row r="37" spans="2:4" x14ac:dyDescent="0.15">
      <c r="B37" s="42" t="s">
        <v>398</v>
      </c>
      <c r="D37" s="40"/>
    </row>
    <row r="38" spans="2:4" x14ac:dyDescent="0.15">
      <c r="B38" s="42" t="s">
        <v>658</v>
      </c>
      <c r="D38" s="40"/>
    </row>
    <row r="39" spans="2:4" x14ac:dyDescent="0.15">
      <c r="B39" s="42" t="s">
        <v>659</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345</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346</v>
      </c>
      <c r="F1" s="62"/>
      <c r="G1" s="62"/>
      <c r="H1" s="39"/>
      <c r="I1" s="39"/>
    </row>
    <row r="2" spans="1:22" ht="14" x14ac:dyDescent="0.15">
      <c r="A2" s="37" t="s">
        <v>347</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348</v>
      </c>
      <c r="B3" s="40" t="s">
        <v>712</v>
      </c>
      <c r="C3" s="37" t="s">
        <v>349</v>
      </c>
      <c r="D3" s="37" t="s">
        <v>350</v>
      </c>
      <c r="E3" s="37" t="s">
        <v>351</v>
      </c>
      <c r="F3" s="37" t="s">
        <v>352</v>
      </c>
      <c r="G3" s="37" t="s">
        <v>353</v>
      </c>
      <c r="H3" s="37" t="s">
        <v>354</v>
      </c>
      <c r="I3" s="37" t="s">
        <v>355</v>
      </c>
      <c r="J3" s="37" t="s">
        <v>356</v>
      </c>
      <c r="K3" s="37" t="s">
        <v>357</v>
      </c>
      <c r="L3" s="37" t="s">
        <v>358</v>
      </c>
      <c r="M3" s="37" t="s">
        <v>359</v>
      </c>
      <c r="N3" s="37" t="s">
        <v>360</v>
      </c>
      <c r="O3" s="37" t="s">
        <v>361</v>
      </c>
      <c r="V3" t="s">
        <v>362</v>
      </c>
    </row>
    <row r="4" spans="1:22" ht="28" x14ac:dyDescent="0.15">
      <c r="A4" s="37" t="s">
        <v>363</v>
      </c>
      <c r="B4" s="51">
        <v>52.95</v>
      </c>
      <c r="C4" s="41" t="b">
        <f>FALSE()</f>
        <v>0</v>
      </c>
      <c r="D4" s="41" t="b">
        <f>TRUE()</f>
        <v>1</v>
      </c>
      <c r="E4" s="36">
        <v>5714401431015</v>
      </c>
      <c r="F4" s="36" t="s">
        <v>670</v>
      </c>
      <c r="G4" s="42"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FALSE()</f>
        <v>0</v>
      </c>
      <c r="K4" s="36" t="s">
        <v>690</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365</v>
      </c>
      <c r="B5" s="51">
        <v>42.95</v>
      </c>
      <c r="C5" s="41" t="b">
        <f>FALSE()</f>
        <v>0</v>
      </c>
      <c r="D5" s="41" t="b">
        <f>TRUE()</f>
        <v>1</v>
      </c>
      <c r="E5" s="36">
        <v>5714401431022</v>
      </c>
      <c r="F5" s="36" t="s">
        <v>671</v>
      </c>
      <c r="G5" s="42"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FALSE()</f>
        <v>0</v>
      </c>
      <c r="K5" s="36" t="s">
        <v>691</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367</v>
      </c>
      <c r="B6" s="48" t="s">
        <v>408</v>
      </c>
      <c r="C6" s="41" t="b">
        <f>FALSE()</f>
        <v>0</v>
      </c>
      <c r="D6" s="41" t="b">
        <f>TRUE()</f>
        <v>1</v>
      </c>
      <c r="E6" s="36">
        <v>5714401431039</v>
      </c>
      <c r="F6" s="36" t="s">
        <v>672</v>
      </c>
      <c r="G6" s="42"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FALSE()</f>
        <v>0</v>
      </c>
      <c r="K6" s="36" t="s">
        <v>692</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370</v>
      </c>
      <c r="B7" s="49" t="str">
        <f>IF(B6=options!C1,"32","41")</f>
        <v>32</v>
      </c>
      <c r="C7" s="41" t="b">
        <f>FALSE()</f>
        <v>0</v>
      </c>
      <c r="D7" s="41" t="b">
        <f>TRUE()</f>
        <v>1</v>
      </c>
      <c r="E7" s="36">
        <v>5714401431046</v>
      </c>
      <c r="F7" s="36" t="s">
        <v>673</v>
      </c>
      <c r="G7" s="42"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FALSE()</f>
        <v>0</v>
      </c>
      <c r="K7" s="36" t="s">
        <v>693</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372</v>
      </c>
      <c r="B8" s="49" t="str">
        <f>IF(B6=options!C1,"18","17")</f>
        <v>18</v>
      </c>
      <c r="C8" s="41" t="b">
        <f>FALSE()</f>
        <v>0</v>
      </c>
      <c r="D8" s="41" t="b">
        <f>TRUE()</f>
        <v>1</v>
      </c>
      <c r="E8" s="36">
        <v>5714401431053</v>
      </c>
      <c r="F8" s="36" t="s">
        <v>674</v>
      </c>
      <c r="G8" s="42"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694</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374</v>
      </c>
      <c r="B9" s="49" t="str">
        <f>IF(B6=options!C1,"2","5")</f>
        <v>2</v>
      </c>
      <c r="C9" s="41" t="b">
        <f>FALSE()</f>
        <v>0</v>
      </c>
      <c r="D9" s="41" t="b">
        <f>TRUE()</f>
        <v>1</v>
      </c>
      <c r="E9" s="36">
        <v>5714401431060</v>
      </c>
      <c r="F9" s="36" t="s">
        <v>675</v>
      </c>
      <c r="G9" s="42"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FALSE()</f>
        <v>0</v>
      </c>
      <c r="K9" s="36" t="s">
        <v>695</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376</v>
      </c>
      <c r="B10" s="50"/>
      <c r="C10" s="41" t="b">
        <f>FALSE()</f>
        <v>0</v>
      </c>
      <c r="D10" s="41" t="b">
        <v>0</v>
      </c>
      <c r="E10" s="36">
        <v>5714401431077</v>
      </c>
      <c r="F10" s="36" t="s">
        <v>676</v>
      </c>
      <c r="G10" s="42"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FALSE()</f>
        <v>0</v>
      </c>
      <c r="K10" s="36" t="s">
        <v>696</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378</v>
      </c>
      <c r="B11" s="51">
        <v>150</v>
      </c>
      <c r="C11" s="41" t="b">
        <f>FALSE()</f>
        <v>0</v>
      </c>
      <c r="D11" s="41" t="b">
        <f>FALSE()</f>
        <v>0</v>
      </c>
      <c r="E11" s="36">
        <v>5714401431084</v>
      </c>
      <c r="F11" s="36" t="s">
        <v>677</v>
      </c>
      <c r="G11" s="42"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FALSE()</f>
        <v>0</v>
      </c>
      <c r="K11" s="36" t="s">
        <v>697</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678</v>
      </c>
      <c r="G12" s="42"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381</v>
      </c>
      <c r="B13" s="59" t="s">
        <v>713</v>
      </c>
      <c r="C13" s="41" t="b">
        <f>FALSE()</f>
        <v>0</v>
      </c>
      <c r="D13" s="41" t="b">
        <f>FALSE()</f>
        <v>0</v>
      </c>
      <c r="E13" s="36">
        <v>5714401431107</v>
      </c>
      <c r="F13" s="36" t="s">
        <v>679</v>
      </c>
      <c r="G13" s="42"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FALSE()</f>
        <v>0</v>
      </c>
      <c r="K13" s="36" t="s">
        <v>699</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383</v>
      </c>
      <c r="B14" s="60">
        <v>5714401431992</v>
      </c>
      <c r="C14" s="41" t="b">
        <f>FALSE()</f>
        <v>0</v>
      </c>
      <c r="D14" s="41" t="b">
        <f>FALSE()</f>
        <v>0</v>
      </c>
      <c r="E14" s="36">
        <v>5714401431114</v>
      </c>
      <c r="F14" s="36" t="s">
        <v>680</v>
      </c>
      <c r="G14" s="42"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681</v>
      </c>
      <c r="G15" s="42"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FALSE()</f>
        <v>0</v>
      </c>
      <c r="K15" s="36" t="s">
        <v>700</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386</v>
      </c>
      <c r="B16" s="38" t="s">
        <v>583</v>
      </c>
      <c r="C16" s="41" t="b">
        <f>FALSE()</f>
        <v>0</v>
      </c>
      <c r="D16" s="41" t="b">
        <f>FALSE()</f>
        <v>0</v>
      </c>
      <c r="E16" s="36">
        <v>5714401431138</v>
      </c>
      <c r="F16" s="36" t="s">
        <v>682</v>
      </c>
      <c r="G16" s="42"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683</v>
      </c>
      <c r="G17" s="42"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389</v>
      </c>
      <c r="B18" s="51">
        <v>5</v>
      </c>
      <c r="C18" s="41" t="b">
        <f>FALSE()</f>
        <v>0</v>
      </c>
      <c r="D18" s="41" t="b">
        <f>FALSE()</f>
        <v>0</v>
      </c>
      <c r="E18" s="36">
        <v>5714401431152</v>
      </c>
      <c r="F18" s="36" t="s">
        <v>684</v>
      </c>
      <c r="G18" s="42"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685</v>
      </c>
      <c r="G19" s="42"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392</v>
      </c>
      <c r="B20" s="52" t="s">
        <v>411</v>
      </c>
      <c r="C20" s="41" t="b">
        <f>FALSE()</f>
        <v>0</v>
      </c>
      <c r="D20" s="41" t="b">
        <v>0</v>
      </c>
      <c r="E20" s="36">
        <v>5714401431176</v>
      </c>
      <c r="F20" s="36" t="s">
        <v>686</v>
      </c>
      <c r="G20" s="42"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FALSE()</f>
        <v>0</v>
      </c>
      <c r="K20" s="36" t="s">
        <v>701</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687</v>
      </c>
      <c r="G21" s="42"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702</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688</v>
      </c>
      <c r="G22" s="42"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397</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5714401431206</v>
      </c>
      <c r="F23" s="36" t="s">
        <v>689</v>
      </c>
      <c r="G23" s="42"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703</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42" x14ac:dyDescent="0.15">
      <c r="A24" s="37" t="s">
        <v>399</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t="b">
        <f>TRUE()</f>
        <v>1</v>
      </c>
      <c r="K24" s="36" t="s">
        <v>704</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400</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t="b">
        <f>TRUE()</f>
        <v>1</v>
      </c>
      <c r="K25" s="36" t="s">
        <v>705</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401</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t="b">
        <f>TRUE()</f>
        <v>1</v>
      </c>
      <c r="K26" s="36" t="s">
        <v>706</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400</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t="b">
        <f>TRUE()</f>
        <v>1</v>
      </c>
      <c r="K27" s="36" t="s">
        <v>707</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c r="D28" s="41"/>
      <c r="E28" s="36"/>
      <c r="F28" s="36"/>
      <c r="G28" s="42"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708</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402</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t="b">
        <f>TRUE()</f>
        <v>1</v>
      </c>
      <c r="K29" s="36" t="s">
        <v>709</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c r="D30" s="41"/>
      <c r="E30" s="36"/>
      <c r="F30" s="36"/>
      <c r="G30" s="42"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t="b">
        <f>TRUE()</f>
        <v>1</v>
      </c>
      <c r="K30" s="36" t="s">
        <v>696</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403</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t="b">
        <f>TRUE()</f>
        <v>1</v>
      </c>
      <c r="K31" s="36" t="s">
        <v>697</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698</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404</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t="b">
        <f>TRUE()</f>
        <v>1</v>
      </c>
      <c r="K33" s="36" t="s">
        <v>699</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t="b">
        <f>TRUE()</f>
        <v>1</v>
      </c>
      <c r="K35" s="36" t="s">
        <v>700</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405</v>
      </c>
      <c r="B36" s="52" t="s">
        <v>406</v>
      </c>
      <c r="C36" s="41"/>
      <c r="D36" s="41"/>
      <c r="E36" s="36"/>
      <c r="F36" s="36"/>
      <c r="G36" s="42"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407</v>
      </c>
      <c r="B37" s="52" t="s">
        <v>398</v>
      </c>
      <c r="C37" s="41"/>
      <c r="D37" s="41"/>
      <c r="E37" s="36"/>
      <c r="F37" s="36"/>
      <c r="G37" s="42"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t="b">
        <f>TRUE()</f>
        <v>1</v>
      </c>
      <c r="K40" s="36" t="s">
        <v>701</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710</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x14ac:dyDescent="0.15">
      <c r="C42" s="41"/>
      <c r="D42" s="41"/>
      <c r="E42" s="36"/>
      <c r="F42" s="36"/>
      <c r="G42" s="42"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711</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41" t="b">
        <f>TRUE()</f>
        <v>1</v>
      </c>
      <c r="C1" t="s">
        <v>408</v>
      </c>
      <c r="D1" s="42" t="s">
        <v>364</v>
      </c>
      <c r="E1" t="s">
        <v>409</v>
      </c>
      <c r="F1" t="s">
        <v>406</v>
      </c>
      <c r="G1" t="s">
        <v>410</v>
      </c>
    </row>
    <row r="2" spans="1:7" x14ac:dyDescent="0.15">
      <c r="A2" t="s">
        <v>411</v>
      </c>
      <c r="B2" s="41" t="b">
        <f>FALSE()</f>
        <v>0</v>
      </c>
      <c r="C2" t="s">
        <v>368</v>
      </c>
      <c r="D2" s="42" t="s">
        <v>366</v>
      </c>
      <c r="E2" t="s">
        <v>412</v>
      </c>
      <c r="F2" t="s">
        <v>366</v>
      </c>
      <c r="G2" t="s">
        <v>398</v>
      </c>
    </row>
    <row r="3" spans="1:7" x14ac:dyDescent="0.15">
      <c r="A3" t="s">
        <v>413</v>
      </c>
      <c r="D3" s="42" t="s">
        <v>369</v>
      </c>
      <c r="E3" t="s">
        <v>414</v>
      </c>
      <c r="F3" t="s">
        <v>364</v>
      </c>
    </row>
    <row r="4" spans="1:7" x14ac:dyDescent="0.15">
      <c r="D4" s="42" t="s">
        <v>371</v>
      </c>
      <c r="E4" t="s">
        <v>415</v>
      </c>
      <c r="F4" t="s">
        <v>369</v>
      </c>
    </row>
    <row r="5" spans="1:7" x14ac:dyDescent="0.15">
      <c r="D5" s="42" t="s">
        <v>373</v>
      </c>
      <c r="E5" t="s">
        <v>416</v>
      </c>
      <c r="F5" t="s">
        <v>371</v>
      </c>
    </row>
    <row r="6" spans="1:7" x14ac:dyDescent="0.15">
      <c r="D6" s="42" t="s">
        <v>375</v>
      </c>
      <c r="E6" t="s">
        <v>417</v>
      </c>
      <c r="F6" t="s">
        <v>385</v>
      </c>
    </row>
    <row r="7" spans="1:7" x14ac:dyDescent="0.15">
      <c r="D7" s="42" t="s">
        <v>377</v>
      </c>
      <c r="E7" t="s">
        <v>418</v>
      </c>
      <c r="F7" t="s">
        <v>388</v>
      </c>
    </row>
    <row r="8" spans="1:7" x14ac:dyDescent="0.15">
      <c r="D8" s="42" t="s">
        <v>379</v>
      </c>
      <c r="E8" t="s">
        <v>419</v>
      </c>
      <c r="F8" t="s">
        <v>584</v>
      </c>
    </row>
    <row r="9" spans="1:7" x14ac:dyDescent="0.15">
      <c r="D9" s="42" t="s">
        <v>382</v>
      </c>
      <c r="E9" t="s">
        <v>420</v>
      </c>
      <c r="F9" t="s">
        <v>585</v>
      </c>
    </row>
    <row r="10" spans="1:7" x14ac:dyDescent="0.15">
      <c r="D10" s="42" t="s">
        <v>385</v>
      </c>
      <c r="E10" t="s">
        <v>421</v>
      </c>
    </row>
    <row r="11" spans="1:7" x14ac:dyDescent="0.15">
      <c r="D11" s="42" t="s">
        <v>387</v>
      </c>
      <c r="E11" t="s">
        <v>422</v>
      </c>
    </row>
    <row r="12" spans="1:7" x14ac:dyDescent="0.15">
      <c r="D12" s="42" t="s">
        <v>388</v>
      </c>
      <c r="E12" t="s">
        <v>423</v>
      </c>
    </row>
    <row r="13" spans="1:7" x14ac:dyDescent="0.15">
      <c r="D13" s="42" t="s">
        <v>390</v>
      </c>
      <c r="E13" t="s">
        <v>424</v>
      </c>
    </row>
    <row r="14" spans="1:7" x14ac:dyDescent="0.15">
      <c r="D14" s="42" t="s">
        <v>391</v>
      </c>
      <c r="E14" t="s">
        <v>425</v>
      </c>
    </row>
    <row r="15" spans="1:7" x14ac:dyDescent="0.15">
      <c r="D15" s="42" t="s">
        <v>394</v>
      </c>
      <c r="E15" t="s">
        <v>426</v>
      </c>
    </row>
    <row r="16" spans="1:7" x14ac:dyDescent="0.15">
      <c r="D16" s="42" t="s">
        <v>395</v>
      </c>
      <c r="E16" s="56" t="s">
        <v>427</v>
      </c>
    </row>
    <row r="17" spans="4:5" x14ac:dyDescent="0.15">
      <c r="D17" s="42" t="s">
        <v>396</v>
      </c>
      <c r="E17" t="s">
        <v>428</v>
      </c>
    </row>
    <row r="18" spans="4:5" x14ac:dyDescent="0.15">
      <c r="D18" s="42" t="s">
        <v>398</v>
      </c>
      <c r="E18" t="s">
        <v>429</v>
      </c>
    </row>
    <row r="19" spans="4:5" x14ac:dyDescent="0.15">
      <c r="D19" s="42" t="s">
        <v>384</v>
      </c>
      <c r="E19" t="s">
        <v>430</v>
      </c>
    </row>
    <row r="20" spans="4:5" x14ac:dyDescent="0.15">
      <c r="D20" s="42" t="s">
        <v>380</v>
      </c>
      <c r="E20" t="s">
        <v>431</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0" t="s">
        <v>432</v>
      </c>
    </row>
    <row r="4" spans="1:2" x14ac:dyDescent="0.15">
      <c r="B4" s="40" t="s">
        <v>433</v>
      </c>
    </row>
    <row r="5" spans="1:2" x14ac:dyDescent="0.15">
      <c r="B5" s="40" t="s">
        <v>434</v>
      </c>
    </row>
    <row r="6" spans="1:2" x14ac:dyDescent="0.15">
      <c r="A6" t="s">
        <v>435</v>
      </c>
      <c r="B6" s="40" t="s">
        <v>436</v>
      </c>
    </row>
    <row r="7" spans="1:2" x14ac:dyDescent="0.15">
      <c r="B7" s="40" t="s">
        <v>437</v>
      </c>
    </row>
    <row r="8" spans="1:2" x14ac:dyDescent="0.15">
      <c r="A8" t="s">
        <v>40</v>
      </c>
      <c r="B8" s="40" t="s">
        <v>438</v>
      </c>
    </row>
    <row r="9" spans="1:2" x14ac:dyDescent="0.15">
      <c r="A9" t="s">
        <v>439</v>
      </c>
      <c r="B9" s="40" t="s">
        <v>440</v>
      </c>
    </row>
    <row r="10" spans="1:2" x14ac:dyDescent="0.15">
      <c r="B10" t="s">
        <v>441</v>
      </c>
    </row>
    <row r="11" spans="1:2" x14ac:dyDescent="0.15">
      <c r="B11" t="s">
        <v>442</v>
      </c>
    </row>
    <row r="14" spans="1:2" x14ac:dyDescent="0.15">
      <c r="B14" s="40" t="s">
        <v>443</v>
      </c>
    </row>
    <row r="20" spans="2:2" x14ac:dyDescent="0.15">
      <c r="B20" s="42" t="s">
        <v>364</v>
      </c>
    </row>
    <row r="21" spans="2:2" x14ac:dyDescent="0.15">
      <c r="B21" s="42" t="s">
        <v>366</v>
      </c>
    </row>
    <row r="22" spans="2:2" x14ac:dyDescent="0.15">
      <c r="B22" s="42" t="s">
        <v>369</v>
      </c>
    </row>
    <row r="23" spans="2:2" x14ac:dyDescent="0.15">
      <c r="B23" s="42" t="s">
        <v>371</v>
      </c>
    </row>
    <row r="24" spans="2:2" x14ac:dyDescent="0.15">
      <c r="B24" s="42" t="s">
        <v>373</v>
      </c>
    </row>
    <row r="25" spans="2:2" x14ac:dyDescent="0.15">
      <c r="B25" s="42" t="s">
        <v>375</v>
      </c>
    </row>
    <row r="26" spans="2:2" x14ac:dyDescent="0.15">
      <c r="B26" s="42" t="s">
        <v>377</v>
      </c>
    </row>
    <row r="27" spans="2:2" x14ac:dyDescent="0.15">
      <c r="B27" s="42" t="s">
        <v>379</v>
      </c>
    </row>
    <row r="28" spans="2:2" x14ac:dyDescent="0.15">
      <c r="B28" s="42" t="s">
        <v>382</v>
      </c>
    </row>
    <row r="29" spans="2:2" x14ac:dyDescent="0.15">
      <c r="B29" s="42" t="s">
        <v>385</v>
      </c>
    </row>
    <row r="30" spans="2:2" x14ac:dyDescent="0.15">
      <c r="B30" s="42" t="s">
        <v>387</v>
      </c>
    </row>
    <row r="31" spans="2:2" x14ac:dyDescent="0.15">
      <c r="B31" s="42" t="s">
        <v>388</v>
      </c>
    </row>
    <row r="32" spans="2:2" x14ac:dyDescent="0.15">
      <c r="B32" s="42" t="s">
        <v>390</v>
      </c>
    </row>
    <row r="33" spans="2:4" x14ac:dyDescent="0.15">
      <c r="B33" s="42" t="s">
        <v>391</v>
      </c>
    </row>
    <row r="34" spans="2:4" x14ac:dyDescent="0.15">
      <c r="B34" s="42" t="s">
        <v>394</v>
      </c>
      <c r="D34" s="40"/>
    </row>
    <row r="35" spans="2:4" x14ac:dyDescent="0.15">
      <c r="B35" s="42" t="s">
        <v>395</v>
      </c>
      <c r="D35" s="40"/>
    </row>
    <row r="36" spans="2:4" x14ac:dyDescent="0.15">
      <c r="B36" s="42" t="s">
        <v>396</v>
      </c>
      <c r="D36" s="40"/>
    </row>
    <row r="37" spans="2:4" x14ac:dyDescent="0.15">
      <c r="B37" s="42" t="s">
        <v>398</v>
      </c>
      <c r="D37" s="40"/>
    </row>
    <row r="38" spans="2:4" x14ac:dyDescent="0.15">
      <c r="B38" s="42" t="s">
        <v>384</v>
      </c>
      <c r="D38" s="40"/>
    </row>
    <row r="39" spans="2:4" x14ac:dyDescent="0.15">
      <c r="B39" s="42" t="s">
        <v>380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57" t="s">
        <v>444</v>
      </c>
    </row>
    <row r="4" spans="1:2" ht="16" x14ac:dyDescent="0.2">
      <c r="B4" s="57" t="s">
        <v>445</v>
      </c>
    </row>
    <row r="5" spans="1:2" ht="16" x14ac:dyDescent="0.2">
      <c r="B5" s="57" t="s">
        <v>446</v>
      </c>
    </row>
    <row r="6" spans="1:2" ht="16" x14ac:dyDescent="0.2">
      <c r="B6" s="57" t="s">
        <v>447</v>
      </c>
    </row>
    <row r="7" spans="1:2" ht="16" x14ac:dyDescent="0.2">
      <c r="B7" s="57"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371</v>
      </c>
    </row>
    <row r="3" spans="1:2" x14ac:dyDescent="0.15">
      <c r="B3" s="40" t="s">
        <v>474</v>
      </c>
    </row>
    <row r="4" spans="1:2" x14ac:dyDescent="0.15">
      <c r="B4" s="40" t="s">
        <v>475</v>
      </c>
    </row>
    <row r="5" spans="1:2" x14ac:dyDescent="0.15">
      <c r="B5" s="40" t="s">
        <v>476</v>
      </c>
    </row>
    <row r="6" spans="1:2" x14ac:dyDescent="0.15">
      <c r="B6" s="40" t="s">
        <v>477</v>
      </c>
    </row>
    <row r="7" spans="1:2" x14ac:dyDescent="0.15">
      <c r="B7" s="40" t="s">
        <v>478</v>
      </c>
    </row>
    <row r="8" spans="1:2" x14ac:dyDescent="0.15">
      <c r="A8" t="s">
        <v>449</v>
      </c>
      <c r="B8" s="40" t="s">
        <v>479</v>
      </c>
    </row>
    <row r="9" spans="1:2" x14ac:dyDescent="0.15">
      <c r="A9" t="s">
        <v>451</v>
      </c>
      <c r="B9" s="40" t="s">
        <v>480</v>
      </c>
    </row>
    <row r="10" spans="1:2" x14ac:dyDescent="0.15">
      <c r="B10" s="40" t="s">
        <v>481</v>
      </c>
    </row>
    <row r="11" spans="1:2" x14ac:dyDescent="0.15">
      <c r="B11" s="40" t="s">
        <v>482</v>
      </c>
    </row>
    <row r="12" spans="1:2" x14ac:dyDescent="0.15">
      <c r="B12" s="40"/>
    </row>
    <row r="13" spans="1:2" x14ac:dyDescent="0.15">
      <c r="B13" s="40"/>
    </row>
    <row r="14" spans="1:2" x14ac:dyDescent="0.15">
      <c r="B14" s="40" t="s">
        <v>483</v>
      </c>
    </row>
    <row r="15" spans="1:2" x14ac:dyDescent="0.15">
      <c r="B15" s="40"/>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57" t="s">
        <v>508</v>
      </c>
    </row>
    <row r="9" spans="2:2" x14ac:dyDescent="0.15">
      <c r="B9" t="s">
        <v>509</v>
      </c>
    </row>
    <row r="10" spans="2:2" x14ac:dyDescent="0.15">
      <c r="B10" s="40" t="s">
        <v>510</v>
      </c>
    </row>
    <row r="11" spans="2:2" x14ac:dyDescent="0.15">
      <c r="B11" s="40"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57" t="s">
        <v>531</v>
      </c>
    </row>
    <row r="4" spans="2:2" ht="16" x14ac:dyDescent="0.2">
      <c r="B4" s="57" t="s">
        <v>532</v>
      </c>
    </row>
    <row r="5" spans="2:2" x14ac:dyDescent="0.15">
      <c r="B5" t="s">
        <v>533</v>
      </c>
    </row>
    <row r="6" spans="2:2" ht="16" x14ac:dyDescent="0.2">
      <c r="B6" s="57" t="s">
        <v>534</v>
      </c>
    </row>
    <row r="7" spans="2:2" ht="16" x14ac:dyDescent="0.2">
      <c r="B7" s="57" t="s">
        <v>535</v>
      </c>
    </row>
    <row r="8" spans="2:2" x14ac:dyDescent="0.15">
      <c r="B8" t="s">
        <v>536</v>
      </c>
    </row>
    <row r="9" spans="2:2" x14ac:dyDescent="0.15">
      <c r="B9" t="s">
        <v>537</v>
      </c>
    </row>
    <row r="10" spans="2:2" x14ac:dyDescent="0.15">
      <c r="B10" t="s">
        <v>538</v>
      </c>
    </row>
    <row r="11" spans="2:2" x14ac:dyDescent="0.15">
      <c r="B11" t="s">
        <v>539</v>
      </c>
    </row>
    <row r="14" spans="2:2" ht="16" x14ac:dyDescent="0.2">
      <c r="B14" s="57"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2024-07-24T17:25:02Z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