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1BA6804F-2243-854F-9854-70100DB6D8A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B39" i="1" l="1"/>
  <c r="AB18" i="1"/>
  <c r="AB36" i="1"/>
  <c r="AM32" i="1"/>
  <c r="AB17"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<sst xmlns="http://schemas.openxmlformats.org/spreadsheetml/2006/main" count="923" uniqueCount="754">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</sst>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replacement  backlit keyboard for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replacement German backlit keyboard for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replacement French backlit keyboard for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https://raw.githubusercontent.com/PatrickVibild/TellusAmazonPictures/master/pictures/01YP211/1.jpg</v>
      </c>
      <c r="N6" s="28" t="str">
        <f>IF(ISBLANK(Values!$F5),"",Values!N5)</f>
        <v>https://raw.githubusercontent.com/PatrickVibild/TellusAmazonPictures/master/pictures/01YP211/2.jpg</v>
      </c>
      <c r="O6" s="28" t="str">
        <f>IF(ISBLANK(Values!$F5),"",Values!O5)</f>
        <v>https://raw.githubusercontent.com/PatrickVibild/TellusAmazonPictures/master/pictures/01YP211/3.jpg</v>
      </c>
      <c r="P6" s="28" t="str">
        <f>IF(ISBLANK(Values!$F5),"",Values!P5)</f>
        <v>https://raw.githubusercontent.com/PatrickVibild/TellusAmazonPictures/master/pictures/01YP211/4.jpg</v>
      </c>
      <c r="Q6" s="28" t="str">
        <f>IF(ISBLANK(Values!$F5),"",Values!Q5)</f>
        <v>https://raw.githubusercontent.com/PatrickVibild/TellusAmazonPictures/master/pictures/01YP211/5.jpg</v>
      </c>
      <c r="R6" s="28" t="str">
        <f>IF(ISBLANK(Values!$F5),"",Values!R5)</f>
        <v>https://raw.githubusercontent.com/PatrickVibild/TellusAmazonPictures/master/pictures/01YP211/6.jpg</v>
      </c>
      <c r="S6" s="28" t="str">
        <f>IF(ISBLANK(Values!$F5),"",Values!S5)</f>
        <v>https://raw.githubusercontent.com/PatrickVibild/TellusAmazonPictures/master/pictures/01YP211/7.jpg</v>
      </c>
      <c r="T6" s="28" t="str">
        <f>IF(ISBLANK(Values!$F5),"",Values!T5)</f>
        <v>https://raw.githubusercontent.com/PatrickVibild/TellusAmazonPictures/master/pictures/01YP211/8.jpg</v>
      </c>
      <c r="U6" s="28" t="str">
        <f>IF(ISBLANK(Values!$F5),"",Values!U5)</f>
        <v>https://raw.githubusercontent.com/PatrickVibild/TellusAmazonPictures/master/pictures/01YP211/9.jpg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replacement Italian backlit keyboard for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https://raw.githubusercontent.com/PatrickVibild/TellusAmazonPictures/master/pictures/01YP217/1.jpg</v>
      </c>
      <c r="N7" s="28" t="str">
        <f>IF(ISBLANK(Values!$F6),"",Values!N6)</f>
        <v>https://raw.githubusercontent.com/PatrickVibild/TellusAmazonPictures/master/pictures/01YP217/2.jpg</v>
      </c>
      <c r="O7" s="28" t="str">
        <f>IF(ISBLANK(Values!$F6),"",Values!O6)</f>
        <v>https://raw.githubusercontent.com/PatrickVibild/TellusAmazonPictures/master/pictures/01YP217/3.jpg</v>
      </c>
      <c r="P7" s="28" t="str">
        <f>IF(ISBLANK(Values!$F6),"",Values!P6)</f>
        <v>https://raw.githubusercontent.com/PatrickVibild/TellusAmazonPictures/master/pictures/01YP217/4.jpg</v>
      </c>
      <c r="Q7" s="28" t="str">
        <f>IF(ISBLANK(Values!$F6),"",Values!Q6)</f>
        <v>https://raw.githubusercontent.com/PatrickVibild/TellusAmazonPictures/master/pictures/01YP217/5.jpg</v>
      </c>
      <c r="R7" s="28" t="str">
        <f>IF(ISBLANK(Values!$F6),"",Values!R6)</f>
        <v>https://raw.githubusercontent.com/PatrickVibild/TellusAmazonPictures/master/pictures/01YP217/6.jpg</v>
      </c>
      <c r="S7" s="28" t="str">
        <f>IF(ISBLANK(Values!$F6),"",Values!S6)</f>
        <v>https://raw.githubusercontent.com/PatrickVibild/TellusAmazonPictures/master/pictures/01YP217/7.jpg</v>
      </c>
      <c r="T7" s="28" t="str">
        <f>IF(ISBLANK(Values!$F6),"",Values!T6)</f>
        <v>https://raw.githubusercontent.com/PatrickVibild/TellusAmazonPictures/master/pictures/01YP217/8.jpg</v>
      </c>
      <c r="U7" s="28" t="str">
        <f>IF(ISBLANK(Values!$F6),"",Values!U6)</f>
        <v>https://raw.githubusercontent.com/PatrickVibild/TellusAmazonPictures/master/pictures/01YP217/9.jpg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replacement Spanish backlit keyboard for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https://raw.githubusercontent.com/PatrickVibild/TellusAmazonPictures/master/pictures/01YP210/1.jpg</v>
      </c>
      <c r="N8" s="28" t="str">
        <f>IF(ISBLANK(Values!$F7),"",Values!N7)</f>
        <v>https://raw.githubusercontent.com/PatrickVibild/TellusAmazonPictures/master/pictures/01YP210/2.jpg</v>
      </c>
      <c r="O8" s="28" t="str">
        <f>IF(ISBLANK(Values!$F7),"",Values!O7)</f>
        <v>https://raw.githubusercontent.com/PatrickVibild/TellusAmazonPictures/master/pictures/01YP210/3.jpg</v>
      </c>
      <c r="P8" s="28" t="str">
        <f>IF(ISBLANK(Values!$F7),"",Values!P7)</f>
        <v>https://raw.githubusercontent.com/PatrickVibild/TellusAmazonPictures/master/pictures/01YP210/4.jpg</v>
      </c>
      <c r="Q8" s="28" t="str">
        <f>IF(ISBLANK(Values!$F7),"",Values!Q7)</f>
        <v>https://raw.githubusercontent.com/PatrickVibild/TellusAmazonPictures/master/pictures/01YP210/5.jpg</v>
      </c>
      <c r="R8" s="28" t="str">
        <f>IF(ISBLANK(Values!$F7),"",Values!R7)</f>
        <v>https://raw.githubusercontent.com/PatrickVibild/TellusAmazonPictures/master/pictures/01YP210/6.jpg</v>
      </c>
      <c r="S8" s="28" t="str">
        <f>IF(ISBLANK(Values!$F7),"",Values!S7)</f>
        <v>https://raw.githubusercontent.com/PatrickVibild/TellusAmazonPictures/master/pictures/01YP210/7.jpg</v>
      </c>
      <c r="T8" s="28" t="str">
        <f>IF(ISBLANK(Values!$F7),"",Values!T7)</f>
        <v>https://raw.githubusercontent.com/PatrickVibild/TellusAmazonPictures/master/pictures/01YP210/8.jpg</v>
      </c>
      <c r="U8" s="28" t="str">
        <f>IF(ISBLANK(Values!$F7),"",Values!U7)</f>
        <v>https://raw.githubusercontent.com/PatrickVibild/TellusAmazonPictures/master/pictures/01YP210/9.jpg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replacement UK backlit keyboard for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https://raw.githubusercontent.com/PatrickVibild/TellusAmazonPictures/master/pictures/01YP228/1.jpg</v>
      </c>
      <c r="N9" s="28" t="str">
        <f>IF(ISBLANK(Values!$F8),"",Values!N8)</f>
        <v>https://raw.githubusercontent.com/PatrickVibild/TellusAmazonPictures/master/pictures/01YP228/2.jpg</v>
      </c>
      <c r="O9" s="28" t="str">
        <f>IF(ISBLANK(Values!$F8),"",Values!O8)</f>
        <v>https://raw.githubusercontent.com/PatrickVibild/TellusAmazonPictures/master/pictures/01YP228/3.jpg</v>
      </c>
      <c r="P9" s="28" t="str">
        <f>IF(ISBLANK(Values!$F8),"",Values!P8)</f>
        <v>https://raw.githubusercontent.com/PatrickVibild/TellusAmazonPictures/master/pictures/01YP228/4.jpg</v>
      </c>
      <c r="Q9" s="28" t="str">
        <f>IF(ISBLANK(Values!$F8),"",Values!Q8)</f>
        <v>https://raw.githubusercontent.com/PatrickVibild/TellusAmazonPictures/master/pictures/01YP228/5.jpg</v>
      </c>
      <c r="R9" s="28" t="str">
        <f>IF(ISBLANK(Values!$F8),"",Values!R8)</f>
        <v>https://raw.githubusercontent.com/PatrickVibild/TellusAmazonPictures/master/pictures/01YP228/6.jpg</v>
      </c>
      <c r="S9" s="28" t="str">
        <f>IF(ISBLANK(Values!$F8),"",Values!S8)</f>
        <v>https://raw.githubusercontent.com/PatrickVibild/TellusAmazonPictures/master/pictures/01YP228/7.jpg</v>
      </c>
      <c r="T9" s="28" t="str">
        <f>IF(ISBLANK(Values!$F8),"",Values!T8)</f>
        <v>https://raw.githubusercontent.com/PatrickVibild/TellusAmazonPictures/master/pictures/01YP228/8.jpg</v>
      </c>
      <c r="U9" s="28" t="str">
        <f>IF(ISBLANK(Values!$F8),"",Values!U8)</f>
        <v>https://raw.githubusercontent.com/PatrickVibild/TellusAmazonPictures/master/pictures/01YP228/9.jpg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replacement Scandinavian – Nordic backlit keyboard for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https://raw.githubusercontent.com/PatrickVibild/TellusAmazonPictures/master/pictures/01YP159/1.jpg</v>
      </c>
      <c r="N10" s="28" t="str">
        <f>IF(ISBLANK(Values!$F9),"",Values!N9)</f>
        <v>https://raw.githubusercontent.com/PatrickVibild/TellusAmazonPictures/master/pictures/01YP159/2.jpg</v>
      </c>
      <c r="O10" s="28" t="str">
        <f>IF(ISBLANK(Values!$F9),"",Values!O9)</f>
        <v>https://raw.githubusercontent.com/PatrickVibild/TellusAmazonPictures/master/pictures/01YP159/3.jpg</v>
      </c>
      <c r="P10" s="28" t="str">
        <f>IF(ISBLANK(Values!$F9),"",Values!P9)</f>
        <v>https://raw.githubusercontent.com/PatrickVibild/TellusAmazonPictures/master/pictures/01YP159/4.jpg</v>
      </c>
      <c r="Q10" s="28" t="str">
        <f>IF(ISBLANK(Values!$F9),"",Values!Q9)</f>
        <v>https://raw.githubusercontent.com/PatrickVibild/TellusAmazonPictures/master/pictures/01YP159/5.jpg</v>
      </c>
      <c r="R10" s="28" t="str">
        <f>IF(ISBLANK(Values!$F9),"",Values!R9)</f>
        <v>https://raw.githubusercontent.com/PatrickVibild/TellusAmazonPictures/master/pictures/01YP159/6.jpg</v>
      </c>
      <c r="S10" s="28" t="str">
        <f>IF(ISBLANK(Values!$F9),"",Values!S9)</f>
        <v>https://raw.githubusercontent.com/PatrickVibild/TellusAmazonPictures/master/pictures/01YP159/7.jpg</v>
      </c>
      <c r="T10" s="28" t="str">
        <f>IF(ISBLANK(Values!$F9),"",Values!T9)</f>
        <v>https://raw.githubusercontent.com/PatrickVibild/TellusAmazonPictures/master/pictures/01YP159/8.jpg</v>
      </c>
      <c r="U10" s="28" t="str">
        <f>IF(ISBLANK(Values!$F9),"",Values!U9)</f>
        <v>https://raw.githubusercontent.com/PatrickVibild/TellusAmazonPictures/master/pictures/01YP159/9.jpg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replacement Belgian backlit keyboard for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replacement Bulgarian backlit keyboard for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replacement Czech backlit keyboard for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replacement Danish backlit keyboard for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replacement Hungarian backlit keyboard for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replacement Dutch backlit keyboard for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replacement Norwegian backlit keyboard for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replacement Polish backlit keyboard for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replacement Portuguese backlit keyboard for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replacement Swedish – Finnish backlit keyboard for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replacement Swiss backlit keyboard for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replacement US International backlit keyboard for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https://raw.githubusercontent.com/PatrickVibild/TellusAmazonPictures/master/pictures/01YP229/1.jpg</v>
      </c>
      <c r="N22" s="28" t="str">
        <f>IF(ISBLANK(Values!$F21),"",Values!N21)</f>
        <v>https://raw.githubusercontent.com/PatrickVibild/TellusAmazonPictures/master/pictures/01YP229/2.jpg</v>
      </c>
      <c r="O22" s="28" t="str">
        <f>IF(ISBLANK(Values!$F21),"",Values!O21)</f>
        <v>https://raw.githubusercontent.com/PatrickVibild/TellusAmazonPictures/master/pictures/01YP229/3.jpg</v>
      </c>
      <c r="P22" s="28" t="str">
        <f>IF(ISBLANK(Values!$F21),"",Values!P21)</f>
        <v>https://raw.githubusercontent.com/PatrickVibild/TellusAmazonPictures/master/pictures/01YP229/4.jpg</v>
      </c>
      <c r="Q22" s="28" t="str">
        <f>IF(ISBLANK(Values!$F21),"",Values!Q21)</f>
        <v>https://raw.githubusercontent.com/PatrickVibild/TellusAmazonPictures/master/pictures/01YP229/5.jpg</v>
      </c>
      <c r="R22" s="28" t="str">
        <f>IF(ISBLANK(Values!$F21),"",Values!R21)</f>
        <v>https://raw.githubusercontent.com/PatrickVibild/TellusAmazonPictures/master/pictures/01YP229/6.jpg</v>
      </c>
      <c r="S22" s="28" t="str">
        <f>IF(ISBLANK(Values!$F21),"",Values!S21)</f>
        <v>https://raw.githubusercontent.com/PatrickVibild/TellusAmazonPictures/master/pictures/01YP229/7.jpg</v>
      </c>
      <c r="T22" s="28" t="str">
        <f>IF(ISBLANK(Values!$F21),"",Values!T21)</f>
        <v>https://raw.githubusercontent.com/PatrickVibild/TellusAmazonPictures/master/pictures/01YP229/8.jpg</v>
      </c>
      <c r="U22" s="28" t="str">
        <f>IF(ISBLANK(Values!$F21),"",Values!U21)</f>
        <v>https://raw.githubusercontent.com/PatrickVibild/TellusAmazonPictures/master/pictures/01YP229/9.jpg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replacement Russian backlit keyboard for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replacement US backlit keyboard for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https://raw.githubusercontent.com/PatrickVibild/TellusAmazonPictures/master/pictures/01YP040/1.jpg</v>
      </c>
      <c r="N24" s="28" t="str">
        <f>IF(ISBLANK(Values!$F23),"",Values!N23)</f>
        <v>https://raw.githubusercontent.com/PatrickVibild/TellusAmazonPictures/master/pictures/01YP040/2.jpg</v>
      </c>
      <c r="O24" s="28" t="str">
        <f>IF(ISBLANK(Values!$F23),"",Values!O23)</f>
        <v>https://raw.githubusercontent.com/PatrickVibild/TellusAmazonPictures/master/pictures/01YP040/3.jpg</v>
      </c>
      <c r="P24" s="28" t="str">
        <f>IF(ISBLANK(Values!$F23),"",Values!P23)</f>
        <v>https://raw.githubusercontent.com/PatrickVibild/TellusAmazonPictures/master/pictures/01YP040/4.jpg</v>
      </c>
      <c r="Q24" s="28" t="str">
        <f>IF(ISBLANK(Values!$F23),"",Values!Q23)</f>
        <v>https://raw.githubusercontent.com/PatrickVibild/TellusAmazonPictures/master/pictures/01YP040/5.jpg</v>
      </c>
      <c r="R24" s="28" t="str">
        <f>IF(ISBLANK(Values!$F23),"",Values!R23)</f>
        <v>https://raw.githubusercontent.com/PatrickVibild/TellusAmazonPictures/master/pictures/01YP040/6.jpg</v>
      </c>
      <c r="S24" s="28" t="str">
        <f>IF(ISBLANK(Values!$F23),"",Values!S23)</f>
        <v>https://raw.githubusercontent.com/PatrickVibild/TellusAmazonPictures/master/pictures/01YP040/7.jpg</v>
      </c>
      <c r="T24" s="28" t="str">
        <f>IF(ISBLANK(Values!$F23),"",Values!T23)</f>
        <v>https://raw.githubusercontent.com/PatrickVibild/TellusAmazonPictures/master/pictures/01YP040/8.jpg</v>
      </c>
      <c r="U24" s="28" t="str">
        <f>IF(ISBLANK(Values!$F23),"",Values!U23)</f>
        <v>https://raw.githubusercontent.com/PatrickVibild/TellusAmazonPictures/master/pictures/01YP040/9.jpg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replacement German non-backlit keyboard for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replacement French non-backlit keyboard for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replacement Italian non-backlit keyboard for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replacement Spanish non-backlit keyboard for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replacement UK non-backlit keyboard for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replacement Belgian non-backlit keyboard for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replacement Bulgarian non-backlit keyboard for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replacement Czech non-backlit keyboard for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replacement Danish non-backlit keyboard for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replacement Hungarian non-backlit keyboard for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replacement Dutch non-backlit keyboard for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replacement Norwegian non-backlit keyboard for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replacement Polish non-backlit keyboard for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replacement Portuguese non-backlit keyboard for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replacement Swiss non-backlit keyboard for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replacement Russian non-backlit keyboard for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replacement US non-backlit keyboard for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73" t="b">
        <f>TRUE()</f>
        <v>1</v>
      </c>
      <c r="J4" s="52" t="b">
        <f>TRUE()</f>
        <v>1</v>
      </c>
      <c r="K4" s="44" t="s">
        <v>753</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14"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73" t="b">
        <f>TRUE()</f>
        <v>1</v>
      </c>
      <c r="J5" s="52" t="b">
        <f>TRUE()</f>
        <v>1</v>
      </c>
      <c r="K5" s="44" t="s">
        <v>680</v>
      </c>
      <c r="L5" s="53" t="b">
        <v>1</v>
      </c>
      <c r="M5" s="54" t="str">
        <f t="shared" si="0"/>
        <v>https://raw.githubusercontent.com/PatrickVibild/TellusAmazonPictures/master/pictures/01YP211/1.jpg</v>
      </c>
      <c r="N5" s="54" t="str">
        <f t="shared" si="1"/>
        <v>https://raw.githubusercontent.com/PatrickVibild/TellusAmazonPictures/master/pictures/01YP211/2.jpg</v>
      </c>
      <c r="O5" s="55" t="str">
        <f t="shared" si="2"/>
        <v>https://raw.githubusercontent.com/PatrickVibild/TellusAmazonPictures/master/pictures/01YP211/3.jpg</v>
      </c>
      <c r="P5" t="str">
        <f t="shared" si="3"/>
        <v>https://raw.githubusercontent.com/PatrickVibild/TellusAmazonPictures/master/pictures/01YP211/4.jpg</v>
      </c>
      <c r="Q5" t="str">
        <f t="shared" si="4"/>
        <v>https://raw.githubusercontent.com/PatrickVibild/TellusAmazonPictures/master/pictures/01YP211/5.jpg</v>
      </c>
      <c r="R5" t="str">
        <f t="shared" si="5"/>
        <v>https://raw.githubusercontent.com/PatrickVibild/TellusAmazonPictures/master/pictures/01YP211/6.jpg</v>
      </c>
      <c r="S5" t="str">
        <f t="shared" si="6"/>
        <v>https://raw.githubusercontent.com/PatrickVibild/TellusAmazonPictures/master/pictures/01YP211/7.jpg</v>
      </c>
      <c r="T5" t="str">
        <f t="shared" si="7"/>
        <v>https://raw.githubusercontent.com/PatrickVibild/TellusAmazonPictures/master/pictures/01YP211/8.jpg</v>
      </c>
      <c r="U5" t="str">
        <f t="shared" si="8"/>
        <v>https://raw.githubusercontent.com/PatrickVibild/TellusAmazonPictures/master/pictures/01YP211/9.jpg</v>
      </c>
      <c r="V5" s="56">
        <f>MATCH(G5,options!$D$1:$D$20,0)</f>
        <v>2</v>
      </c>
    </row>
    <row r="6" spans="1:22" ht="14" x14ac:dyDescent="0.15">
      <c r="A6" s="45" t="s">
        <v>373</v>
      </c>
      <c r="B6" s="57" t="s">
        <v>414</v>
      </c>
      <c r="C6" s="50" t="b">
        <f>FALSE()</f>
        <v>0</v>
      </c>
      <c r="D6" s="50" t="b">
        <f>TRUE()</f>
        <v>1</v>
      </c>
      <c r="E6" s="44">
        <v>5714401280033</v>
      </c>
      <c r="F6" s="44" t="s">
        <v>681</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73" t="b">
        <f>TRUE()</f>
        <v>1</v>
      </c>
      <c r="J6" s="52" t="b">
        <f>TRUE()</f>
        <v>1</v>
      </c>
      <c r="K6" s="44" t="s">
        <v>682</v>
      </c>
      <c r="L6" s="53" t="b">
        <v>1</v>
      </c>
      <c r="M6" s="54" t="str">
        <f t="shared" si="0"/>
        <v>https://raw.githubusercontent.com/PatrickVibild/TellusAmazonPictures/master/pictures/01YP217/1.jpg</v>
      </c>
      <c r="N6" s="54" t="str">
        <f t="shared" si="1"/>
        <v>https://raw.githubusercontent.com/PatrickVibild/TellusAmazonPictures/master/pictures/01YP217/2.jpg</v>
      </c>
      <c r="O6" s="55" t="str">
        <f t="shared" si="2"/>
        <v>https://raw.githubusercontent.com/PatrickVibild/TellusAmazonPictures/master/pictures/01YP217/3.jpg</v>
      </c>
      <c r="P6" t="str">
        <f t="shared" si="3"/>
        <v>https://raw.githubusercontent.com/PatrickVibild/TellusAmazonPictures/master/pictures/01YP217/4.jpg</v>
      </c>
      <c r="Q6" t="str">
        <f t="shared" si="4"/>
        <v>https://raw.githubusercontent.com/PatrickVibild/TellusAmazonPictures/master/pictures/01YP217/5.jpg</v>
      </c>
      <c r="R6" t="str">
        <f t="shared" si="5"/>
        <v>https://raw.githubusercontent.com/PatrickVibild/TellusAmazonPictures/master/pictures/01YP217/6.jpg</v>
      </c>
      <c r="S6" t="str">
        <f t="shared" si="6"/>
        <v>https://raw.githubusercontent.com/PatrickVibild/TellusAmazonPictures/master/pictures/01YP217/7.jpg</v>
      </c>
      <c r="T6" t="str">
        <f t="shared" si="7"/>
        <v>https://raw.githubusercontent.com/PatrickVibild/TellusAmazonPictures/master/pictures/01YP217/8.jpg</v>
      </c>
      <c r="U6" t="str">
        <f t="shared" si="8"/>
        <v>https://raw.githubusercontent.com/PatrickVibild/TellusAmazonPictures/master/pictures/01YP217/9.jpg</v>
      </c>
      <c r="V6" s="56">
        <f>MATCH(G6,options!$D$1:$D$20,0)</f>
        <v>3</v>
      </c>
    </row>
    <row r="7" spans="1:22" ht="14" x14ac:dyDescent="0.15">
      <c r="A7" s="45" t="s">
        <v>376</v>
      </c>
      <c r="B7" s="58" t="str">
        <f>IF(B6=options!C1,"32","41")</f>
        <v>32</v>
      </c>
      <c r="C7" s="50" t="b">
        <f>FALSE()</f>
        <v>0</v>
      </c>
      <c r="D7" s="50" t="b">
        <f>TRUE()</f>
        <v>1</v>
      </c>
      <c r="E7" s="44">
        <v>5714401280040</v>
      </c>
      <c r="F7" s="44" t="s">
        <v>683</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73" t="b">
        <f>TRUE()</f>
        <v>1</v>
      </c>
      <c r="J7" s="52" t="b">
        <f>TRUE()</f>
        <v>1</v>
      </c>
      <c r="K7" s="44" t="s">
        <v>684</v>
      </c>
      <c r="L7" s="53" t="b">
        <v>1</v>
      </c>
      <c r="M7" s="54" t="str">
        <f t="shared" si="0"/>
        <v>https://raw.githubusercontent.com/PatrickVibild/TellusAmazonPictures/master/pictures/01YP210/1.jpg</v>
      </c>
      <c r="N7" s="54" t="str">
        <f t="shared" si="1"/>
        <v>https://raw.githubusercontent.com/PatrickVibild/TellusAmazonPictures/master/pictures/01YP210/2.jpg</v>
      </c>
      <c r="O7" s="55" t="str">
        <f t="shared" si="2"/>
        <v>https://raw.githubusercontent.com/PatrickVibild/TellusAmazonPictures/master/pictures/01YP210/3.jpg</v>
      </c>
      <c r="P7" t="str">
        <f t="shared" si="3"/>
        <v>https://raw.githubusercontent.com/PatrickVibild/TellusAmazonPictures/master/pictures/01YP210/4.jpg</v>
      </c>
      <c r="Q7" t="str">
        <f t="shared" si="4"/>
        <v>https://raw.githubusercontent.com/PatrickVibild/TellusAmazonPictures/master/pictures/01YP210/5.jpg</v>
      </c>
      <c r="R7" t="str">
        <f t="shared" si="5"/>
        <v>https://raw.githubusercontent.com/PatrickVibild/TellusAmazonPictures/master/pictures/01YP210/6.jpg</v>
      </c>
      <c r="S7" t="str">
        <f t="shared" si="6"/>
        <v>https://raw.githubusercontent.com/PatrickVibild/TellusAmazonPictures/master/pictures/01YP210/7.jpg</v>
      </c>
      <c r="T7" t="str">
        <f t="shared" si="7"/>
        <v>https://raw.githubusercontent.com/PatrickVibild/TellusAmazonPictures/master/pictures/01YP210/8.jpg</v>
      </c>
      <c r="U7" t="str">
        <f t="shared" si="8"/>
        <v>https://raw.githubusercontent.com/PatrickVibild/TellusAmazonPictures/master/pictures/01YP210/9.jpg</v>
      </c>
      <c r="V7" s="56">
        <f>MATCH(G7,options!$D$1:$D$20,0)</f>
        <v>4</v>
      </c>
    </row>
    <row r="8" spans="1:22" ht="14" x14ac:dyDescent="0.15">
      <c r="A8" s="45" t="s">
        <v>378</v>
      </c>
      <c r="B8" s="58" t="str">
        <f>IF(B6=options!C1,"18","17")</f>
        <v>18</v>
      </c>
      <c r="C8" s="50" t="b">
        <f>FALSE()</f>
        <v>0</v>
      </c>
      <c r="D8" s="50" t="b">
        <f>TRUE()</f>
        <v>1</v>
      </c>
      <c r="E8" s="44">
        <v>5714401280057</v>
      </c>
      <c r="F8" s="44" t="s">
        <v>685</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686</v>
      </c>
      <c r="L8" s="53" t="b">
        <v>1</v>
      </c>
      <c r="M8" s="54" t="str">
        <f t="shared" si="0"/>
        <v>https://raw.githubusercontent.com/PatrickVibild/TellusAmazonPictures/master/pictures/01YP228/1.jpg</v>
      </c>
      <c r="N8" s="54" t="str">
        <f t="shared" si="1"/>
        <v>https://raw.githubusercontent.com/PatrickVibild/TellusAmazonPictures/master/pictures/01YP228/2.jpg</v>
      </c>
      <c r="O8" s="55" t="str">
        <f t="shared" si="2"/>
        <v>https://raw.githubusercontent.com/PatrickVibild/TellusAmazonPictures/master/pictures/01YP228/3.jpg</v>
      </c>
      <c r="P8" t="str">
        <f t="shared" si="3"/>
        <v>https://raw.githubusercontent.com/PatrickVibild/TellusAmazonPictures/master/pictures/01YP228/4.jpg</v>
      </c>
      <c r="Q8" t="str">
        <f t="shared" si="4"/>
        <v>https://raw.githubusercontent.com/PatrickVibild/TellusAmazonPictures/master/pictures/01YP228/5.jpg</v>
      </c>
      <c r="R8" t="str">
        <f t="shared" si="5"/>
        <v>https://raw.githubusercontent.com/PatrickVibild/TellusAmazonPictures/master/pictures/01YP228/6.jpg</v>
      </c>
      <c r="S8" t="str">
        <f t="shared" si="6"/>
        <v>https://raw.githubusercontent.com/PatrickVibild/TellusAmazonPictures/master/pictures/01YP228/7.jpg</v>
      </c>
      <c r="T8" t="str">
        <f t="shared" si="7"/>
        <v>https://raw.githubusercontent.com/PatrickVibild/TellusAmazonPictures/master/pictures/01YP228/8.jpg</v>
      </c>
      <c r="U8" t="str">
        <f t="shared" si="8"/>
        <v>https://raw.githubusercontent.com/PatrickVibild/TellusAmazonPictures/master/pictures/01YP228/9.jpg</v>
      </c>
      <c r="V8" s="56">
        <f>MATCH(G8,options!$D$1:$D$20,0)</f>
        <v>5</v>
      </c>
    </row>
    <row r="9" spans="1:22" ht="14" x14ac:dyDescent="0.15">
      <c r="A9" s="45" t="s">
        <v>380</v>
      </c>
      <c r="B9" s="58" t="str">
        <f>IF(B6=options!C1,"2","5")</f>
        <v>2</v>
      </c>
      <c r="C9" s="50" t="b">
        <f>FALSE()</f>
        <v>0</v>
      </c>
      <c r="D9" s="50" t="b">
        <f>FALSE()</f>
        <v>0</v>
      </c>
      <c r="E9" s="44">
        <v>5714401280064</v>
      </c>
      <c r="F9" s="44" t="s">
        <v>687</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73" t="b">
        <f>TRUE()</f>
        <v>1</v>
      </c>
      <c r="J9" s="52" t="b">
        <f>TRUE()</f>
        <v>1</v>
      </c>
      <c r="K9" s="44" t="s">
        <v>688</v>
      </c>
      <c r="L9" s="53" t="b">
        <v>1</v>
      </c>
      <c r="M9" s="54" t="str">
        <f t="shared" si="0"/>
        <v>https://raw.githubusercontent.com/PatrickVibild/TellusAmazonPictures/master/pictures/01YP159/1.jpg</v>
      </c>
      <c r="N9" s="54" t="str">
        <f t="shared" si="1"/>
        <v>https://raw.githubusercontent.com/PatrickVibild/TellusAmazonPictures/master/pictures/01YP159/2.jpg</v>
      </c>
      <c r="O9" s="55" t="str">
        <f t="shared" si="2"/>
        <v>https://raw.githubusercontent.com/PatrickVibild/TellusAmazonPictures/master/pictures/01YP159/3.jpg</v>
      </c>
      <c r="P9" t="str">
        <f t="shared" si="3"/>
        <v>https://raw.githubusercontent.com/PatrickVibild/TellusAmazonPictures/master/pictures/01YP159/4.jpg</v>
      </c>
      <c r="Q9" t="str">
        <f t="shared" si="4"/>
        <v>https://raw.githubusercontent.com/PatrickVibild/TellusAmazonPictures/master/pictures/01YP159/5.jpg</v>
      </c>
      <c r="R9" t="str">
        <f t="shared" si="5"/>
        <v>https://raw.githubusercontent.com/PatrickVibild/TellusAmazonPictures/master/pictures/01YP159/6.jpg</v>
      </c>
      <c r="S9" t="str">
        <f t="shared" si="6"/>
        <v>https://raw.githubusercontent.com/PatrickVibild/TellusAmazonPictures/master/pictures/01YP159/7.jpg</v>
      </c>
      <c r="T9" t="str">
        <f t="shared" si="7"/>
        <v>https://raw.githubusercontent.com/PatrickVibild/TellusAmazonPictures/master/pictures/01YP159/8.jpg</v>
      </c>
      <c r="U9" t="str">
        <f t="shared" si="8"/>
        <v>https://raw.githubusercontent.com/PatrickVibild/TellusAmazonPictures/master/pictures/01YP159/9.jpg</v>
      </c>
      <c r="V9" s="56">
        <f>MATCH(G9,options!$D$1:$D$20,0)</f>
        <v>6</v>
      </c>
    </row>
    <row r="10" spans="1:22" ht="14" x14ac:dyDescent="0.15">
      <c r="A10" t="s">
        <v>382</v>
      </c>
      <c r="B10" s="59"/>
      <c r="C10" s="50" t="b">
        <f>FALSE()</f>
        <v>0</v>
      </c>
      <c r="D10" s="50" t="b">
        <f>FALSE()</f>
        <v>0</v>
      </c>
      <c r="E10" s="44">
        <v>5714401280071</v>
      </c>
      <c r="F10" s="44" t="s">
        <v>689</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73" t="b">
        <f>TRUE()</f>
        <v>1</v>
      </c>
      <c r="J10" s="52" t="b">
        <f>TRUE()</f>
        <v>1</v>
      </c>
      <c r="K10" s="44" t="s">
        <v>690</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691</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73" t="b">
        <f>TRUE()</f>
        <v>1</v>
      </c>
      <c r="J11" s="52" t="b">
        <f>TRUE()</f>
        <v>1</v>
      </c>
      <c r="K11" s="44" t="s">
        <v>692</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693</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73" t="b">
        <f>TRUE()</f>
        <v>1</v>
      </c>
      <c r="J12" s="52" t="b">
        <f>TRUE()</f>
        <v>1</v>
      </c>
      <c r="K12" s="44" t="s">
        <v>694</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695</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73" t="b">
        <f>TRUE()</f>
        <v>1</v>
      </c>
      <c r="J13" s="52" t="b">
        <f>TRUE()</f>
        <v>1</v>
      </c>
      <c r="K13" s="44" t="s">
        <v>696</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697</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73" t="b">
        <f>TRUE()</f>
        <v>1</v>
      </c>
      <c r="J14" s="52" t="b">
        <f>TRUE()</f>
        <v>1</v>
      </c>
      <c r="K14" s="44" t="s">
        <v>698</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699</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700</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73" t="b">
        <f>TRUE()</f>
        <v>1</v>
      </c>
      <c r="J16" s="52" t="b">
        <f>TRUE()</f>
        <v>1</v>
      </c>
      <c r="K16" s="44" t="s">
        <v>701</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702</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703</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73" t="b">
        <f>TRUE()</f>
        <v>1</v>
      </c>
      <c r="J18" s="52" t="b">
        <f>TRUE()</f>
        <v>1</v>
      </c>
      <c r="K18" s="44" t="s">
        <v>704</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705</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73" t="b">
        <f>TRUE()</f>
        <v>1</v>
      </c>
      <c r="J19" s="52" t="b">
        <f>TRUE()</f>
        <v>1</v>
      </c>
      <c r="K19" s="44" t="s">
        <v>706</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707</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73" t="b">
        <f>TRUE()</f>
        <v>1</v>
      </c>
      <c r="J20" s="52" t="b">
        <f>TRUE()</f>
        <v>1</v>
      </c>
      <c r="K20" s="44" t="s">
        <v>708</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709</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710</v>
      </c>
      <c r="L21" s="53" t="b">
        <v>1</v>
      </c>
      <c r="M21" s="54" t="str">
        <f t="shared" si="0"/>
        <v>https://raw.githubusercontent.com/PatrickVibild/TellusAmazonPictures/master/pictures/01YP229/1.jpg</v>
      </c>
      <c r="N21" s="54" t="str">
        <f t="shared" si="1"/>
        <v>https://raw.githubusercontent.com/PatrickVibild/TellusAmazonPictures/master/pictures/01YP229/2.jpg</v>
      </c>
      <c r="O21" s="55" t="str">
        <f t="shared" si="2"/>
        <v>https://raw.githubusercontent.com/PatrickVibild/TellusAmazonPictures/master/pictures/01YP229/3.jpg</v>
      </c>
      <c r="P21" t="str">
        <f t="shared" si="3"/>
        <v>https://raw.githubusercontent.com/PatrickVibild/TellusAmazonPictures/master/pictures/01YP229/4.jpg</v>
      </c>
      <c r="Q21" t="str">
        <f t="shared" si="4"/>
        <v>https://raw.githubusercontent.com/PatrickVibild/TellusAmazonPictures/master/pictures/01YP229/5.jpg</v>
      </c>
      <c r="R21" t="str">
        <f t="shared" si="5"/>
        <v>https://raw.githubusercontent.com/PatrickVibild/TellusAmazonPictures/master/pictures/01YP229/6.jpg</v>
      </c>
      <c r="S21" t="str">
        <f t="shared" si="6"/>
        <v>https://raw.githubusercontent.com/PatrickVibild/TellusAmazonPictures/master/pictures/01YP229/7.jpg</v>
      </c>
      <c r="T21" t="str">
        <f t="shared" si="7"/>
        <v>https://raw.githubusercontent.com/PatrickVibild/TellusAmazonPictures/master/pictures/01YP229/8.jpg</v>
      </c>
      <c r="U21" t="str">
        <f t="shared" si="8"/>
        <v>https://raw.githubusercontent.com/PatrickVibild/TellusAmazonPictures/master/pictures/01YP229/9.jpg</v>
      </c>
      <c r="V21" s="56">
        <f>MATCH(G21,options!$D$1:$D$20,0)</f>
        <v>16</v>
      </c>
    </row>
    <row r="22" spans="1:22" ht="14" x14ac:dyDescent="0.15">
      <c r="B22" s="59"/>
      <c r="C22" s="50" t="b">
        <f>FALSE()</f>
        <v>0</v>
      </c>
      <c r="D22" s="50" t="b">
        <f>FALSE()</f>
        <v>0</v>
      </c>
      <c r="E22" s="44">
        <v>5714401280194</v>
      </c>
      <c r="F22" s="44" t="s">
        <v>711</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73" t="b">
        <f>TRUE()</f>
        <v>1</v>
      </c>
      <c r="J22" s="52" t="b">
        <f>TRUE()</f>
        <v>1</v>
      </c>
      <c r="K22" s="44" t="s">
        <v>712</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5714401280200</v>
      </c>
      <c r="F23" s="44" t="s">
        <v>713</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3" t="b">
        <f>TRUE()</f>
        <v>1</v>
      </c>
      <c r="J23" s="52" t="b">
        <f>TRUE()</f>
        <v>1</v>
      </c>
      <c r="K23" s="44" t="s">
        <v>714</v>
      </c>
      <c r="L23" s="53" t="b">
        <v>1</v>
      </c>
      <c r="M23" s="54" t="str">
        <f t="shared" si="0"/>
        <v>https://raw.githubusercontent.com/PatrickVibild/TellusAmazonPictures/master/pictures/01YP040/1.jpg</v>
      </c>
      <c r="N23" s="54" t="str">
        <f t="shared" si="1"/>
        <v>https://raw.githubusercontent.com/PatrickVibild/TellusAmazonPictures/master/pictures/01YP040/2.jpg</v>
      </c>
      <c r="O23" s="55" t="str">
        <f t="shared" si="2"/>
        <v>https://raw.githubusercontent.com/PatrickVibild/TellusAmazonPictures/master/pictures/01YP040/3.jpg</v>
      </c>
      <c r="P23" t="str">
        <f t="shared" si="3"/>
        <v>https://raw.githubusercontent.com/PatrickVibild/TellusAmazonPictures/master/pictures/01YP040/4.jpg</v>
      </c>
      <c r="Q23" t="str">
        <f t="shared" si="4"/>
        <v>https://raw.githubusercontent.com/PatrickVibild/TellusAmazonPictures/master/pictures/01YP040/5.jpg</v>
      </c>
      <c r="R23" t="str">
        <f t="shared" si="5"/>
        <v>https://raw.githubusercontent.com/PatrickVibild/TellusAmazonPictures/master/pictures/01YP040/6.jpg</v>
      </c>
      <c r="S23" t="str">
        <f t="shared" si="6"/>
        <v>https://raw.githubusercontent.com/PatrickVibild/TellusAmazonPictures/master/pictures/01YP040/7.jpg</v>
      </c>
      <c r="T23" t="str">
        <f t="shared" si="7"/>
        <v>https://raw.githubusercontent.com/PatrickVibild/TellusAmazonPictures/master/pictures/01YP040/8.jpg</v>
      </c>
      <c r="U23" t="str">
        <f t="shared" si="8"/>
        <v>https://raw.githubusercontent.com/PatrickVibild/TellusAmazonPictures/master/pictures/01YP040/9.jpg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5714401281016</v>
      </c>
      <c r="F24" s="44" t="s">
        <v>715</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73" t="b">
        <f>TRUE()</f>
        <v>1</v>
      </c>
      <c r="J24" s="52" t="b">
        <f>FALSE()</f>
        <v>0</v>
      </c>
      <c r="K24" s="44" t="s">
        <v>747</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5714401281023</v>
      </c>
      <c r="F25" s="44" t="s">
        <v>716</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73" t="b">
        <f>TRUE()</f>
        <v>1</v>
      </c>
      <c r="J25" s="52" t="b">
        <f>FALSE()</f>
        <v>0</v>
      </c>
      <c r="K25" s="44" t="s">
        <v>748</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5714401281030</v>
      </c>
      <c r="F26" s="44" t="s">
        <v>717</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73" t="b">
        <f>TRUE()</f>
        <v>1</v>
      </c>
      <c r="J26" s="52" t="b">
        <f>FALSE()</f>
        <v>0</v>
      </c>
      <c r="K26" s="44" t="s">
        <v>749</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5714401281047</v>
      </c>
      <c r="F27" s="44" t="s">
        <v>718</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73" t="b">
        <f>TRUE()</f>
        <v>1</v>
      </c>
      <c r="J27" s="52" t="b">
        <f>FALSE()</f>
        <v>0</v>
      </c>
      <c r="K27" s="44" t="s">
        <v>750</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719</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751</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5714401281061</v>
      </c>
      <c r="F29" s="44" t="s">
        <v>720</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73" t="b">
        <f>TRUE()</f>
        <v>1</v>
      </c>
      <c r="J29" s="52" t="b">
        <f>FALSE()</f>
        <v>0</v>
      </c>
      <c r="K29" s="44" t="s">
        <v>752</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721</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73" t="b">
        <f>TRUE()</f>
        <v>1</v>
      </c>
      <c r="J30" s="52" t="b">
        <f>FALSE()</f>
        <v>0</v>
      </c>
      <c r="K30" s="44" t="s">
        <v>722</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5714401281085</v>
      </c>
      <c r="F31" s="44" t="s">
        <v>723</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73" t="b">
        <f>TRUE()</f>
        <v>1</v>
      </c>
      <c r="J31" s="52" t="b">
        <f>FALSE()</f>
        <v>0</v>
      </c>
      <c r="K31" s="44" t="s">
        <v>724</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725</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73" t="b">
        <f>TRUE()</f>
        <v>1</v>
      </c>
      <c r="J32" s="52" t="b">
        <f>FALSE()</f>
        <v>0</v>
      </c>
      <c r="K32" s="44" t="s">
        <v>726</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5714401281108</v>
      </c>
      <c r="F33" s="44" t="s">
        <v>727</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73" t="b">
        <f>TRUE()</f>
        <v>1</v>
      </c>
      <c r="J33" s="52" t="b">
        <f>FALSE()</f>
        <v>0</v>
      </c>
      <c r="K33" s="44" t="s">
        <v>728</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729</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73" t="b">
        <f>TRUE()</f>
        <v>1</v>
      </c>
      <c r="J34" s="52" t="b">
        <f>FALSE()</f>
        <v>0</v>
      </c>
      <c r="K34" s="44" t="s">
        <v>730</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731</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50" t="b">
        <f>FALSE()</f>
        <v>0</v>
      </c>
      <c r="D36" s="50" t="b">
        <f>FALSE()</f>
        <v>0</v>
      </c>
      <c r="E36" s="44">
        <v>5714401281139</v>
      </c>
      <c r="F36" s="44" t="s">
        <v>732</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73" t="b">
        <f>TRUE()</f>
        <v>1</v>
      </c>
      <c r="J36" s="52" t="b">
        <f>FALSE()</f>
        <v>0</v>
      </c>
      <c r="K36" s="44" t="s">
        <v>733</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734</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735</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73" t="b">
        <f>TRUE()</f>
        <v>1</v>
      </c>
      <c r="J38" s="52" t="b">
        <f>FALSE()</f>
        <v>0</v>
      </c>
      <c r="K38" s="44" t="s">
        <v>736</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737</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73" t="b">
        <f>TRUE()</f>
        <v>1</v>
      </c>
      <c r="J39" s="52" t="b">
        <f>FALSE()</f>
        <v>0</v>
      </c>
      <c r="K39" s="44" t="s">
        <v>738</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739</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73" t="b">
        <f>TRUE()</f>
        <v>1</v>
      </c>
      <c r="J40" s="52" t="b">
        <f>FALSE()</f>
        <v>0</v>
      </c>
      <c r="K40" s="44" t="s">
        <v>740</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741</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742</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743</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73" t="b">
        <f>TRUE()</f>
        <v>1</v>
      </c>
      <c r="J42" s="52" t="b">
        <f>FALSE()</f>
        <v>0</v>
      </c>
      <c r="K42" s="44" t="s">
        <v>744</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745</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3" t="b">
        <f>TRUE()</f>
        <v>1</v>
      </c>
      <c r="J43" s="52" t="b">
        <f>FALSE()</f>
        <v>0</v>
      </c>
      <c r="K43" s="44" t="s">
        <v>746</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2022-12-05T14:17:42Z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