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F5B6960F-19C6-2141-9C3F-495DF573ADA4}" xr6:coauthVersionLast="47" xr6:coauthVersionMax="47" xr10:uidLastSave="{00000000-0000-0000-0000-000000000000}"/>
  <bookViews>
    <workbookView xWindow="0" yWindow="100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CO25" i="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<sst xmlns="http://schemas.openxmlformats.org/spreadsheetml/2006/main" count="906" uniqueCount="737">
  <si>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</si>
  <si>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</si>
  <si>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</si>
  <si>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</si>
  <si>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</si>
  <si>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</si>
  <si>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</si>
  <si>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</si>
  <si>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</si>
  <si>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</si>
  <si>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</si>
  <si>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</si>
  <si>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</si>
  <si>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</si>
  <si>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</si>
  <si>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</si>
  <si>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</si>
  <si>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</si>
  <si>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</si>
  <si>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</si>
  <si>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</si>
  <si>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</si>
  <si>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</si>
  <si>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</si>
  <si>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</si>
  <si>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</si>
  <si>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</si>
  <si>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</si>
  <si>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</si>
  <si>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</si>
  <si>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</si>
  <si>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</si>
  <si>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</si>
  <si>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</si>
  <si>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</si>
  <si>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</si>
  <si>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</si>
  <si>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</si>
  <si>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</si>
  <si>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</si>
  <si>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</si>
  <si>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</si>
  <si>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</si>
  <si>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</si>
  <si>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</si>
  <si>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</si>
  <si>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</si>
  <si>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</si>
  <si>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</si>
  <si>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</si>
  <si>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</si>
  <si>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</si>
  <si>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</si>
  <si>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</si>
  <si>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</si>
  <si>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</si>
  <si>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</si>
  <si>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</si>
  <si>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</si>
  <si>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</si>
  <si>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</si>
  <si>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</si>
  <si>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</si>
  <si>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</si>
  <si>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</si>
  <si>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</si>
  <si>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</si>
  <si>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</si>
  <si>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</si>
  <si>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</si>
  <si>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</si>
  <si>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</si>
  <si>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</si>
  <si>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</si>
  <si>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</si>
  <si>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</si>
  <si>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</si>
  <si>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</si>
  <si>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</si>
  <si>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</si>
  <si>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</si>
  <si>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</si>
  <si>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</si>
  <si>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</si>
  <si>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</si>
  <si>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</si>
  <si>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</si>
  <si>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</si>
  <si>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</si>
  <si>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</si>
  <si>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</si>
  <si>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</si>
  <si>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</si>
  <si>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</si>
  <si>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</si>
  <si>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</si>
  <si>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</si>
  <si>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</si>
  <si>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</si>
  <si>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</si>
  <si>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</si>
  <si>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</si>
  <si>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</si>
  <si>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</si>
  <si>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</si>
  <si>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</si>
  <si>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</si>
  <si>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</si>
  <si>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</si>
  <si>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</si>
  <si>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</si>
  <si>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</si>
  <si>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</si>
  <si>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</si>
  <si>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</si>
  <si>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</si>
  <si>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</si>
  <si>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</si>
  <si>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</si>
  <si>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</si>
  <si>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</si>
  <si>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</si>
  <si>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</si>
  <si>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</si>
  <si>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</si>
  <si>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</si>
  <si>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</si>
  <si>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</si>
  <si>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</si>
  <si>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</si>
  <si>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</si>
  <si>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</si>
  <si>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</si>
  <si>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</si>
  <si>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</si>
  <si>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</si>
  <si>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</si>
  <si>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</si>
  <si>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</si>
  <si>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</si>
  <si>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</si>
  <si>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</si>
  <si>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</si>
  <si>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</si>
  <si>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</si>
  <si>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</si>
  <si>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</si>
  <si>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</si>
  <si>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</si>
  <si>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</si>
  <si>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</si>
  <si>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</si>
  <si>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</si>
  <si>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</si>
  <si>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</si>
  <si>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</si>
  <si>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</si>
  <si>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</si>
  <si>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</si>
  <si>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</si>
  <si>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</si>
  <si>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</si>
  <si>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</si>
  <si>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</si>
  <si>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</si>
  <si>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</si>
  <si>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</si>
  <si>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</si>
  <si>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</si>
  <si>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</si>
  <si>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</si>
  <si>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</si>
  <si>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</si>
  <si>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</si>
  <si>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</si>
  <si>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</si>
  <si>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</si>
  <si>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</si>
  <si>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</si>
  <si>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</si>
  <si>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</si>
  <si>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</si>
  <si>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</si>
  <si>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</si>
  <si>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</si>
  <si>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</si>
  <si>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</si>
  <si>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</si>
  <si>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</si>
  <si>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</si>
  <si>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</si>
  <si>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</si>
  <si>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</si>
  <si>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</si>
  <si>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</si>
  <si>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</si>
  <si>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</si>
  <si>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</si>
  <si>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</si>
  <si>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</si>
  <si>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</si>
  <si>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</si>
  <si>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</si>
  <si>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</si>
  <si>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</si>
  <si>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</si>
  <si>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</si>
  <si>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</si>
  <si>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</si>
  <si>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</si>
  <si>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</si>
  <si>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</si>
  <si>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</si>
  <si>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</si>
  <si>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</si>
  <si>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</si>
  <si>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</si>
  <si>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</si>
  <si>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</si>
  <si>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</si>
  <si>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</si>
  <si>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</si>
  <si>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</si>
  <si>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</si>
  <si>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</si>
  <si>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</si>
  <si>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</si>
  <si>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</si>
  <si>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</si>
  <si>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</si>
  <si>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</si>
  <si>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</si>
  <si>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</si>
  <si>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</si>
  <si>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</si>
  <si>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</si>
  <si>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</si>
  <si>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</si>
  <si>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</si>
  <si>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</si>
  <si>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</si>
  <si>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</si>
  <si>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</si>
  <si>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</si>
  <si>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</si>
  <si>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</si>
  <si>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</si>
  <si>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</si>
  <si>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</si>
  <si>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</si>
  <si>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</si>
  <si>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</si>
  <si>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</si>
  <si>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</si>
  <si>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</si>
  <si>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</si>
  <si>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</si>
  <si>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</si>
  <si>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</si>
  <si>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</si>
  <si>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</si>
  <si>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</si>
  <si>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</si>
  <si>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</si>
  <si>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</si>
  <si>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</si>
  <si>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</si>
  <si>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</si>
  <si>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</si>
  <si>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</si>
  <si>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</si>
  <si>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</si>
  <si>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</si>
  <si>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</si>
  <si>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</si>
  <si>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</si>
  <si>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</si>
  <si>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</si>
  <si>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</si>
  <si>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</si>
  <si>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</si>
  <si>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</si>
  <si>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</si>
  <si>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</si>
  <si>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</si>
  <si>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</si>
  <si>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</si>
  <si>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</si>
  <si>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</si>
  <si>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</si>
  <si>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</si>
  <si>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</si>
  <si>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</si>
  <si>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</si>
  <si>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</si>
  <si>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</si>
  <si>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</si>
  <si>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</si>
  <si>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</si>
  <si>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</si>
  <si>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</si>
  <si>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</si>
  <si>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</si>
  <si>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</si>
  <si>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</si>
  <si>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</si>
  <si>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</si>
  <si>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</si>
  <si>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</si>
  <si>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</si>
  <si>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</si>
  <si>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</si>
  <si>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</si>
  <si>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</si>
  <si>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</si>
  <si>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</si>
  <si>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</si>
  <si>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</si>
  <si>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</si>
  <si>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</si>
  <si>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</si>
  <si>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</si>
  <si>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</si>
  <si>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</si>
  <si>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</si>
  <si>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</si>
  <si>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</si>
  <si>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</si>
  <si>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</si>
  <si>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</si>
  <si>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</si>
  <si>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</si>
  <si>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</si>
  <si>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</si>
  <si>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</si>
  <si>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</si>
  <si>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</si>
  <si>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</si>
  <si>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</si>
  <si>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</si>
  <si>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</si>
  <si>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</si>
  <si>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</si>
  <si>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</si>
  <si>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</si>
  <si>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</si>
  <si>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</si>
  <si>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</si>
  <si>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</si>
  <si>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</si>
  <si>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</si>
  <si>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</si>
  <si>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</si>
  <si>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</si>
  <si>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</si>
  <si>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</si>
  <si>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</si>
  <si>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</si>
  <si>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</si>
  <si>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</si>
  <si>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</si>
  <si>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</si>
  <si>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</si>
  <si>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</si>
  <si>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</si>
  <si>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</si>
  <si>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</si>
  <si>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</si>
  <si>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</si>
  <si>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</si>
  <si>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</si>
  <si>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</si>
  <si>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</si>
  <si>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</si>
  <si>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</si>
  <si>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</si>
  <si>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</si>
  <si>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</si>
  <si>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</si>
  <si>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</si>
  <si>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</si>
  <si>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</si>
  <si>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</si>
  <si>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</si>
  <si>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</si>
  <si>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</si>
  <si>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</si>
  <si>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</si>
  <si>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</si>
  <si>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</si>
  <si>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</si>
  <si>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</si>
  <si>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</si>
  <si>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</si>
  <si>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</si>
  <si>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</si>
  <si>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</si>
  <si>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</si>
  <si>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</si>
  <si>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</si>
  <si>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</si>
  <si>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</si>
  <si>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</si>
  <si>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</si>
  <si>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</si>
  <si>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</si>
  <si>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</si>
  <si>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</si>
  <si>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</si>
  <si>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</si>
  <si>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</si>
  <si>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</si>
  <si>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</si>
  <si>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</si>
  <si>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</si>
  <si>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</si>
  <si>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</si>
  <si>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</si>
  <si>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</si>
  <si>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</si>
  <si>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</si>
  <si>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</si>
  <si>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</si>
  <si>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</si>
  <si>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</si>
  <si>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</si>
  <si>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</si>
  <si>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</si>
  <si>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</si>
  <si>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</si>
  <si>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</si>
  <si>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</si>
  <si>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</si>
  <si>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</si>
  <si>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</si>
  <si>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</si>
  <si>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</si>
  <si>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</si>
  <si>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</si>
  <si>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</si>
  <si>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</si>
  <si>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</si>
  <si>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</si>
  <si>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</si>
  <si>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</si>
  <si>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</si>
  <si>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</si>
  <si>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</si>
  <si>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</si>
  <si>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</si>
  <si>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</si>
  <si>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</si>
  <si>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</si>
  <si>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</si>
  <si>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</si>
  <si>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</si>
  <si>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</si>
  <si>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</si>
  <si>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</si>
  <si>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</si>
  <si>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</si>
  <si>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</si>
  <si>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</si>
  <si>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</si>
  <si>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</si>
  <si>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</si>
  <si>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</si>
  <si>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</si>
  <si>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</si>
  <si>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</si>
  <si>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</si>
  <si>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</si>
  <si>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</si>
  <si>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</si>
  <si>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</si>
  <si>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</si>
  <si>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</si>
  <si>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</si>
  <si>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</si>
  <si>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</si>
  <si>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</si>
  <si>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</si>
  <si>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</si>
  <si>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</si>
  <si>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</si>
  <si>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</si>
  <si>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</si>
  <si>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</si>
  <si>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</si>
  <si>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</si>
  <si>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</si>
  <si>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</si>
  <si>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</si>
  <si>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</si>
  <si>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</si>
  <si>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</si>
  <si>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</si>
  <si>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</si>
  <si>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</si>
  <si>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</si>
  <si>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</si>
  <si>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</si>
  <si>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</si>
  <si>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</si>
  <si>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</si>
  <si>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</si>
  <si>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</si>
  <si>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</si>
  <si>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</si>
  <si>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</si>
  <si>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</si>
  <si>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</si>
  <si>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</si>
  <si>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</si>
  <si>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</si>
  <si>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</si>
  <si>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</si>
  <si>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</si>
  <si>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</si>
  <si>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</si>
  <si>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</si>
  <si>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</si>
  <si>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</si>
  <si>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</si>
  <si>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</si>
  <si>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</si>
  <si>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</si>
  <si>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</si>
  <si>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</si>
  <si>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</si>
  <si>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</si>
  <si>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</si>
  <si>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</si>
  <si>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</si>
  <si>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</si>
  <si>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</si>
  <si>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</si>
  <si>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</si>
  <si>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</si>
  <si>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</si>
  <si>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</si>
  <si>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</si>
  <si>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</si>
  <si>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</si>
  <si>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</si>
  <si>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</si>
  <si>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</si>
  <si>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</si>
  <si>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</si>
  <si>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</si>
  <si>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</si>
  <si>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</si>
  <si>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</si>
  <si>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</si>
  <si>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</si>
  <si>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</si>
  <si>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</si>
  <si>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</si>
  <si>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</si>
  <si>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</si>
  <si>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</si>
  <si>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</si>
  <si>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</si>
  <si>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</si>
  <si>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</si>
  <si>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</si>
  <si>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</si>
  <si>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</si>
  <si>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</si>
  <si>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</si>
  <si>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</si>
  <si>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</si>
  <si>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</si>
  <si>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</si>
  <si>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</si>
  <si>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</si>
  <si>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</si>
  <si>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</si>
  <si>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</si>
  <si>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</si>
  <si>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</si>
  <si>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</si>
  <si>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</si>
  <si>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</si>
  <si>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</si>
  <si>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</si>
  <si>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</si>
  <si>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</si>
  <si>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</si>
  <si>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</si>
  <si>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</si>
  <si>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</si>
  <si>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</si>
  <si>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</si>
  <si>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</si>
  <si>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</si>
  <si>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</si>
  <si>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</si>
  <si>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</si>
  <si>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</si>
  <si>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</si>
  <si>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</si>
  <si>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</si>
  <si>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</si>
  <si>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</si>
  <si>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</si>
  <si>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</si>
  <si>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</si>
  <si>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</si>
  <si>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</si>
  <si>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</si>
  <si>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</si>
  <si>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</si>
  <si>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</si>
  <si>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</si>
  <si>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</si>
  <si>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</si>
  <si>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</si>
  <si>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</si>
  <si>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</si>
  <si>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</si>
  <si>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</si>
  <si>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</si>
  <si>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</si>
  <si>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</si>
  <si>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</si>
  <si>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</si>
  <si>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</si>
  <si>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</si>
  <si>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</si>
  <si>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</si>
  <si>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</si>
  <si>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</si>
  <si>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</si>
  <si>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</si>
  <si>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</si>
  <si>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</si>
  <si>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</si>
  <si>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</si>
  <si>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</si>
  <si>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</si>
  <si>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</si>
  <si>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</si>
  <si>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</si>
  <si>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</si>
  <si>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</si>
  <si>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</si>
  <si>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</si>
  <si>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</si>
  <si>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</si>
  <si>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</si>
  <si>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</si>
  <si>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</si>
  <si>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</si>
  <si>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</si>
  <si>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</si>
  <si>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</si>
  <si>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</si>
  <si>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</si>
  <si>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</si>
  <si>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</si>
  <si>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</si>
  <si>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</si>
  <si>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</si>
  <si>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</si>
  <si>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</si>
  <si>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</si>
  <si>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</si>
  <si>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</si>
  <si>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</si>
  <si>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</si>
  <si>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</si>
  <si>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</si>
  <si>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</si>
  <si>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</si>
  <si>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</si>
  <si>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</si>
  <si>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</si>
  <si>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</si>
  <si>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</si>
  <si>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</si>
  <si>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</si>
  <si>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</si>
  <si>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</si>
  <si>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</si>
  <si>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</si>
  <si>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</si>
  <si>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</si>
  <si>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</si>
  <si>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</si>
  <si>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</si>
  <si>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</si>
  <si>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</si>
  <si>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</si>
  <si>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</si>
  <si>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</si>
  <si>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</si>
  <si>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</si>
  <si>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</si>
  <si>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</si>
  <si>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</si>
  <si>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</si>
  <si>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</si>
  <si>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</si>
  <si>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</si>
  <si>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</si>
  <si>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</si>
  <si>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</si>
  <si>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</si>
  <si>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</si>
  <si>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</si>
  <si>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</si>
  <si>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</si>
  <si>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</si>
  <si>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</si>
  <si>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</si>
  <si>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</si>
  <si>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</si>
  <si>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</si>
  <si>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</si>
  <si>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</si>
  <si>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</si>
  <si>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</si>
  <si>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</si>
  <si>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</si>
  <si>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</si>
  <si>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</si>
  <si>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</si>
  <si>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</si>
  <si>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</si>
  <si>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</si>
  <si>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</si>
  <si>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</si>
  <si>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</si>
  <si>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</si>
  <si>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</si>
  <si>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BL - US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</si>
</sst>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35"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T470 parent</v>
      </c>
      <c r="C4" s="27" t="s">
        <v>345</v>
      </c>
      <c r="D4" s="28">
        <f>Values!B14</f>
        <v>5714401470991</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replacement French backlit keyboard for Lenovo Thinkpad  T470 T480</v>
      </c>
      <c r="G26" s="29" t="str">
        <f>IF(ISBLANK(Values!E25),"",IF(Values!$B$20="PartialUpdate","","TellusRem"))</f>
        <v>TellusRem</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42.95</v>
      </c>
      <c r="L26" s="27">
        <f>IF(ISBLANK(Values!E25),"",IF($CO26="DEFAULT", Values!$B$18, ""))</f>
        <v>5</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replacement Italian backlit keyboard for Lenovo Thinkpad  T470 T480</v>
      </c>
      <c r="G27" s="29" t="str">
        <f>IF(ISBLANK(Values!E26),"",IF(Values!$B$20="PartialUpdate","","TellusRem"))</f>
        <v>TellusRem</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42.95</v>
      </c>
      <c r="L27" s="27">
        <f>IF(ISBLANK(Values!E26),"",IF($CO27="DEFAULT", Values!$B$18, ""))</f>
        <v>5</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replacement Spanish backlit keyboard for Lenovo Thinkpad  T470 T480</v>
      </c>
      <c r="G28" s="29" t="str">
        <f>IF(ISBLANK(Values!E27),"",IF(Values!$B$20="PartialUpdate","","TellusRem"))</f>
        <v>TellusRem</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42.95</v>
      </c>
      <c r="L28" s="27">
        <f>IF(ISBLANK(Values!E27),"",IF($CO28="DEFAULT", Values!$B$18, ""))</f>
        <v>5</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replacement UK backlit keyboard for Lenovo Thinkpad  T470 T480</v>
      </c>
      <c r="G29" s="29" t="str">
        <f>IF(ISBLANK(Values!E28),"",IF(Values!$B$20="PartialUpdate","","TellusRem"))</f>
        <v>TellusRem</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42.95</v>
      </c>
      <c r="L29" s="27">
        <f>IF(ISBLANK(Values!E28),"",IF($CO29="DEFAULT", Values!$B$18, ""))</f>
        <v>5</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T470 T480</v>
      </c>
      <c r="G30" s="29" t="str">
        <f>IF(ISBLANK(Values!E29),"",IF(Values!$B$20="PartialUpdate","","TellusRem"))</f>
        <v>TellusRem</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42.95</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replacement Belgian backlit keyboard for Lenovo Thinkpad  T470 T480</v>
      </c>
      <c r="G31" s="29" t="str">
        <f>IF(ISBLANK(Values!E30),"",IF(Values!$B$20="PartialUpdate","","TellusRem"))</f>
        <v>TellusRem</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42.95</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replacement Bulgarian backlit keyboard for Lenovo Thinkpad  T470 T480</v>
      </c>
      <c r="G32" s="29" t="str">
        <f>IF(ISBLANK(Values!E31),"",IF(Values!$B$20="PartialUpdate","","TellusRem"))</f>
        <v>TellusRem</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42.95</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replacement Czech backlit keyboard for Lenovo Thinkpad  T470 T480</v>
      </c>
      <c r="G33" s="29" t="str">
        <f>IF(ISBLANK(Values!E32),"",IF(Values!$B$20="PartialUpdate","","TellusRem"))</f>
        <v>TellusRem</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42.95</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replacement Danish backlit keyboard for Lenovo Thinkpad  T470 T480</v>
      </c>
      <c r="G34" s="29" t="str">
        <f>IF(ISBLANK(Values!E33),"",IF(Values!$B$20="PartialUpdate","","TellusRem"))</f>
        <v>TellusRem</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42.95</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replacement Hungarian backlit keyboard for Lenovo Thinkpad  T470 T480</v>
      </c>
      <c r="G35" s="29" t="str">
        <f>IF(ISBLANK(Values!E34),"",IF(Values!$B$20="PartialUpdate","","TellusRem"))</f>
        <v>TellusRem</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42.95</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replacement Dutch backlit keyboard for Lenovo Thinkpad  T470 T480</v>
      </c>
      <c r="G36" s="29" t="str">
        <f>IF(ISBLANK(Values!E35),"",IF(Values!$B$20="PartialUpdate","","TellusRem"))</f>
        <v>TellusRem</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42.95</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replacement Norwegian backlit keyboard for Lenovo Thinkpad  T470 T480</v>
      </c>
      <c r="G37" s="29" t="str">
        <f>IF(ISBLANK(Values!E36),"",IF(Values!$B$20="PartialUpdate","","TellusRem"))</f>
        <v>TellusRem</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42.95</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replacement Polish backlit keyboard for Lenovo Thinkpad  T470 T480</v>
      </c>
      <c r="G38" s="29" t="str">
        <f>IF(ISBLANK(Values!E37),"",IF(Values!$B$20="PartialUpdate","","TellusRem"))</f>
        <v>TellusRem</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42.95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replacement Portuguese backlit keyboard for Lenovo Thinkpad  T470 T480</v>
      </c>
      <c r="G39" s="29" t="str">
        <f>IF(ISBLANK(Values!E38),"",IF(Values!$B$20="PartialUpdate","","TellusRem"))</f>
        <v>TellusRem</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42.95</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T470 T480</v>
      </c>
      <c r="G40" s="29" t="str">
        <f>IF(ISBLANK(Values!E39),"",IF(Values!$B$20="PartialUpdate","","TellusRem"))</f>
        <v>TellusRem</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42.95</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replacement Swiss backlit keyboard for Lenovo Thinkpad  T470 T480</v>
      </c>
      <c r="G41" s="29" t="str">
        <f>IF(ISBLANK(Values!E40),"",IF(Values!$B$20="PartialUpdate","","TellusRem"))</f>
        <v>TellusRem</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42.95</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T470 T480</v>
      </c>
      <c r="G42" s="29" t="str">
        <f>IF(ISBLANK(Values!E41),"",IF(Values!$B$20="PartialUpdate","","TellusRem"))</f>
        <v>TellusRem</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42.95</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replacement Russian backlit keyboard for Lenovo Thinkpad  T470 T480</v>
      </c>
      <c r="G43" s="29" t="str">
        <f>IF(ISBLANK(Values!E42),"",IF(Values!$B$20="PartialUpdate","","TellusRem"))</f>
        <v>TellusRem</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42.95</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v>
      </c>
      <c r="B44" s="33" t="str">
        <f>IF(ISBLANK(Values!E43),"",Values!F43)</f>
        <v>Lenovo T470 BL - US III</v>
      </c>
      <c r="C44" s="29" t="str">
        <f>IF(ISBLANK(Values!E43),"","TellusRem")</f>
        <v>TellusRem</v>
      </c>
      <c r="D44" s="28">
        <f>IF(ISBLANK(Values!E43),"",Values!E43)</f>
        <v>5714401470236</v>
      </c>
      <c r="E44" s="1" t="str">
        <f>IF(ISBLANK(Values!E43),"","EAN")</f>
        <v>EAN</v>
      </c>
      <c r="F44" s="27" t="str">
        <f>IF(ISBLANK(Values!E43),"",IF(Values!J43, SUBSTITUTE(Values!$B$1, "{language}", Values!H43) &amp; " " &amp;Values!$B$3, SUBSTITUTE(Values!$B$2, "{language}", Values!$H43) &amp; " " &amp;Values!$B$3))</f>
        <v>replacement US backlit keyboard for Lenovo Thinkpad  T470 T480</v>
      </c>
      <c r="G44" s="29" t="str">
        <f>IF(ISBLANK(Values!E43),"",IF(Values!$B$20="PartialUpdate","","TellusRem"))</f>
        <v>TellusRem</v>
      </c>
      <c r="H44" s="1" t="str">
        <f>IF(ISBLANK(Values!E43),"",Values!$B$16)</f>
        <v>computer-keyboards</v>
      </c>
      <c r="I44" s="1" t="str">
        <f>IF(ISBLANK(Values!E43),"","4730574031")</f>
        <v>4730574031</v>
      </c>
      <c r="J44" s="31" t="str">
        <f>IF(ISBLANK(Values!E43),"",Values!F43 )</f>
        <v>Lenovo T470 BL - US III</v>
      </c>
      <c r="K44" s="27" t="str">
        <f>IF(IF(ISBLANK(Values!E43),"",IF(Values!J43, Values!$B$4, Values!$B$5))=0,"",IF(ISBLANK(Values!E43),"",IF(Values!J43, Values!$B$4, Values!$B$5)))</f>
        <v>42.95</v>
      </c>
      <c r="L44" s="27" t="str">
        <f>IF(ISBLANK(Values!E43),"",IF($CO44="DEFAULT", Values!$B$18, ""))</f>
        <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F44" sqref="F4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727</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728</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729</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730</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731</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701</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702</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703</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704</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705</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706</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707</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708</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709</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710</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732</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712</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733</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696</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5714401470229</v>
      </c>
      <c r="F25" s="36" t="s">
        <v>678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697</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5714401470038</v>
      </c>
      <c r="F26" s="36" t="s">
        <v>679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698</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5714401470045</v>
      </c>
      <c r="F27" s="36" t="s">
        <v>680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699</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700</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5714401470069</v>
      </c>
      <c r="F29" s="36" t="s">
        <v>682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725</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714</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5714401470083</v>
      </c>
      <c r="F31" s="36" t="s">
        <v>684</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715</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685</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716</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5714401470106</v>
      </c>
      <c r="F33" s="36" t="s">
        <v>686</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717</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687</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718</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688</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719</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5714401470137</v>
      </c>
      <c r="F36" s="36" t="s">
        <v>689</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720</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5714401470144</v>
      </c>
      <c r="F37" s="36" t="s">
        <v>690</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691</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721</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692</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722</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693</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723</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711</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724</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5714401470236</v>
      </c>
      <c r="F43" s="61" t="s">
        <v>736</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713</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2023-09-05T16:13:09Z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