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8_{8AFD615D-92C0-8C41-8AD3-A4EF3BF4D4C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3" i="1" l="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<sst xmlns="http://schemas.openxmlformats.org/spreadsheetml/2006/main" count="923" uniqueCount="750">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</sst>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X240 parent</v>
      </c>
      <c r="C4" s="29" t="s">
        <v>345</v>
      </c>
      <c r="D4" s="30">
        <f>Values!B14</f>
        <v>5714401240990</v>
      </c>
      <c r="E4" s="31" t="s">
        <v>346</v>
      </c>
      <c r="F4" s="28" t="str">
        <f>SUBSTITUTE(Values!B1, "{language}", "") &amp; " " &amp; Values!B3</f>
        <v>sostituzione della tastiera  retroilluminata per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sostituzione della tastiera Tedesco retroilluminata per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t="str">
        <f>IF(ISBLANK(Values!E4),"",IF($CO5="DEFAULT", Values!$B$18, ""))</f>
        <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t="str">
        <f>IF(ISBLANK(Values!$E4), "", "not_applicable")</f>
        <v>not_applicable</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sostituzione della tastiera Francese retroilluminata per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t="str">
        <f>IF(ISBLANK(Values!E5),"",IF($CO6="DEFAULT", Values!$B$18, ""))</f>
        <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t="str">
        <f>IF(ISBLANK(Values!$E5), "", "not_applicable")</f>
        <v>not_applicable</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sostituzione della tastiera Italiano retroilluminata per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t="str">
        <f>IF(ISBLANK(Values!E6),"",IF($CO7="DEFAULT", Values!$B$18, ""))</f>
        <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7" s="28" t="str">
        <f>IF(ISBLANK(Values!E6),"",Values!H6)</f>
        <v>Italiano</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t="str">
        <f>IF(ISBLANK(Values!$E6), "", "not_applicable")</f>
        <v>not_applicable</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sostituzione della tastiera Spagnolo retroilluminata per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t="str">
        <f>IF(ISBLANK(Values!E7),"",IF($CO8="DEFAULT", Values!$B$18, ""))</f>
        <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8" s="28" t="str">
        <f>IF(ISBLANK(Values!E7),"",Values!H7)</f>
        <v>Spagnolo</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t="str">
        <f>IF(ISBLANK(Values!$E7), "", "not_applicable")</f>
        <v>not_applicable</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sostituzione della tastiera UK retroilluminata per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t="str">
        <f>IF(ISBLANK(Values!E8),"",IF($CO9="DEFAULT", Values!$B$18, ""))</f>
        <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t="str">
        <f>IF(ISBLANK(Values!$E8), "", "not_applicable")</f>
        <v>not_applicable</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sostituzione della tastiera Scandinavo - Nordico retroilluminata per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t="str">
        <f>IF(ISBLANK(Values!E9),"",IF($CO10="DEFAULT", Values!$B$18, ""))</f>
        <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t="str">
        <f>IF(ISBLANK(Values!$E9), "", "not_applicable")</f>
        <v>not_applicable</v>
      </c>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sostituzione della tastiera Belga retroilluminata per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1" s="28" t="str">
        <f>IF(ISBLANK(Values!E10),"",Values!H10)</f>
        <v>Belga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t="str">
        <f>IF(ISBLANK(Values!$E10), "", "not_applicable")</f>
        <v>not_applicable</v>
      </c>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sostituzione della tastiera Bulgaro retroilluminata per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2" s="28" t="str">
        <f>IF(ISBLANK(Values!E11),"",Values!H11)</f>
        <v>Bulgaro</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t="str">
        <f>IF(ISBLANK(Values!$E11), "", "not_applicable")</f>
        <v>not_applicable</v>
      </c>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sostituzione della tastiera Ceco retroilluminata per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3" s="28" t="str">
        <f>IF(ISBLANK(Values!E12),"",Values!H12)</f>
        <v>Ceco</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t="str">
        <f>IF(ISBLANK(Values!$E12), "", "not_applicable")</f>
        <v>not_applicable</v>
      </c>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sostituzione della tastiera Danese retroilluminata per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4" s="28" t="str">
        <f>IF(ISBLANK(Values!E13),"",Values!H13)</f>
        <v>Danese</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t="str">
        <f>IF(ISBLANK(Values!$E13), "", "not_applicable")</f>
        <v>not_applicable</v>
      </c>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sostituzione della tastiera Ungherese retroilluminata per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t="str">
        <f>IF(ISBLANK(Values!$E14), "", "not_applicable")</f>
        <v>not_applicable</v>
      </c>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sostituzione della tastiera Olandese retroilluminata per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t="str">
        <f>IF(ISBLANK(Values!$E15), "", "not_applicable")</f>
        <v>not_applicable</v>
      </c>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sostituzione della tastiera Norvegese retroilluminata per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t="str">
        <f>IF(ISBLANK(Values!$E16), "", "not_applicable")</f>
        <v>not_applicable</v>
      </c>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sostituzione della tastiera Polacco retroilluminata per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8" s="28" t="str">
        <f>IF(ISBLANK(Values!E17),"",Values!H17)</f>
        <v>Polacco</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t="str">
        <f>IF(ISBLANK(Values!$E17), "", "not_applicable")</f>
        <v>not_applicable</v>
      </c>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sostituzione della tastiera Portoghese retroilluminata per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t="str">
        <f>IF(ISBLANK(Values!$E18), "", "not_applicable")</f>
        <v>not_applicable</v>
      </c>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sostituzione della tastiera Svedese – Finlandese retroilluminata per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t="str">
        <f>IF(ISBLANK(Values!$E19), "", "not_applicable")</f>
        <v>not_applicable</v>
      </c>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sostituzione della tastiera Svizzero retroilluminata per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t="str">
        <f>IF(ISBLANK(Values!$E20), "", "not_applicable")</f>
        <v>not_applicable</v>
      </c>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sostituzione della tastiera US international retroilluminata per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t="str">
        <f>IF(ISBLANK(Values!$E21), "", "not_applicable")</f>
        <v>not_applicable</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sostituzione della tastiera US  retroilluminata per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f>IF(ISBLANK(Values!E22),"",IF($CO23="DEFAULT", Values!$B$18, ""))</f>
        <v>5</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US  retroilluminato. </v>
      </c>
      <c r="AM23" s="1" t="str">
        <f>SUBSTITUTE(IF(ISBLANK(Values!E22),"",Values!$B$27),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 xml:space="preserve">US </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sostituzione della tastiera Tedesco non retroilluminata per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t="str">
        <f>IF(ISBLANK(Values!E23),"",IF($CO24="DEFAULT", Values!$B$18, ""))</f>
        <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Tedesco NO retroilluminato. </v>
      </c>
      <c r="AM24" s="1" t="str">
        <f>SUBSTITUTE(IF(ISBLANK(Values!E23),"",Values!$B$27),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Tedesco</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computercomponent</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sostituzione della tastiera Francese non retroilluminata per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t="str">
        <f>IF(ISBLANK(Values!E24),"",IF($CO25="DEFAULT", Values!$B$18, ""))</f>
        <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41" t="str">
        <f>IF(ISBLANK(Values!E24),"",IF(Values!I24,Values!$B$23,Values!$B$33))</f>
        <v xml:space="preserve">👉 LAYOUT - {flag} {language} NO retroilluminato.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Francese NO retroilluminato. </v>
      </c>
      <c r="AM25" s="1" t="str">
        <f>SUBSTITUTE(IF(ISBLANK(Values!E24),"",Values!$B$27),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8" t="str">
        <f>IF(ISBLANK(Values!E24),"",Values!H24)</f>
        <v>Francese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computercomponent</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sostituzione della tastiera Italiano non retroilluminata per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t="str">
        <f>IF(ISBLANK(Values!E25),"",IF($CO26="DEFAULT", Values!$B$18, ""))</f>
        <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41" t="str">
        <f>IF(ISBLANK(Values!E25),"",IF(Values!I25,Values!$B$23,Values!$B$33))</f>
        <v xml:space="preserve">👉 LAYOUT - {flag} {language} NO retroilluminato.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Italiano NO retroilluminato. </v>
      </c>
      <c r="AM26" s="1" t="str">
        <f>SUBSTITUTE(IF(ISBLANK(Values!E25),"",Values!$B$27),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8" t="str">
        <f>IF(ISBLANK(Values!E25),"",Values!H25)</f>
        <v>Italiano</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computercomponent</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sostituzione della tastiera Spagnolo non retroilluminata per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t="str">
        <f>IF(ISBLANK(Values!E26),"",IF($CO27="DEFAULT", Values!$B$18, ""))</f>
        <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41" t="str">
        <f>IF(ISBLANK(Values!E26),"",IF(Values!I26,Values!$B$23,Values!$B$33))</f>
        <v xml:space="preserve">👉 LAYOUT - {flag} {language} NO retroilluminato.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Spagnolo NO retroilluminato. </v>
      </c>
      <c r="AM27" s="1" t="str">
        <f>SUBSTITUTE(IF(ISBLANK(Values!E26),"",Values!$B$27),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8" t="str">
        <f>IF(ISBLANK(Values!E26),"",Values!H26)</f>
        <v>Spagnolo</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computercomponent</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sostituzione della tastiera UK non retroilluminata per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t="str">
        <f>IF(ISBLANK(Values!E27),"",IF($CO28="DEFAULT", Values!$B$18, ""))</f>
        <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41" t="str">
        <f>IF(ISBLANK(Values!E27),"",IF(Values!I27,Values!$B$23,Values!$B$33))</f>
        <v xml:space="preserve">👉 LAYOUT - {flag} {language} NO retroilluminato.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UK NO retroilluminato. </v>
      </c>
      <c r="AM28" s="1" t="str">
        <f>SUBSTITUTE(IF(ISBLANK(Values!E27),"",Values!$B$27),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8" t="str">
        <f>IF(ISBLANK(Values!E27),"",Values!H27)</f>
        <v>UK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computercomponent</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sostituzione della tastiera Scandinavo - Nordico non retroilluminata per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t="str">
        <f>IF(ISBLANK(Values!E28),"",IF($CO29="DEFAULT", Values!$B$18, ""))</f>
        <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41" t="str">
        <f>IF(ISBLANK(Values!E28),"",IF(Values!I28,Values!$B$23,Values!$B$33))</f>
        <v xml:space="preserve">👉 LAYOUT - {flag} {language} NO retroilluminato.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 🇳🇴 🇩🇰 Scandinavo - Nordico NO retroilluminato. </v>
      </c>
      <c r="AM29" s="1" t="str">
        <f>SUBSTITUTE(IF(ISBLANK(Values!E28),"",Values!$B$27),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8" t="str">
        <f>IF(ISBLANK(Values!E28),"",Values!H28)</f>
        <v>Scandinavo - Nordico</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computercomponent</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sostituzione della tastiera Belga non retroilluminata per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41" t="str">
        <f>IF(ISBLANK(Values!E29),"",IF(Values!I29,Values!$B$23,Values!$B$33))</f>
        <v xml:space="preserve">👉 LAYOUT - {flag} {language} NO retroilluminato.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Belga NO retroilluminato. </v>
      </c>
      <c r="AM30" s="1" t="str">
        <f>SUBSTITUTE(IF(ISBLANK(Values!E29),"",Values!$B$27),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8" t="str">
        <f>IF(ISBLANK(Values!E29),"",Values!H29)</f>
        <v>Belga</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computercomponent</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sostituzione della tastiera Bulgaro non retroilluminata per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41" t="str">
        <f>IF(ISBLANK(Values!E30),"",IF(Values!I30,Values!$B$23,Values!$B$33))</f>
        <v xml:space="preserve">👉 LAYOUT - {flag} {language} NO retroilluminato.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Bulgaro NO retroilluminato. </v>
      </c>
      <c r="AM31" s="1" t="str">
        <f>SUBSTITUTE(IF(ISBLANK(Values!E30),"",Values!$B$27),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8" t="str">
        <f>IF(ISBLANK(Values!E30),"",Values!H30)</f>
        <v>Bulgaro</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computercomponent</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sostituzione della tastiera Ceco non retroilluminata per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41" t="str">
        <f>IF(ISBLANK(Values!E31),"",IF(Values!I31,Values!$B$23,Values!$B$33))</f>
        <v xml:space="preserve">👉 LAYOUT - {flag} {language} NO retroilluminato.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Ceco NO retroilluminato. </v>
      </c>
      <c r="AM32" s="1" t="str">
        <f>SUBSTITUTE(IF(ISBLANK(Values!E31),"",Values!$B$27),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8" t="str">
        <f>IF(ISBLANK(Values!E31),"",Values!H31)</f>
        <v>Ceco</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computercomponent</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sostituzione della tastiera Danese non retroilluminata per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41" t="str">
        <f>IF(ISBLANK(Values!E32),"",IF(Values!I32,Values!$B$23,Values!$B$33))</f>
        <v xml:space="preserve">👉 LAYOUT - {flag} {language} NO retroilluminato.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Danese NO retroilluminato. </v>
      </c>
      <c r="AM33" s="1" t="str">
        <f>SUBSTITUTE(IF(ISBLANK(Values!E32),"",Values!$B$27),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8" t="str">
        <f>IF(ISBLANK(Values!E32),"",Values!H32)</f>
        <v>Danese</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computercomponent</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sostituzione della tastiera Ungherese non retroilluminata per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41" t="str">
        <f>IF(ISBLANK(Values!E33),"",IF(Values!I33,Values!$B$23,Values!$B$33))</f>
        <v xml:space="preserve">👉 LAYOUT - {flag} {language} NO retroilluminato.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Ungherese NO retroilluminato. </v>
      </c>
      <c r="AM34" s="1" t="str">
        <f>SUBSTITUTE(IF(ISBLANK(Values!E33),"",Values!$B$27),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8" t="str">
        <f>IF(ISBLANK(Values!E33),"",Values!H33)</f>
        <v>Ungherese</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computercomponent</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sostituzione della tastiera Olandese non retroilluminata per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41" t="str">
        <f>IF(ISBLANK(Values!E34),"",IF(Values!I34,Values!$B$23,Values!$B$33))</f>
        <v xml:space="preserve">👉 LAYOUT - {flag} {language} NO retroilluminato.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Olandese NO retroilluminato. </v>
      </c>
      <c r="AM35" s="1" t="str">
        <f>SUBSTITUTE(IF(ISBLANK(Values!E34),"",Values!$B$27),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8" t="str">
        <f>IF(ISBLANK(Values!E34),"",Values!H34)</f>
        <v>Olandese</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computercomponent</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sostituzione della tastiera Norvegese non retroilluminata per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41" t="str">
        <f>IF(ISBLANK(Values!E35),"",IF(Values!I35,Values!$B$23,Values!$B$33))</f>
        <v xml:space="preserve">👉 LAYOUT - {flag} {language} NO retroilluminato.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Norvegese NO retroilluminato. </v>
      </c>
      <c r="AM36" s="1" t="str">
        <f>SUBSTITUTE(IF(ISBLANK(Values!E35),"",Values!$B$27),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8" t="str">
        <f>IF(ISBLANK(Values!E35),"",Values!H35)</f>
        <v>Norvegese</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computercomponent</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sostituzione della tastiera Polacco non retroilluminata per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41" t="str">
        <f>IF(ISBLANK(Values!E36),"",IF(Values!I36,Values!$B$23,Values!$B$33))</f>
        <v xml:space="preserve">👉 LAYOUT - {flag} {language} NO retroilluminato.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Polacco NO retroilluminato. </v>
      </c>
      <c r="AM37" s="1" t="str">
        <f>SUBSTITUTE(IF(ISBLANK(Values!E36),"",Values!$B$27),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8" t="str">
        <f>IF(ISBLANK(Values!E36),"",Values!H36)</f>
        <v>Polacco</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computercomponent</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sostituzione della tastiera Portoghese non retroilluminata per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41" t="str">
        <f>IF(ISBLANK(Values!E37),"",IF(Values!I37,Values!$B$23,Values!$B$33))</f>
        <v xml:space="preserve">👉 LAYOUT - {flag} {language} NO retroilluminato.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Portoghese NO retroilluminato. </v>
      </c>
      <c r="AM38" s="1" t="str">
        <f>SUBSTITUTE(IF(ISBLANK(Values!E37),"",Values!$B$27),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8" t="str">
        <f>IF(ISBLANK(Values!E37),"",Values!H37)</f>
        <v>Portoghese</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computercomponent</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sostituzione della tastiera Svedese – Finlandese non retroilluminata per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41" t="str">
        <f>IF(ISBLANK(Values!E38),"",IF(Values!I38,Values!$B$23,Values!$B$33))</f>
        <v xml:space="preserve">👉 LAYOUT - {flag} {language} NO retroilluminato.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 Svedese – Finlandese NO retroilluminato. </v>
      </c>
      <c r="AM39" s="1" t="str">
        <f>SUBSTITUTE(IF(ISBLANK(Values!E38),"",Values!$B$27),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8" t="str">
        <f>IF(ISBLANK(Values!E38),"",Values!H38)</f>
        <v>Svedese – Finlandese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computercomponent</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sostituzione della tastiera Svizzero non retroilluminata per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41" t="str">
        <f>IF(ISBLANK(Values!E39),"",IF(Values!I39,Values!$B$23,Values!$B$33))</f>
        <v xml:space="preserve">👉 LAYOUT - {flag} {language} NO retroilluminato.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Svizzero NO retroilluminato. </v>
      </c>
      <c r="AM40" s="1" t="str">
        <f>SUBSTITUTE(IF(ISBLANK(Values!E39),"",Values!$B$27),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8" t="str">
        <f>IF(ISBLANK(Values!E39),"",Values!H39)</f>
        <v>Svizzero</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computercomponent</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sostituzione della tastiera US international non retroilluminata per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41" t="str">
        <f>IF(ISBLANK(Values!E40),"",IF(Values!I40,Values!$B$23,Values!$B$33))</f>
        <v xml:space="preserve">👉 LAYOUT - {flag} {language} NO retroilluminato.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with € symbol US international NO retroilluminato. </v>
      </c>
      <c r="AM41" s="1" t="str">
        <f>SUBSTITUTE(IF(ISBLANK(Values!E40),"",Values!$B$27),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computercomponent</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sostituzione della tastiera US  non retroilluminata per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f>IF(ISBLANK(Values!E41),"",IF($CO42="DEFAULT", Values!$B$18, ""))</f>
        <v>5</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LAYOUT - {flag} {language} NO retroilluminato.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US  NO retroilluminato. </v>
      </c>
      <c r="AM42" s="1" t="str">
        <f>SUBSTITUTE(IF(ISBLANK(Values!E41),"",Values!$B$27),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8" t="str">
        <f>IF(ISBLANK(Values!E41),"",Values!H41)</f>
        <v xml:space="preserve">US </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27" t="str">
        <f>IF(ISBLANK(Values!E41),"","Parts")</f>
        <v>Parts</v>
      </c>
      <c r="DP42" s="27"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1"/>
      <c r="DY42" t="str">
        <f>IF(ISBLANK(Values!$E41), "", "not_applicable")</f>
        <v>not_applicable</v>
      </c>
      <c r="DZ42" s="31"/>
      <c r="EA42" s="31"/>
      <c r="EB42" s="31"/>
      <c r="EC42" s="31"/>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31"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 xml:space="preserve">US </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Tedesco</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Francese</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Spagnolo</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Scandinavo - Nordico</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Bulgaro</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Ceco</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Danese</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Ungherese</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Olandese</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Norvegese</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375</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Polacco</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416</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Portoghese</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Svedese – Finlandese</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Svizzero</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 xml:space="preserve">US </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2022-09-28T01:01:15Z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