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13_ncr:1_{0F23F490-F325-9545-91AC-5DD32E9EA925}" xr6:coauthVersionLast="47" xr6:coauthVersionMax="47" xr10:uidLastSave="{00000000-0000-0000-0000-000000000000}"/>
  <bookViews>
    <workbookView xWindow="0" yWindow="760" windowWidth="34560" windowHeight="20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N25" i="1" l="1"/>
  <c r="GN26" i="1"/>
  <c r="GN27" i="1"/>
  <c r="GN28" i="1"/>
  <c r="GN29" i="1"/>
  <c r="GN30" i="1"/>
  <c r="GN31" i="1"/>
  <c r="GN32" i="1"/>
  <c r="GN33" i="1"/>
  <c r="GN34" i="1"/>
  <c r="GN35" i="1"/>
  <c r="GN36" i="1"/>
  <c r="GN37" i="1"/>
  <c r="GN38" i="1"/>
  <c r="GN39" i="1"/>
  <c r="GN40" i="1"/>
  <c r="GN41" i="1"/>
  <c r="GN42" i="1"/>
  <c r="GN43" i="1"/>
  <c r="GN44" i="1"/>
  <c r="GN45" i="1"/>
  <c r="GN46" i="1"/>
  <c r="GN47" i="1"/>
  <c r="GN48" i="1"/>
  <c r="GN49" i="1"/>
  <c r="GN50" i="1"/>
  <c r="GN51" i="1"/>
  <c r="GN52" i="1"/>
  <c r="GN53" i="1"/>
  <c r="GN54" i="1"/>
  <c r="GN55" i="1"/>
  <c r="GN56" i="1"/>
  <c r="GN57" i="1"/>
  <c r="GN58" i="1"/>
  <c r="GN59" i="1"/>
  <c r="GN60" i="1"/>
  <c r="GN61" i="1"/>
  <c r="GN62" i="1"/>
  <c r="GN63" i="1"/>
  <c r="GN64" i="1"/>
  <c r="GN65" i="1"/>
  <c r="GN66" i="1"/>
  <c r="GN67" i="1"/>
  <c r="GN68" i="1"/>
  <c r="GN69" i="1"/>
  <c r="GN70" i="1"/>
  <c r="GN71" i="1"/>
  <c r="GN72" i="1"/>
  <c r="GN73" i="1"/>
  <c r="GN74" i="1"/>
  <c r="GN75" i="1"/>
  <c r="GN76" i="1"/>
  <c r="GN77" i="1"/>
  <c r="GN78" i="1"/>
  <c r="GN79" i="1"/>
  <c r="GN80" i="1"/>
  <c r="GN81" i="1"/>
  <c r="GN82" i="1"/>
  <c r="GN83" i="1"/>
  <c r="GN84" i="1"/>
  <c r="GN85" i="1"/>
  <c r="GN86" i="1"/>
  <c r="GN87" i="1"/>
  <c r="GN88" i="1"/>
  <c r="GN89" i="1"/>
  <c r="GN90" i="1"/>
  <c r="GN91" i="1"/>
  <c r="GN92" i="1"/>
  <c r="GN93" i="1"/>
  <c r="GN94" i="1"/>
  <c r="GN95" i="1"/>
  <c r="GN96" i="1"/>
  <c r="GN97" i="1"/>
  <c r="GN98" i="1"/>
  <c r="GN99" i="1"/>
  <c r="GN100" i="1"/>
  <c r="GN101" i="1"/>
  <c r="GN102" i="1"/>
  <c r="GN103" i="1"/>
  <c r="GN104" i="1"/>
  <c r="GN105" i="1"/>
  <c r="GN106" i="1"/>
  <c r="GN107" i="1"/>
  <c r="GN108" i="1"/>
  <c r="GN109" i="1"/>
  <c r="GN110" i="1"/>
  <c r="GN111" i="1"/>
  <c r="GN112" i="1"/>
  <c r="GN113" i="1"/>
  <c r="GN114" i="1"/>
  <c r="GN115" i="1"/>
  <c r="GN116" i="1"/>
  <c r="GN117" i="1"/>
  <c r="GN118" i="1"/>
  <c r="GN119" i="1"/>
  <c r="GN120" i="1"/>
  <c r="GN121" i="1"/>
  <c r="GN122" i="1"/>
  <c r="GN123" i="1"/>
  <c r="GN124" i="1"/>
  <c r="GN125" i="1"/>
  <c r="GN126" i="1"/>
  <c r="GN127" i="1"/>
  <c r="GN128" i="1"/>
  <c r="GN129" i="1"/>
  <c r="GN130" i="1"/>
  <c r="GN131" i="1"/>
  <c r="GN132" i="1"/>
  <c r="GN133" i="1"/>
  <c r="GN134" i="1"/>
  <c r="GN135" i="1"/>
  <c r="GN136" i="1"/>
  <c r="GN137" i="1"/>
  <c r="GN138" i="1"/>
  <c r="GN139" i="1"/>
  <c r="GN140" i="1"/>
  <c r="GN141" i="1"/>
  <c r="GN142" i="1"/>
  <c r="GN143" i="1"/>
  <c r="GN144" i="1"/>
  <c r="GN145" i="1"/>
  <c r="GN146" i="1"/>
  <c r="GN147" i="1"/>
  <c r="GN148" i="1"/>
  <c r="GN149" i="1"/>
  <c r="GN150" i="1"/>
  <c r="GN151" i="1"/>
  <c r="GN152" i="1"/>
  <c r="GN153" i="1"/>
  <c r="GN154" i="1"/>
  <c r="GN155" i="1"/>
  <c r="GN156" i="1"/>
  <c r="GN157" i="1"/>
  <c r="GN158" i="1"/>
  <c r="GN159" i="1"/>
  <c r="GN160" i="1"/>
  <c r="GN161" i="1"/>
  <c r="GN162" i="1"/>
  <c r="GN163" i="1"/>
  <c r="GN164" i="1"/>
  <c r="GN165" i="1"/>
  <c r="GN166" i="1"/>
  <c r="GN167" i="1"/>
  <c r="GN168" i="1"/>
  <c r="GN169" i="1"/>
  <c r="GN170" i="1"/>
  <c r="GN171" i="1"/>
  <c r="GN172" i="1"/>
  <c r="GN173" i="1"/>
  <c r="GN174" i="1"/>
  <c r="GN175" i="1"/>
  <c r="GN176" i="1"/>
  <c r="GN177" i="1"/>
  <c r="GN178" i="1"/>
  <c r="GN179" i="1"/>
  <c r="GN180" i="1"/>
  <c r="GN181" i="1"/>
  <c r="GN182" i="1"/>
  <c r="GN183" i="1"/>
  <c r="GN184" i="1"/>
  <c r="GN185" i="1"/>
  <c r="GN186" i="1"/>
  <c r="GN187" i="1"/>
  <c r="GN188" i="1"/>
  <c r="GN189" i="1"/>
  <c r="GN190" i="1"/>
  <c r="GN191" i="1"/>
  <c r="GN192" i="1"/>
  <c r="GN193" i="1"/>
  <c r="GN194" i="1"/>
  <c r="GN195" i="1"/>
  <c r="GN196" i="1"/>
  <c r="GN197" i="1"/>
  <c r="GN6" i="1"/>
  <c r="GN7" i="1"/>
  <c r="GN8" i="1"/>
  <c r="GN9" i="1"/>
  <c r="GN10" i="1"/>
  <c r="GN11" i="1"/>
  <c r="GN12" i="1"/>
  <c r="GN13" i="1"/>
  <c r="GN14" i="1"/>
  <c r="GN15" i="1"/>
  <c r="GN16" i="1"/>
  <c r="GN17" i="1"/>
  <c r="GN18" i="1"/>
  <c r="GN19" i="1"/>
  <c r="GN20" i="1"/>
  <c r="GN21" i="1"/>
  <c r="GN22" i="1"/>
  <c r="GN23" i="1"/>
  <c r="GN24" i="1"/>
  <c r="GN5" i="1"/>
  <c r="GM6" i="1"/>
  <c r="GM7" i="1"/>
  <c r="GM8" i="1"/>
  <c r="GM9" i="1"/>
  <c r="GM10" i="1"/>
  <c r="GM11" i="1"/>
  <c r="GM12" i="1"/>
  <c r="GM13" i="1"/>
  <c r="GM14" i="1"/>
  <c r="GM15" i="1"/>
  <c r="GM16" i="1"/>
  <c r="GM17" i="1"/>
  <c r="GM18" i="1"/>
  <c r="GM19" i="1"/>
  <c r="GM20" i="1"/>
  <c r="GM21" i="1"/>
  <c r="GM22" i="1"/>
  <c r="GM23" i="1"/>
  <c r="GM24" i="1"/>
  <c r="GM25" i="1"/>
  <c r="GM26" i="1"/>
  <c r="GM27" i="1"/>
  <c r="GM28" i="1"/>
  <c r="GM29" i="1"/>
  <c r="GM30" i="1"/>
  <c r="GM31" i="1"/>
  <c r="GM32" i="1"/>
  <c r="GM33" i="1"/>
  <c r="GM34" i="1"/>
  <c r="GM35" i="1"/>
  <c r="GM36" i="1"/>
  <c r="GM37" i="1"/>
  <c r="GM38" i="1"/>
  <c r="GM39" i="1"/>
  <c r="GM40" i="1"/>
  <c r="GM41" i="1"/>
  <c r="GM42" i="1"/>
  <c r="GM43" i="1"/>
  <c r="GM44" i="1"/>
  <c r="GM45" i="1"/>
  <c r="GM46" i="1"/>
  <c r="GM47" i="1"/>
  <c r="GM48" i="1"/>
  <c r="GM49" i="1"/>
  <c r="GM50" i="1"/>
  <c r="GM51" i="1"/>
  <c r="GM52" i="1"/>
  <c r="GM53" i="1"/>
  <c r="GM54" i="1"/>
  <c r="GM55" i="1"/>
  <c r="GM56" i="1"/>
  <c r="GM57" i="1"/>
  <c r="GM58" i="1"/>
  <c r="GM59" i="1"/>
  <c r="GM60" i="1"/>
  <c r="GM61" i="1"/>
  <c r="GM62" i="1"/>
  <c r="GM63" i="1"/>
  <c r="GM64" i="1"/>
  <c r="GM65" i="1"/>
  <c r="GM66" i="1"/>
  <c r="GM67" i="1"/>
  <c r="GM68" i="1"/>
  <c r="GM69" i="1"/>
  <c r="GM70" i="1"/>
  <c r="GM71" i="1"/>
  <c r="GM72" i="1"/>
  <c r="GM73" i="1"/>
  <c r="GM74" i="1"/>
  <c r="GM75" i="1"/>
  <c r="GM76" i="1"/>
  <c r="GM77" i="1"/>
  <c r="GM5" i="1"/>
  <c r="GL6" i="1"/>
  <c r="GL7" i="1"/>
  <c r="GL8" i="1"/>
  <c r="GL9" i="1"/>
  <c r="GL10" i="1"/>
  <c r="GL11" i="1"/>
  <c r="GL12" i="1"/>
  <c r="GL13" i="1"/>
  <c r="GL14" i="1"/>
  <c r="GL15" i="1"/>
  <c r="GL16" i="1"/>
  <c r="GL17" i="1"/>
  <c r="GL18" i="1"/>
  <c r="GL19" i="1"/>
  <c r="GL20" i="1"/>
  <c r="GL21" i="1"/>
  <c r="GL22" i="1"/>
  <c r="GL23" i="1"/>
  <c r="GL24" i="1"/>
  <c r="GL25" i="1"/>
  <c r="GL26" i="1"/>
  <c r="GL27" i="1"/>
  <c r="GL28" i="1"/>
  <c r="GL29" i="1"/>
  <c r="GL30" i="1"/>
  <c r="GL31" i="1"/>
  <c r="GL32" i="1"/>
  <c r="GL33" i="1"/>
  <c r="GL34" i="1"/>
  <c r="GL35" i="1"/>
  <c r="GL36" i="1"/>
  <c r="GL37" i="1"/>
  <c r="GL38" i="1"/>
  <c r="GL39" i="1"/>
  <c r="GL40" i="1"/>
  <c r="GL41" i="1"/>
  <c r="GL42" i="1"/>
  <c r="GL43" i="1"/>
  <c r="GL44" i="1"/>
  <c r="GL45" i="1"/>
  <c r="GL46" i="1"/>
  <c r="GL47" i="1"/>
  <c r="GL48" i="1"/>
  <c r="GL49" i="1"/>
  <c r="GL50" i="1"/>
  <c r="GL51" i="1"/>
  <c r="GL52" i="1"/>
  <c r="GL53" i="1"/>
  <c r="GL54" i="1"/>
  <c r="GL55" i="1"/>
  <c r="GL56" i="1"/>
  <c r="GL57" i="1"/>
  <c r="GL58" i="1"/>
  <c r="GL59" i="1"/>
  <c r="GL60" i="1"/>
  <c r="GL61" i="1"/>
  <c r="GL62" i="1"/>
  <c r="GL63" i="1"/>
  <c r="GL64" i="1"/>
  <c r="GL65" i="1"/>
  <c r="GL66" i="1"/>
  <c r="GL67" i="1"/>
  <c r="GL68" i="1"/>
  <c r="GL69" i="1"/>
  <c r="GL70" i="1"/>
  <c r="GL71" i="1"/>
  <c r="GL72" i="1"/>
  <c r="GL73" i="1"/>
  <c r="GL74" i="1"/>
  <c r="GL75" i="1"/>
  <c r="GL76" i="1"/>
  <c r="GL77" i="1"/>
  <c r="GL78" i="1"/>
  <c r="GL79" i="1"/>
  <c r="GL80" i="1"/>
  <c r="GL81" i="1"/>
  <c r="GL82" i="1"/>
  <c r="GL83" i="1"/>
  <c r="GL84" i="1"/>
  <c r="GL85" i="1"/>
  <c r="GL86" i="1"/>
  <c r="GL87" i="1"/>
  <c r="GL88" i="1"/>
  <c r="GL89" i="1"/>
  <c r="GL90" i="1"/>
  <c r="GL91" i="1"/>
  <c r="GL92" i="1"/>
  <c r="GL93" i="1"/>
  <c r="GL94" i="1"/>
  <c r="GL95" i="1"/>
  <c r="GL96" i="1"/>
  <c r="GL97" i="1"/>
  <c r="GL98" i="1"/>
  <c r="GL99" i="1"/>
  <c r="GL100" i="1"/>
  <c r="GL101" i="1"/>
  <c r="GL102" i="1"/>
  <c r="GL103" i="1"/>
  <c r="GL104" i="1"/>
  <c r="GL105" i="1"/>
  <c r="GL106" i="1"/>
  <c r="GL107" i="1"/>
  <c r="GL108" i="1"/>
  <c r="GL109" i="1"/>
  <c r="GL110" i="1"/>
  <c r="GL111" i="1"/>
  <c r="GL112" i="1"/>
  <c r="GL113" i="1"/>
  <c r="GL114" i="1"/>
  <c r="GL115" i="1"/>
  <c r="GL116" i="1"/>
  <c r="GL117" i="1"/>
  <c r="GL118" i="1"/>
  <c r="GL119" i="1"/>
  <c r="GL120" i="1"/>
  <c r="GL121" i="1"/>
  <c r="GL122" i="1"/>
  <c r="GL123" i="1"/>
  <c r="GL124" i="1"/>
  <c r="GL125" i="1"/>
  <c r="GL126" i="1"/>
  <c r="GL127" i="1"/>
  <c r="GL128" i="1"/>
  <c r="GL129" i="1"/>
  <c r="GL130" i="1"/>
  <c r="GL131" i="1"/>
  <c r="GL132" i="1"/>
  <c r="GL133" i="1"/>
  <c r="GL134" i="1"/>
  <c r="GL135" i="1"/>
  <c r="GL136" i="1"/>
  <c r="GL137" i="1"/>
  <c r="GL138" i="1"/>
  <c r="GL139" i="1"/>
  <c r="GL140" i="1"/>
  <c r="GL141" i="1"/>
  <c r="GL142" i="1"/>
  <c r="GL143" i="1"/>
  <c r="GL144" i="1"/>
  <c r="GL145" i="1"/>
  <c r="GL146" i="1"/>
  <c r="GL147" i="1"/>
  <c r="GL148" i="1"/>
  <c r="GL149" i="1"/>
  <c r="GL150" i="1"/>
  <c r="GL151" i="1"/>
  <c r="GL152" i="1"/>
  <c r="GL153" i="1"/>
  <c r="GL154" i="1"/>
  <c r="GL155" i="1"/>
  <c r="GL156" i="1"/>
  <c r="GL157" i="1"/>
  <c r="GL158" i="1"/>
  <c r="GL159" i="1"/>
  <c r="GL160" i="1"/>
  <c r="GL161" i="1"/>
  <c r="GL162" i="1"/>
  <c r="GL163" i="1"/>
  <c r="GL164" i="1"/>
  <c r="GL165" i="1"/>
  <c r="GL166" i="1"/>
  <c r="GL167" i="1"/>
  <c r="GL168" i="1"/>
  <c r="GL169" i="1"/>
  <c r="GL170" i="1"/>
  <c r="GL171" i="1"/>
  <c r="GL172" i="1"/>
  <c r="GL173" i="1"/>
  <c r="GL5" i="1"/>
  <c r="GK4" i="1" l="1"/>
  <c r="L23" i="2"/>
  <c r="J23" i="2"/>
  <c r="I23" i="2"/>
  <c r="L22" i="2"/>
  <c r="J22" i="2"/>
  <c r="FT23" i="1" s="1"/>
  <c r="I22" i="2"/>
  <c r="AI23" i="1" s="1"/>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AI6" i="1" s="1"/>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GK6" i="1" s="1"/>
  <c r="K7" i="1"/>
  <c r="GK7" i="1" s="1"/>
  <c r="K10" i="1"/>
  <c r="GK10" i="1" s="1"/>
  <c r="K11" i="1"/>
  <c r="GK11" i="1" s="1"/>
  <c r="K13" i="1"/>
  <c r="GK13" i="1" s="1"/>
  <c r="K14" i="1"/>
  <c r="GK14" i="1" s="1"/>
  <c r="K15" i="1"/>
  <c r="GK15" i="1" s="1"/>
  <c r="K16" i="1"/>
  <c r="GK16" i="1" s="1"/>
  <c r="K17" i="1"/>
  <c r="GK17" i="1" s="1"/>
  <c r="K20" i="1"/>
  <c r="GK20" i="1" s="1"/>
  <c r="K21" i="1"/>
  <c r="GK21" i="1" s="1"/>
  <c r="K23" i="1"/>
  <c r="GK23" i="1" s="1"/>
  <c r="K24" i="1"/>
  <c r="GK24" i="1" s="1"/>
  <c r="K25" i="1"/>
  <c r="GK25" i="1" s="1"/>
  <c r="K26" i="1"/>
  <c r="GK26" i="1" s="1"/>
  <c r="K27" i="1"/>
  <c r="GK27" i="1" s="1"/>
  <c r="K28" i="1"/>
  <c r="GK28" i="1" s="1"/>
  <c r="K29" i="1"/>
  <c r="GK29" i="1" s="1"/>
  <c r="K30" i="1"/>
  <c r="GK30" i="1" s="1"/>
  <c r="K31" i="1"/>
  <c r="GK31" i="1" s="1"/>
  <c r="K32" i="1"/>
  <c r="GK32" i="1" s="1"/>
  <c r="K33" i="1"/>
  <c r="GK33" i="1" s="1"/>
  <c r="K34" i="1"/>
  <c r="GK34" i="1" s="1"/>
  <c r="K35" i="1"/>
  <c r="GK35" i="1" s="1"/>
  <c r="K36" i="1"/>
  <c r="GK36" i="1" s="1"/>
  <c r="K37" i="1"/>
  <c r="GK37" i="1" s="1"/>
  <c r="K38" i="1"/>
  <c r="GK38" i="1" s="1"/>
  <c r="K39" i="1"/>
  <c r="GK39" i="1" s="1"/>
  <c r="K40" i="1"/>
  <c r="GK40" i="1" s="1"/>
  <c r="K41" i="1"/>
  <c r="GK41" i="1" s="1"/>
  <c r="K42" i="1"/>
  <c r="GK42" i="1" s="1"/>
  <c r="K43" i="1"/>
  <c r="GK43" i="1" s="1"/>
  <c r="K44" i="1"/>
  <c r="GK44" i="1" s="1"/>
  <c r="K45" i="1"/>
  <c r="GK45" i="1" s="1"/>
  <c r="K46" i="1"/>
  <c r="GK46" i="1" s="1"/>
  <c r="K47" i="1"/>
  <c r="GK47" i="1" s="1"/>
  <c r="K48" i="1"/>
  <c r="GK48" i="1" s="1"/>
  <c r="K49" i="1"/>
  <c r="GK49" i="1" s="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B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A4" i="1"/>
  <c r="J4" i="1"/>
  <c r="I4" i="1"/>
  <c r="H4" i="1"/>
  <c r="D4" i="1"/>
  <c r="B4" i="1"/>
  <c r="A4" i="1"/>
  <c r="FR8" i="1" l="1"/>
  <c r="FT15" i="1"/>
  <c r="K22" i="1"/>
  <c r="GK22" i="1" s="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GK19" i="1" s="1"/>
  <c r="K9" i="1"/>
  <c r="GK9" i="1" s="1"/>
  <c r="FQ5" i="1"/>
  <c r="FV23" i="1"/>
  <c r="FT22" i="1"/>
  <c r="FV18" i="1"/>
  <c r="FR16" i="1"/>
  <c r="FP15" i="1"/>
  <c r="FV13" i="1"/>
  <c r="FT12" i="1"/>
  <c r="FV8" i="1"/>
  <c r="FR6" i="1"/>
  <c r="FR18" i="1"/>
  <c r="S7" i="2"/>
  <c r="S8" i="1" s="1"/>
  <c r="FV5" i="1"/>
  <c r="FQ18" i="1"/>
  <c r="FU15" i="1"/>
  <c r="T7" i="2"/>
  <c r="T8" i="1" s="1"/>
  <c r="FP18" i="1"/>
  <c r="FP8" i="1"/>
  <c r="R21" i="2"/>
  <c r="R22" i="1" s="1"/>
  <c r="K5" i="1"/>
  <c r="GK5" i="1" s="1"/>
  <c r="K12" i="1"/>
  <c r="GK12" i="1" s="1"/>
  <c r="FQ19" i="1"/>
  <c r="FO18" i="1"/>
  <c r="FS15" i="1"/>
  <c r="FQ9" i="1"/>
  <c r="FP19" i="1"/>
  <c r="FT16" i="1"/>
  <c r="FR15" i="1"/>
  <c r="FV12" i="1"/>
  <c r="FT6" i="1"/>
  <c r="N7" i="2"/>
  <c r="N8" i="1" s="1"/>
  <c r="K18" i="1"/>
  <c r="GK18" i="1" s="1"/>
  <c r="K8" i="1"/>
  <c r="GK8" i="1" s="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<sst xmlns="http://schemas.openxmlformats.org/spreadsheetml/2006/main" count="881" uniqueCount="711">
  <si>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</si>
  <si>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</si>
  <si>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</si>
  <si>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</si>
  <si>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</si>
  <si>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</si>
  <si>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</si>
  <si>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</si>
  <si>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</si>
  <si>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</si>
  <si>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</si>
  <si>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</si>
  <si>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</si>
  <si>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</si>
  <si>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</si>
  <si>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</si>
  <si>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</si>
  <si>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</si>
  <si>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</si>
  <si>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</si>
  <si>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</si>
  <si>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</si>
  <si>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</si>
  <si>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</si>
  <si>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</si>
  <si>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</si>
  <si>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</si>
  <si>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</si>
  <si>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</si>
  <si>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</si>
  <si>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</si>
  <si>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</si>
  <si>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</si>
  <si>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</si>
  <si>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</si>
  <si>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</si>
  <si>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</si>
  <si>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</si>
  <si>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</si>
  <si>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</si>
  <si>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</si>
  <si>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</si>
  <si>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</si>
  <si>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</si>
  <si>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</si>
  <si>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</si>
  <si>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</si>
  <si>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</si>
  <si>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</si>
  <si>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</si>
  <si>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</si>
  <si>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</si>
  <si>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</si>
  <si>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</si>
  <si>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</si>
  <si>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</si>
  <si>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</si>
  <si>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</si>
  <si>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</si>
  <si>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</si>
  <si>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</si>
  <si>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</si>
  <si>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</si>
  <si>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</si>
  <si>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</si>
  <si>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</si>
  <si>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</si>
  <si>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</si>
  <si>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</si>
  <si>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</si>
  <si>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</si>
  <si>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</si>
  <si>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</si>
  <si>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</si>
  <si>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</si>
  <si>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</si>
  <si>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</si>
  <si>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</si>
  <si>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</si>
  <si>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</si>
  <si>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</si>
  <si>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</si>
  <si>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</si>
  <si>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</si>
  <si>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</si>
  <si>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</si>
  <si>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</si>
  <si>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</si>
  <si>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</si>
  <si>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</si>
  <si>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</si>
  <si>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</si>
  <si>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</si>
  <si>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</si>
  <si>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</si>
  <si>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</si>
  <si>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</si>
  <si>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</si>
  <si>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</si>
  <si>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</si>
  <si>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</si>
  <si>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</si>
  <si>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</si>
  <si>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</si>
  <si>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</si>
  <si>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</si>
  <si>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</si>
  <si>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</si>
  <si>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</si>
  <si>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</si>
  <si>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</si>
  <si>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</si>
  <si>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</si>
  <si>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</si>
  <si>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</si>
  <si>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</si>
  <si>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</si>
  <si>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</si>
  <si>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</si>
  <si>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</si>
  <si>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</si>
  <si>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</si>
  <si>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</si>
  <si>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</si>
  <si>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</si>
  <si>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</si>
  <si>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</si>
  <si>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</si>
  <si>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</si>
  <si>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</si>
  <si>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</si>
  <si>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</si>
  <si>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</si>
  <si>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</si>
  <si>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</si>
  <si>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</si>
  <si>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</si>
  <si>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</si>
  <si>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</si>
  <si>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</si>
  <si>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</si>
  <si>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</si>
  <si>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</si>
  <si>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</si>
  <si>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</si>
  <si>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</si>
  <si>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</si>
  <si>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</si>
  <si>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</si>
  <si>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</si>
  <si>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</si>
  <si>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</si>
  <si>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</si>
  <si>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</si>
  <si>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</si>
  <si>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</si>
  <si>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</si>
  <si>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</si>
  <si>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</si>
  <si>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</si>
  <si>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</si>
  <si>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</si>
  <si>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</si>
  <si>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</si>
  <si>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</si>
  <si>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</si>
  <si>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</si>
  <si>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</si>
  <si>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</si>
  <si>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</si>
  <si>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</si>
  <si>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</si>
  <si>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</si>
  <si>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</si>
  <si>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</si>
  <si>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</si>
  <si>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</si>
  <si>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</si>
  <si>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</si>
  <si>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</si>
  <si>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</si>
  <si>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</si>
  <si>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</si>
  <si>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</si>
  <si>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</si>
  <si>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</si>
  <si>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</si>
  <si>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</si>
  <si>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</si>
  <si>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</si>
  <si>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</si>
  <si>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</si>
  <si>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</si>
  <si>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</si>
  <si>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</si>
  <si>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</si>
  <si>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</si>
  <si>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</si>
  <si>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</si>
  <si>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</si>
  <si>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</si>
  <si>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</si>
  <si>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</si>
  <si>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</si>
  <si>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</si>
  <si>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</si>
  <si>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</si>
  <si>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</si>
  <si>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</si>
  <si>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</si>
  <si>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</si>
  <si>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</si>
  <si>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</si>
  <si>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</si>
  <si>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</si>
  <si>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</si>
  <si>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</si>
  <si>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</si>
  <si>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</si>
  <si>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</si>
  <si>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</si>
  <si>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</si>
  <si>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</si>
  <si>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</si>
  <si>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</si>
  <si>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</si>
  <si>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</si>
  <si>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</si>
  <si>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</si>
  <si>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</si>
  <si>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</si>
  <si>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</si>
  <si>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</si>
  <si>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</si>
  <si>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</si>
  <si>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</si>
  <si>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</si>
  <si>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</si>
  <si>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</si>
  <si>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</si>
  <si>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</si>
  <si>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</si>
  <si>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</si>
  <si>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</si>
  <si>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</si>
  <si>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</si>
  <si>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</si>
  <si>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</si>
  <si>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</si>
  <si>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</si>
  <si>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</si>
  <si>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</si>
  <si>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</si>
  <si>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</si>
  <si>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</si>
  <si>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</si>
  <si>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</si>
  <si>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</si>
  <si>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</si>
  <si>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</si>
  <si>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</si>
  <si>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</si>
  <si>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</si>
  <si>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</si>
  <si>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</si>
  <si>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</si>
  <si>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</si>
  <si>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</si>
  <si>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</si>
  <si>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</si>
  <si>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</si>
  <si>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</si>
  <si>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</si>
  <si>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</si>
  <si>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</si>
  <si>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</si>
  <si>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</si>
  <si>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</si>
  <si>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</si>
  <si>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</si>
  <si>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</si>
  <si>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</si>
  <si>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</si>
  <si>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</si>
  <si>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</si>
  <si>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</si>
  <si>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</si>
  <si>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</si>
  <si>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</si>
  <si>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</si>
  <si>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</si>
  <si>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</si>
  <si>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</si>
  <si>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</si>
  <si>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</si>
  <si>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</si>
  <si>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</si>
  <si>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</si>
  <si>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</si>
  <si>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</si>
  <si>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</si>
  <si>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</si>
  <si>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</si>
  <si>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</si>
  <si>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</si>
  <si>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</si>
  <si>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</si>
  <si>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</si>
  <si>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</si>
  <si>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</si>
  <si>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</si>
  <si>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</si>
  <si>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</si>
  <si>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</si>
  <si>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</si>
  <si>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</si>
  <si>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</si>
  <si>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</si>
  <si>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</si>
  <si>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</si>
  <si>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</si>
  <si>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</si>
  <si>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</si>
  <si>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</si>
  <si>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</si>
  <si>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</si>
  <si>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</si>
  <si>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</si>
  <si>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</si>
  <si>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</si>
  <si>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</si>
  <si>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</si>
  <si>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</si>
  <si>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</si>
  <si>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</si>
  <si>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</si>
  <si>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</si>
  <si>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</si>
  <si>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</si>
  <si>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</si>
  <si>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</si>
  <si>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</si>
  <si>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</si>
  <si>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</si>
  <si>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</si>
  <si>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</si>
  <si>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</si>
  <si>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</si>
  <si>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</si>
  <si>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</si>
  <si>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</si>
  <si>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</si>
  <si>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</si>
  <si>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</si>
  <si>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</si>
  <si>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</si>
  <si>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</si>
  <si>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</si>
  <si>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</si>
  <si>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</si>
  <si>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</si>
  <si>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</si>
  <si>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</si>
  <si>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</si>
  <si>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</si>
  <si>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</si>
  <si>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</si>
  <si>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</si>
  <si>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</si>
  <si>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</si>
  <si>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</si>
  <si>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</si>
  <si>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</si>
  <si>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</si>
  <si>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</si>
  <si>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</si>
  <si>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</si>
  <si>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</si>
  <si>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</si>
  <si>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</si>
  <si>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</si>
  <si>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</si>
  <si>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</si>
  <si>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</si>
  <si>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</si>
  <si>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</si>
  <si>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</si>
  <si>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</si>
  <si>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</si>
  <si>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</si>
  <si>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</si>
  <si>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</si>
  <si>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</si>
  <si>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</si>
  <si>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</si>
  <si>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</si>
  <si>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</si>
  <si>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</si>
  <si>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</si>
  <si>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</si>
  <si>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</si>
  <si>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</si>
  <si>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</si>
  <si>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</si>
  <si>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</si>
  <si>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</si>
  <si>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</si>
  <si>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</si>
  <si>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</si>
  <si>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</si>
  <si>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</si>
  <si>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</si>
  <si>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</si>
  <si>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</si>
  <si>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</si>
  <si>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</si>
  <si>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</si>
  <si>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</si>
  <si>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</si>
  <si>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</si>
  <si>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</si>
  <si>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</si>
  <si>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</si>
  <si>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</si>
  <si>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</si>
  <si>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</si>
  <si>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</si>
  <si>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</si>
  <si>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</si>
  <si>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</si>
  <si>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</si>
  <si>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</si>
  <si>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</si>
  <si>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</si>
  <si>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</si>
  <si>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</si>
  <si>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</si>
  <si>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</si>
  <si>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</si>
  <si>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</si>
  <si>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</si>
  <si>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</si>
  <si>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</si>
  <si>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</si>
  <si>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</si>
  <si>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</si>
  <si>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</si>
  <si>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</si>
  <si>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</si>
  <si>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</si>
  <si>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</si>
  <si>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</si>
  <si>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</si>
  <si>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</si>
  <si>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</si>
  <si>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</si>
  <si>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</si>
  <si>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</si>
  <si>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</si>
  <si>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</si>
  <si>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</si>
  <si>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</si>
  <si>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</si>
  <si>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</si>
  <si>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</si>
  <si>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</si>
  <si>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</si>
  <si>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</si>
  <si>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</si>
  <si>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</si>
  <si>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</si>
  <si>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</si>
  <si>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</si>
  <si>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</si>
  <si>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</si>
  <si>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</si>
  <si>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</si>
  <si>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</si>
  <si>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</si>
  <si>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</si>
  <si>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</si>
  <si>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</si>
  <si>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</si>
  <si>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</si>
  <si>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</si>
  <si>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</si>
  <si>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</si>
  <si>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</si>
  <si>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</si>
  <si>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</si>
  <si>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</si>
  <si>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</si>
  <si>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</si>
  <si>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</si>
  <si>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</si>
  <si>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</si>
  <si>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</si>
  <si>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</si>
  <si>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</si>
  <si>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</si>
  <si>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</si>
  <si>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</si>
  <si>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</si>
  <si>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</si>
  <si>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</si>
  <si>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</si>
  <si>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</si>
  <si>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</si>
  <si>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</si>
  <si>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</si>
  <si>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</si>
  <si>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</si>
  <si>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</si>
  <si>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</si>
  <si>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</si>
  <si>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</si>
  <si>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</si>
  <si>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</si>
  <si>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</si>
  <si>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</si>
  <si>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</si>
  <si>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</si>
  <si>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</si>
  <si>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</si>
  <si>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</si>
  <si>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</si>
  <si>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</si>
  <si>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</si>
  <si>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</si>
  <si>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</si>
  <si>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</si>
  <si>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</si>
  <si>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</si>
  <si>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</si>
  <si>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</si>
  <si>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</si>
  <si>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</si>
  <si>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</si>
  <si>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</si>
  <si>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</si>
  <si>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</si>
  <si>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</si>
  <si>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</si>
  <si>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</si>
  <si>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</si>
  <si>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</si>
  <si>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</si>
  <si>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</si>
  <si>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</si>
  <si>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</si>
  <si>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</si>
  <si>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</si>
  <si>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</si>
  <si>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</si>
  <si>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</si>
  <si>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</si>
  <si>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</si>
  <si>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</si>
  <si>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</si>
  <si>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</si>
  <si>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</si>
  <si>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</si>
  <si>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</si>
  <si>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</si>
  <si>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</si>
  <si>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</si>
  <si>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</si>
  <si>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</si>
  <si>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</si>
  <si>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</si>
  <si>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</si>
  <si>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</si>
  <si>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</si>
  <si>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</si>
  <si>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</si>
  <si>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</si>
  <si>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</si>
  <si>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</si>
  <si>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</si>
  <si>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</si>
  <si>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</si>
  <si>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</si>
  <si>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</si>
  <si>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</si>
  <si>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</si>
  <si>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</si>
  <si>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</si>
  <si>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</si>
  <si>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</si>
  <si>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</si>
  <si>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</si>
  <si>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</si>
  <si>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</si>
  <si>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</si>
  <si>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</si>
  <si>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</si>
  <si>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</si>
  <si>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</si>
  <si>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</si>
  <si>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</si>
  <si>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</si>
  <si>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</si>
  <si>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</si>
  <si>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</si>
  <si>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</si>
  <si>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</si>
  <si>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</si>
  <si>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</si>
  <si>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</si>
  <si>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</si>
  <si>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</si>
  <si>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</si>
  <si>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</si>
  <si>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</si>
  <si>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</si>
  <si>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</si>
  <si>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</si>
  <si>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</si>
  <si>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</si>
  <si>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</si>
  <si>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</si>
  <si>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</si>
  <si>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</si>
  <si>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</si>
  <si>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</si>
  <si>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</si>
  <si>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</si>
  <si>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</si>
  <si>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</si>
  <si>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</si>
  <si>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</si>
  <si>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</si>
  <si>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</si>
  <si>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</si>
  <si>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</si>
  <si>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</si>
  <si>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</si>
  <si>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</si>
  <si>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</si>
  <si>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</si>
  <si>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</si>
  <si>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</si>
  <si>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</si>
  <si>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</si>
  <si>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</si>
  <si>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</si>
  <si>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</si>
  <si>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</si>
  <si>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</si>
  <si>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</si>
  <si>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</si>
  <si>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</si>
  <si>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</si>
  <si>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</si>
  <si>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</si>
  <si>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</si>
  <si>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</si>
  <si>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</si>
  <si>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</si>
  <si>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</si>
  <si>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</si>
  <si>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</si>
  <si>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</si>
  <si>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</si>
  <si>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</si>
  <si>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</si>
  <si>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</si>
  <si>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</si>
  <si>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</si>
  <si>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</si>
  <si>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</si>
  <si>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</si>
  <si>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</si>
  <si>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</si>
  <si>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</si>
  <si>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</si>
  <si>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</si>
  <si>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</si>
  <si>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</si>
  <si>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</si>
  <si>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</si>
  <si>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</si>
  <si>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</si>
  <si>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</si>
  <si>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</si>
  <si>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</si>
  <si>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</si>
  <si>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</si>
  <si>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</si>
  <si>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</si>
  <si>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</si>
  <si>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</si>
  <si>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</si>
  <si>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</si>
  <si>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</si>
  <si>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</si>
  <si>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</si>
  <si>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</si>
  <si>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</si>
  <si>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</si>
  <si>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</si>
  <si>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</si>
  <si>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</si>
  <si>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</si>
  <si>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</si>
  <si>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</si>
  <si>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List Price with Tax for Display</t>
  </si>
  <si>
    <t>list_price_with_tax</t>
  </si>
  <si>
    <t>GPSR Safety Attestation</t>
  </si>
  <si>
    <t>power_plug_type</t>
  </si>
  <si>
    <t>gdpr_risk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</si>
</sst>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FFFFFF"/>
      <name val="Calibri"/>
      <family val="2"/>
    </font>
  </fonts>
  <fills count="17">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
      <patternFill patternType="solid">
        <fgColor rgb="FF793DAD"/>
        <bgColor rgb="FF00000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49" fontId="7" fillId="16" borderId="2" xfId="0" applyNumberFormat="1" applyFont="1" applyFill="1" applyBorder="1" applyAlignment="1">
      <alignment horizontal="left" vertic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CR1" zoomScale="130" zoomScaleNormal="130" workbookViewId="0">
      <selection activeCell="GN24" sqref="GN24:GN19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93" width="23.33203125" style="1" bestFit="1" customWidth="1"/>
    <col min="194" max="1024" width="11.33203125" style="1"/>
  </cols>
  <sheetData>
    <row r="1" spans="1:196"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6"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706</v>
      </c>
      <c r="GL2" s="1" t="s">
        <v>10</v>
      </c>
    </row>
    <row r="3" spans="1:196"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707</v>
      </c>
      <c r="GL3" s="61" t="s">
        <v>708</v>
      </c>
      <c r="GM3" s="1" t="s">
        <v>709</v>
      </c>
      <c r="GN3" s="1" t="s">
        <v>710</v>
      </c>
    </row>
    <row r="4" spans="1:196" ht="17" x14ac:dyDescent="0.2">
      <c r="A4" s="1" t="str">
        <f>IF(ISBLANK(Values!E3),"",IF(Values!$B$37="EU","computercomponent","computer"))</f>
        <v>computercomponent</v>
      </c>
      <c r="B4" s="27" t="str">
        <f>Values!B13</f>
        <v>Lenovo T510 parent</v>
      </c>
      <c r="C4" s="27" t="s">
        <v>345</v>
      </c>
      <c r="D4" s="28">
        <f>Values!B14</f>
        <v>5714401510222</v>
      </c>
      <c r="E4" s="1" t="s">
        <v>346</v>
      </c>
      <c r="F4" s="27" t="str">
        <f>SUBSTITUTE(Values!B1, "{language}", "") &amp; " " &amp; Values!B3</f>
        <v>ersatztastatur  Hintergrundbeleuchtung für Lenovo Thinkpad T520 T520i T420S T420 T420i T400S T410S T410 T410I T510 T510i W510 W520 X220T X220s X220i X220</v>
      </c>
      <c r="G4" s="27" t="s">
        <v>345</v>
      </c>
      <c r="H4" s="1" t="str">
        <f>Values!B16</f>
        <v>computer-keyboards</v>
      </c>
      <c r="I4" s="1" t="str">
        <f>IF(ISBLANK(Values!E3),"","4730574031")</f>
        <v>4730574031</v>
      </c>
      <c r="J4" s="29" t="str">
        <f>Values!B13</f>
        <v>Lenovo T510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 t="shared" ref="GK4:GK49" si="0">K4</f>
        <v>0</v>
      </c>
    </row>
    <row r="5" spans="1:196" ht="48" x14ac:dyDescent="0.2">
      <c r="A5" s="1" t="str">
        <f>IF(ISBLANK(Values!E4),"",IF(Values!$B$37="EU","computercomponent","computer"))</f>
        <v>computercomponent</v>
      </c>
      <c r="B5" s="33" t="str">
        <f>IF(ISBLANK(Values!E4),"",Values!F4)</f>
        <v>Lenovo T510 - DE</v>
      </c>
      <c r="C5" s="29" t="str">
        <f>IF(ISBLANK(Values!E4),"","TellusRem")</f>
        <v>TellusRem</v>
      </c>
      <c r="D5" s="28">
        <f>IF(ISBLANK(Values!E4),"",Values!E4)</f>
        <v>5714401510017</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T520 T520i T420S T420 T420i T400S T410S T410 T410I T510 T510i W510 W520 X220T X220s X220i X220</v>
      </c>
      <c r="G5" s="29" t="str">
        <f>IF(ISBLANK(Values!E4),"",IF(Values!$B$20="PartialUpdate","","TellusRem"))</f>
        <v/>
      </c>
      <c r="H5" s="1" t="str">
        <f>IF(ISBLANK(Values!E4),"",Values!$B$16)</f>
        <v>computer-keyboards</v>
      </c>
      <c r="I5" s="1" t="str">
        <f>IF(ISBLANK(Values!E4),"","4730574031")</f>
        <v>4730574031</v>
      </c>
      <c r="J5" s="31" t="str">
        <f>IF(ISBLANK(Values!E4),"",Values!F4 )</f>
        <v>Lenovo T510 -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https://raw.githubusercontent.com/PatrickVibild/TellusAmazonPictures/master/pictures/Lenovo/T510%20/RG/DE/1.jpg</v>
      </c>
      <c r="N5" s="27" t="str">
        <f>IF(ISBLANK(Values!$F4),"",Values!N4)</f>
        <v>https://raw.githubusercontent.com/PatrickVibild/TellusAmazonPictures/master/pictures/Lenovo/T510%20/RG/DE/2.jpg</v>
      </c>
      <c r="O5" s="27" t="str">
        <f>IF(ISBLANK(Values!$F4),"",Values!O4)</f>
        <v>https://raw.githubusercontent.com/PatrickVibild/TellusAmazonPictures/master/pictures/Lenovo/T510%20/RG/DE/3.jpg</v>
      </c>
      <c r="P5" s="27" t="str">
        <f>IF(ISBLANK(Values!$F4),"",Values!P4)</f>
        <v>https://raw.githubusercontent.com/PatrickVibild/TellusAmazonPictures/master/pictures/Lenovo/T510%20/RG/DE/4.jpg</v>
      </c>
      <c r="Q5" s="27" t="str">
        <f>IF(ISBLANK(Values!$F4),"",Values!Q4)</f>
        <v>https://raw.githubusercontent.com/PatrickVibild/TellusAmazonPictures/master/pictures/Lenovo/T510%20/RG/DE/5.jpg</v>
      </c>
      <c r="R5" s="27" t="str">
        <f>IF(ISBLANK(Values!$F4),"",Values!R4)</f>
        <v>https://raw.githubusercontent.com/PatrickVibild/TellusAmazonPictures/master/pictures/Lenovo/T510%20/RG/DE/6.jpg</v>
      </c>
      <c r="S5" s="27" t="str">
        <f>IF(ISBLANK(Values!$F4),"",Values!S4)</f>
        <v>https://raw.githubusercontent.com/PatrickVibild/TellusAmazonPictures/master/pictures/Lenovo/T510%20/RG/DE/7.jpg</v>
      </c>
      <c r="T5" s="27" t="str">
        <f>IF(ISBLANK(Values!$F4),"",Values!T4)</f>
        <v>https://raw.githubusercontent.com/PatrickVibild/TellusAmazonPictures/master/pictures/Lenovo/T510%20/RG/DE/8.jpg</v>
      </c>
      <c r="U5" s="27" t="str">
        <f>IF(ISBLANK(Values!$F4),"",Values!U4)</f>
        <v>https://raw.githubusercontent.com/PatrickVibild/TellusAmazonPictures/master/pictures/Lenovo/T510%20/RG/DE/9.jpg</v>
      </c>
      <c r="W5" s="29" t="str">
        <f>IF(ISBLANK(Values!E4),"","Child")</f>
        <v>Child</v>
      </c>
      <c r="X5" s="29" t="str">
        <f>IF(ISBLANK(Values!E4),"",Values!$B$13)</f>
        <v>Lenovo T510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1" t="str">
        <f t="shared" si="0"/>
        <v/>
      </c>
      <c r="GL5" s="1" t="str">
        <f>IF(ISBLANK(Values!E4),"","Yes")</f>
        <v>Yes</v>
      </c>
      <c r="GM5" s="1" t="str">
        <f>IF(ISBLANK(Values!F4),"","No Plug Included")</f>
        <v>No Plug Included</v>
      </c>
      <c r="GN5" s="1" t="str">
        <f>IF(ISBLANK(Values!G4),"","No Electronic Information Stored")</f>
        <v>No Electronic Information Stored</v>
      </c>
    </row>
    <row r="6" spans="1:196" ht="48" x14ac:dyDescent="0.2">
      <c r="A6" s="1" t="str">
        <f>IF(ISBLANK(Values!E5),"",IF(Values!$B$37="EU","computercomponent","computer"))</f>
        <v>computercomponent</v>
      </c>
      <c r="B6" s="33" t="str">
        <f>IF(ISBLANK(Values!E5),"",Values!F5)</f>
        <v>Lenovo T510 - FR FBA</v>
      </c>
      <c r="C6" s="29" t="str">
        <f>IF(ISBLANK(Values!E5),"","TellusRem")</f>
        <v>TellusRem</v>
      </c>
      <c r="D6" s="28">
        <f>IF(ISBLANK(Values!E5),"",Values!E5)</f>
        <v>5714401510024</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T520 T520i T420S T420 T420i T400S T410S T410 T410I T510 T510i W510 W520 X220T X220s X220i X220</v>
      </c>
      <c r="G6" s="29" t="str">
        <f>IF(ISBLANK(Values!E5),"",IF(Values!$B$20="PartialUpdate","","TellusRem"))</f>
        <v/>
      </c>
      <c r="H6" s="1" t="str">
        <f>IF(ISBLANK(Values!E5),"",Values!$B$16)</f>
        <v>computer-keyboards</v>
      </c>
      <c r="I6" s="1" t="str">
        <f>IF(ISBLANK(Values!E5),"","4730574031")</f>
        <v>4730574031</v>
      </c>
      <c r="J6" s="31" t="str">
        <f>IF(ISBLANK(Values!E5),"",Values!F5 )</f>
        <v>Lenovo T510 -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https://raw.githubusercontent.com/PatrickVibild/TellusAmazonPictures/master/pictures/Lenovo/T510%20/RG/FR/1.jpg</v>
      </c>
      <c r="N6" s="27" t="str">
        <f>IF(ISBLANK(Values!$F5),"",Values!N5)</f>
        <v>https://raw.githubusercontent.com/PatrickVibild/TellusAmazonPictures/master/pictures/Lenovo/T510%20/RG/FR/2.jpg</v>
      </c>
      <c r="O6" s="27" t="str">
        <f>IF(ISBLANK(Values!$F5),"",Values!O5)</f>
        <v>https://raw.githubusercontent.com/PatrickVibild/TellusAmazonPictures/master/pictures/Lenovo/T510%20/RG/FR/3.jpg</v>
      </c>
      <c r="P6" s="27" t="str">
        <f>IF(ISBLANK(Values!$F5),"",Values!P5)</f>
        <v>https://raw.githubusercontent.com/PatrickVibild/TellusAmazonPictures/master/pictures/Lenovo/T510%20/RG/FR/4.jpg</v>
      </c>
      <c r="Q6" s="27" t="str">
        <f>IF(ISBLANK(Values!$F5),"",Values!Q5)</f>
        <v>https://raw.githubusercontent.com/PatrickVibild/TellusAmazonPictures/master/pictures/Lenovo/T510%20/RG/FR/5.jpg</v>
      </c>
      <c r="R6" s="27" t="str">
        <f>IF(ISBLANK(Values!$F5),"",Values!R5)</f>
        <v>https://raw.githubusercontent.com/PatrickVibild/TellusAmazonPictures/master/pictures/Lenovo/T510%20/RG/FR/6.jpg</v>
      </c>
      <c r="S6" s="27" t="str">
        <f>IF(ISBLANK(Values!$F5),"",Values!S5)</f>
        <v>https://raw.githubusercontent.com/PatrickVibild/TellusAmazonPictures/master/pictures/Lenovo/T510%20/RG/FR/7.jpg</v>
      </c>
      <c r="T6" s="27" t="str">
        <f>IF(ISBLANK(Values!$F5),"",Values!T5)</f>
        <v>https://raw.githubusercontent.com/PatrickVibild/TellusAmazonPictures/master/pictures/Lenovo/T510%20/RG/FR/8.jpg</v>
      </c>
      <c r="U6" s="27" t="str">
        <f>IF(ISBLANK(Values!$F5),"",Values!U5)</f>
        <v>https://raw.githubusercontent.com/PatrickVibild/TellusAmazonPictures/master/pictures/Lenovo/T510%20/RG/FR/9.jpg</v>
      </c>
      <c r="W6" s="29" t="str">
        <f>IF(ISBLANK(Values!E5),"","Child")</f>
        <v>Child</v>
      </c>
      <c r="X6" s="29" t="str">
        <f>IF(ISBLANK(Values!E5),"",Values!$B$13)</f>
        <v>Lenovo T510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1" t="str">
        <f t="shared" si="0"/>
        <v/>
      </c>
      <c r="GL6" s="1" t="str">
        <f>IF(ISBLANK(Values!E5),"","Yes")</f>
        <v>Yes</v>
      </c>
      <c r="GM6" s="1" t="str">
        <f>IF(ISBLANK(Values!F5),"","No Plug Included")</f>
        <v>No Plug Included</v>
      </c>
      <c r="GN6" s="1" t="str">
        <f>IF(ISBLANK(Values!G5),"","No Electronic Information Stored")</f>
        <v>No Electronic Information Stored</v>
      </c>
    </row>
    <row r="7" spans="1:196" ht="48" x14ac:dyDescent="0.2">
      <c r="A7" s="1" t="str">
        <f>IF(ISBLANK(Values!E6),"",IF(Values!$B$37="EU","computercomponent","computer"))</f>
        <v>computercomponent</v>
      </c>
      <c r="B7" s="33" t="str">
        <f>IF(ISBLANK(Values!E6),"",Values!F6)</f>
        <v>Lenovo T510 - IT</v>
      </c>
      <c r="C7" s="29" t="str">
        <f>IF(ISBLANK(Values!E6),"","TellusRem")</f>
        <v>TellusRem</v>
      </c>
      <c r="D7" s="28">
        <f>IF(ISBLANK(Values!E6),"",Values!E6)</f>
        <v>5714401510031</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T520 T520i T420S T420 T420i T400S T410S T410 T410I T510 T510i W510 W520 X220T X220s X220i X220</v>
      </c>
      <c r="G7" s="29" t="str">
        <f>IF(ISBLANK(Values!E6),"",IF(Values!$B$20="PartialUpdate","","TellusRem"))</f>
        <v/>
      </c>
      <c r="H7" s="1" t="str">
        <f>IF(ISBLANK(Values!E6),"",Values!$B$16)</f>
        <v>computer-keyboards</v>
      </c>
      <c r="I7" s="1" t="str">
        <f>IF(ISBLANK(Values!E6),"","4730574031")</f>
        <v>4730574031</v>
      </c>
      <c r="J7" s="31" t="str">
        <f>IF(ISBLANK(Values!E6),"",Values!F6 )</f>
        <v>Lenovo T510 -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https://raw.githubusercontent.com/PatrickVibild/TellusAmazonPictures/master/pictures/Lenovo/T510%20/RG/IT/1.jpg</v>
      </c>
      <c r="N7" s="27" t="str">
        <f>IF(ISBLANK(Values!$F6),"",Values!N6)</f>
        <v>https://raw.githubusercontent.com/PatrickVibild/TellusAmazonPictures/master/pictures/Lenovo/T510%20/RG/IT/2.jpg</v>
      </c>
      <c r="O7" s="27" t="str">
        <f>IF(ISBLANK(Values!$F6),"",Values!O6)</f>
        <v>https://raw.githubusercontent.com/PatrickVibild/TellusAmazonPictures/master/pictures/Lenovo/T510%20/RG/IT/3.jpg</v>
      </c>
      <c r="P7" s="27" t="str">
        <f>IF(ISBLANK(Values!$F6),"",Values!P6)</f>
        <v>https://raw.githubusercontent.com/PatrickVibild/TellusAmazonPictures/master/pictures/Lenovo/T510%20/RG/IT/4.jpg</v>
      </c>
      <c r="Q7" s="27" t="str">
        <f>IF(ISBLANK(Values!$F6),"",Values!Q6)</f>
        <v>https://raw.githubusercontent.com/PatrickVibild/TellusAmazonPictures/master/pictures/Lenovo/T510%20/RG/IT/5.jpg</v>
      </c>
      <c r="R7" s="27" t="str">
        <f>IF(ISBLANK(Values!$F6),"",Values!R6)</f>
        <v>https://raw.githubusercontent.com/PatrickVibild/TellusAmazonPictures/master/pictures/Lenovo/T510%20/RG/IT/6.jpg</v>
      </c>
      <c r="S7" s="27" t="str">
        <f>IF(ISBLANK(Values!$F6),"",Values!S6)</f>
        <v>https://raw.githubusercontent.com/PatrickVibild/TellusAmazonPictures/master/pictures/Lenovo/T510%20/RG/IT/7.jpg</v>
      </c>
      <c r="T7" s="27" t="str">
        <f>IF(ISBLANK(Values!$F6),"",Values!T6)</f>
        <v>https://raw.githubusercontent.com/PatrickVibild/TellusAmazonPictures/master/pictures/Lenovo/T510%20/RG/IT/8.jpg</v>
      </c>
      <c r="U7" s="27" t="str">
        <f>IF(ISBLANK(Values!$F6),"",Values!U6)</f>
        <v>https://raw.githubusercontent.com/PatrickVibild/TellusAmazonPictures/master/pictures/Lenovo/T510%20/RG/IT/9.jpg</v>
      </c>
      <c r="W7" s="29" t="str">
        <f>IF(ISBLANK(Values!E6),"","Child")</f>
        <v>Child</v>
      </c>
      <c r="X7" s="29" t="str">
        <f>IF(ISBLANK(Values!E6),"",Values!$B$13)</f>
        <v>Lenovo T510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1" t="str">
        <f t="shared" si="0"/>
        <v/>
      </c>
      <c r="GL7" s="1" t="str">
        <f>IF(ISBLANK(Values!E6),"","Yes")</f>
        <v>Yes</v>
      </c>
      <c r="GM7" s="1" t="str">
        <f>IF(ISBLANK(Values!F6),"","No Plug Included")</f>
        <v>No Plug Included</v>
      </c>
      <c r="GN7" s="1" t="str">
        <f>IF(ISBLANK(Values!G6),"","No Electronic Information Stored")</f>
        <v>No Electronic Information Stored</v>
      </c>
    </row>
    <row r="8" spans="1:196" ht="48" x14ac:dyDescent="0.2">
      <c r="A8" s="1" t="str">
        <f>IF(ISBLANK(Values!E7),"",IF(Values!$B$37="EU","computercomponent","computer"))</f>
        <v>computercomponent</v>
      </c>
      <c r="B8" s="33" t="str">
        <f>IF(ISBLANK(Values!E7),"",Values!F7)</f>
        <v>Lenovo T510 - ES</v>
      </c>
      <c r="C8" s="29" t="str">
        <f>IF(ISBLANK(Values!E7),"","TellusRem")</f>
        <v>TellusRem</v>
      </c>
      <c r="D8" s="28">
        <f>IF(ISBLANK(Values!E7),"",Values!E7)</f>
        <v>5714401510048</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T520 T520i T420S T420 T420i T400S T410S T410 T410I T510 T510i W510 W520 X220T X220s X220i X220</v>
      </c>
      <c r="G8" s="29" t="str">
        <f>IF(ISBLANK(Values!E7),"",IF(Values!$B$20="PartialUpdate","","TellusRem"))</f>
        <v/>
      </c>
      <c r="H8" s="1" t="str">
        <f>IF(ISBLANK(Values!E7),"",Values!$B$16)</f>
        <v>computer-keyboards</v>
      </c>
      <c r="I8" s="1" t="str">
        <f>IF(ISBLANK(Values!E7),"","4730574031")</f>
        <v>4730574031</v>
      </c>
      <c r="J8" s="31" t="str">
        <f>IF(ISBLANK(Values!E7),"",Values!F7 )</f>
        <v>Lenovo T510 -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https://raw.githubusercontent.com/PatrickVibild/TellusAmazonPictures/master/pictures/Lenovo/T510%20/RG/ES/1.jpg</v>
      </c>
      <c r="N8" s="27" t="str">
        <f>IF(ISBLANK(Values!$F7),"",Values!N7)</f>
        <v>https://raw.githubusercontent.com/PatrickVibild/TellusAmazonPictures/master/pictures/Lenovo/T510%20/RG/ES/2.jpg</v>
      </c>
      <c r="O8" s="27" t="str">
        <f>IF(ISBLANK(Values!$F7),"",Values!O7)</f>
        <v>https://raw.githubusercontent.com/PatrickVibild/TellusAmazonPictures/master/pictures/Lenovo/T510%20/RG/ES/3.jpg</v>
      </c>
      <c r="P8" s="27" t="str">
        <f>IF(ISBLANK(Values!$F7),"",Values!P7)</f>
        <v>https://raw.githubusercontent.com/PatrickVibild/TellusAmazonPictures/master/pictures/Lenovo/T510%20/RG/ES/4.jpg</v>
      </c>
      <c r="Q8" s="27" t="str">
        <f>IF(ISBLANK(Values!$F7),"",Values!Q7)</f>
        <v>https://raw.githubusercontent.com/PatrickVibild/TellusAmazonPictures/master/pictures/Lenovo/T510%20/RG/ES/5.jpg</v>
      </c>
      <c r="R8" s="27" t="str">
        <f>IF(ISBLANK(Values!$F7),"",Values!R7)</f>
        <v>https://raw.githubusercontent.com/PatrickVibild/TellusAmazonPictures/master/pictures/Lenovo/T510%20/RG/ES/6.jpg</v>
      </c>
      <c r="S8" s="27" t="str">
        <f>IF(ISBLANK(Values!$F7),"",Values!S7)</f>
        <v>https://raw.githubusercontent.com/PatrickVibild/TellusAmazonPictures/master/pictures/Lenovo/T510%20/RG/ES/7.jpg</v>
      </c>
      <c r="T8" s="27" t="str">
        <f>IF(ISBLANK(Values!$F7),"",Values!T7)</f>
        <v>https://raw.githubusercontent.com/PatrickVibild/TellusAmazonPictures/master/pictures/Lenovo/T510%20/RG/ES/8.jpg</v>
      </c>
      <c r="U8" s="27" t="str">
        <f>IF(ISBLANK(Values!$F7),"",Values!U7)</f>
        <v>https://raw.githubusercontent.com/PatrickVibild/TellusAmazonPictures/master/pictures/Lenovo/T510%20/RG/ES/9.jpg</v>
      </c>
      <c r="W8" s="29" t="str">
        <f>IF(ISBLANK(Values!E7),"","Child")</f>
        <v>Child</v>
      </c>
      <c r="X8" s="29" t="str">
        <f>IF(ISBLANK(Values!E7),"",Values!$B$13)</f>
        <v>Lenovo T510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1" t="str">
        <f t="shared" si="0"/>
        <v/>
      </c>
      <c r="GL8" s="1" t="str">
        <f>IF(ISBLANK(Values!E7),"","Yes")</f>
        <v>Yes</v>
      </c>
      <c r="GM8" s="1" t="str">
        <f>IF(ISBLANK(Values!F7),"","No Plug Included")</f>
        <v>No Plug Included</v>
      </c>
      <c r="GN8" s="1" t="str">
        <f>IF(ISBLANK(Values!G7),"","No Electronic Information Stored")</f>
        <v>No Electronic Information Stored</v>
      </c>
    </row>
    <row r="9" spans="1:196" ht="48" x14ac:dyDescent="0.2">
      <c r="A9" s="1" t="str">
        <f>IF(ISBLANK(Values!E8),"",IF(Values!$B$37="EU","computercomponent","computer"))</f>
        <v>computercomponent</v>
      </c>
      <c r="B9" s="33" t="str">
        <f>IF(ISBLANK(Values!E8),"",Values!F8)</f>
        <v>Lenovo T510 - UK FBA</v>
      </c>
      <c r="C9" s="29" t="str">
        <f>IF(ISBLANK(Values!E8),"","TellusRem")</f>
        <v>TellusRem</v>
      </c>
      <c r="D9" s="28">
        <f>IF(ISBLANK(Values!E8),"",Values!E8)</f>
        <v>5714401510055</v>
      </c>
      <c r="E9" s="1" t="str">
        <f>IF(ISBLANK(Values!E8),"","EAN")</f>
        <v>EAN</v>
      </c>
      <c r="F9" s="27" t="str">
        <f>IF(ISBLANK(Values!E8),"",IF(Values!J8, SUBSTITUTE(Values!$B$1, "{language}", Values!H8) &amp; " " &amp;Values!$B$3, SUBSTITUTE(Values!$B$2, "{language}", Values!$H8) &amp; " " &amp;Values!$B$3))</f>
        <v>ersatztastatur UK Nicht Hintergrundbeleuchtung für Lenovo Thinkpad T520 T520i T420S T420 T420i T400S T410S T410 T410I T510 T510i W510 W520 X220T X220s X220i X220</v>
      </c>
      <c r="G9" s="29" t="str">
        <f>IF(ISBLANK(Values!E8),"",IF(Values!$B$20="PartialUpdate","","TellusRem"))</f>
        <v/>
      </c>
      <c r="H9" s="1" t="str">
        <f>IF(ISBLANK(Values!E8),"",Values!$B$16)</f>
        <v>computer-keyboards</v>
      </c>
      <c r="I9" s="1" t="str">
        <f>IF(ISBLANK(Values!E8),"","4730574031")</f>
        <v>4730574031</v>
      </c>
      <c r="J9" s="31" t="str">
        <f>IF(ISBLANK(Values!E8),"",Values!F8 )</f>
        <v>Lenovo T510 - UK FBA</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https://raw.githubusercontent.com/PatrickVibild/TellusAmazonPictures/master/pictures/Lenovo/T510%20/RG/UK/1.jpg</v>
      </c>
      <c r="N9" s="27" t="str">
        <f>IF(ISBLANK(Values!$F8),"",Values!N8)</f>
        <v>https://raw.githubusercontent.com/PatrickVibild/TellusAmazonPictures/master/pictures/Lenovo/T510%20/RG/UK/2.jpg</v>
      </c>
      <c r="O9" s="27" t="str">
        <f>IF(ISBLANK(Values!$F8),"",Values!O8)</f>
        <v>https://raw.githubusercontent.com/PatrickVibild/TellusAmazonPictures/master/pictures/Lenovo/T510%20/RG/UK/3.jpg</v>
      </c>
      <c r="P9" s="27" t="str">
        <f>IF(ISBLANK(Values!$F8),"",Values!P8)</f>
        <v>https://raw.githubusercontent.com/PatrickVibild/TellusAmazonPictures/master/pictures/Lenovo/T510%20/RG/UK/4.jpg</v>
      </c>
      <c r="Q9" s="27" t="str">
        <f>IF(ISBLANK(Values!$F8),"",Values!Q8)</f>
        <v>https://raw.githubusercontent.com/PatrickVibild/TellusAmazonPictures/master/pictures/Lenovo/T510%20/RG/UK/5.jpg</v>
      </c>
      <c r="R9" s="27" t="str">
        <f>IF(ISBLANK(Values!$F8),"",Values!R8)</f>
        <v>https://raw.githubusercontent.com/PatrickVibild/TellusAmazonPictures/master/pictures/Lenovo/T510%20/RG/UK/6.jpg</v>
      </c>
      <c r="S9" s="27" t="str">
        <f>IF(ISBLANK(Values!$F8),"",Values!S8)</f>
        <v>https://raw.githubusercontent.com/PatrickVibild/TellusAmazonPictures/master/pictures/Lenovo/T510%20/RG/UK/7.jpg</v>
      </c>
      <c r="T9" s="27" t="str">
        <f>IF(ISBLANK(Values!$F8),"",Values!T8)</f>
        <v>https://raw.githubusercontent.com/PatrickVibild/TellusAmazonPictures/master/pictures/Lenovo/T510%20/RG/UK/8.jpg</v>
      </c>
      <c r="U9" s="27" t="str">
        <f>IF(ISBLANK(Values!$F8),"",Values!U8)</f>
        <v>https://raw.githubusercontent.com/PatrickVibild/TellusAmazonPictures/master/pictures/Lenovo/T510%20/RG/UK/9.jpg</v>
      </c>
      <c r="W9" s="29" t="str">
        <f>IF(ISBLANK(Values!E8),"","Child")</f>
        <v>Child</v>
      </c>
      <c r="X9" s="29" t="str">
        <f>IF(ISBLANK(Values!E8),"",Values!$B$13)</f>
        <v>Lenovo T510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1" t="str">
        <f t="shared" si="0"/>
        <v/>
      </c>
      <c r="GL9" s="1" t="str">
        <f>IF(ISBLANK(Values!E8),"","Yes")</f>
        <v>Yes</v>
      </c>
      <c r="GM9" s="1" t="str">
        <f>IF(ISBLANK(Values!F8),"","No Plug Included")</f>
        <v>No Plug Included</v>
      </c>
      <c r="GN9" s="1" t="str">
        <f>IF(ISBLANK(Values!G8),"","No Electronic Information Stored")</f>
        <v>No Electronic Information Stored</v>
      </c>
    </row>
    <row r="10" spans="1:196" ht="48" x14ac:dyDescent="0.2">
      <c r="A10" s="1" t="str">
        <f>IF(ISBLANK(Values!E9),"",IF(Values!$B$37="EU","computercomponent","computer"))</f>
        <v>computercomponent</v>
      </c>
      <c r="B10" s="33" t="str">
        <f>IF(ISBLANK(Values!E9),"",Values!F9)</f>
        <v>Lenovo T510 - NOR</v>
      </c>
      <c r="C10" s="29" t="str">
        <f>IF(ISBLANK(Values!E9),"","TellusRem")</f>
        <v>TellusRem</v>
      </c>
      <c r="D10" s="28">
        <f>IF(ISBLANK(Values!E9),"",Values!E9)</f>
        <v>5714401510062</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T520 T520i T420S T420 T420i T400S T410S T410 T410I T510 T510i W510 W520 X220T X220s X220i X220</v>
      </c>
      <c r="G10" s="29" t="str">
        <f>IF(ISBLANK(Values!E9),"",IF(Values!$B$20="PartialUpdate","","TellusRem"))</f>
        <v/>
      </c>
      <c r="H10" s="1" t="str">
        <f>IF(ISBLANK(Values!E9),"",Values!$B$16)</f>
        <v>computer-keyboards</v>
      </c>
      <c r="I10" s="1" t="str">
        <f>IF(ISBLANK(Values!E9),"","4730574031")</f>
        <v>4730574031</v>
      </c>
      <c r="J10" s="31" t="str">
        <f>IF(ISBLANK(Values!E9),"",Values!F9 )</f>
        <v>Lenovo T510 -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https://raw.githubusercontent.com/PatrickVibild/TellusAmazonPictures/master/pictures/Lenovo/T510%20/RG/NOR/1.jpg</v>
      </c>
      <c r="N10" s="27" t="str">
        <f>IF(ISBLANK(Values!$F9),"",Values!N9)</f>
        <v>https://raw.githubusercontent.com/PatrickVibild/TellusAmazonPictures/master/pictures/Lenovo/T510%20/RG/NOR/2.jpg</v>
      </c>
      <c r="O10" s="27" t="str">
        <f>IF(ISBLANK(Values!$F9),"",Values!O9)</f>
        <v>https://raw.githubusercontent.com/PatrickVibild/TellusAmazonPictures/master/pictures/Lenovo/T510%20/RG/NOR/3.jpg</v>
      </c>
      <c r="P10" s="27" t="str">
        <f>IF(ISBLANK(Values!$F9),"",Values!P9)</f>
        <v>https://raw.githubusercontent.com/PatrickVibild/TellusAmazonPictures/master/pictures/Lenovo/T510%20/RG/NOR/4.jpg</v>
      </c>
      <c r="Q10" s="27" t="str">
        <f>IF(ISBLANK(Values!$F9),"",Values!Q9)</f>
        <v>https://raw.githubusercontent.com/PatrickVibild/TellusAmazonPictures/master/pictures/Lenovo/T510%20/RG/NOR/5.jpg</v>
      </c>
      <c r="R10" s="27" t="str">
        <f>IF(ISBLANK(Values!$F9),"",Values!R9)</f>
        <v>https://raw.githubusercontent.com/PatrickVibild/TellusAmazonPictures/master/pictures/Lenovo/T510%20/RG/NOR/6.jpg</v>
      </c>
      <c r="S10" s="27" t="str">
        <f>IF(ISBLANK(Values!$F9),"",Values!S9)</f>
        <v>https://raw.githubusercontent.com/PatrickVibild/TellusAmazonPictures/master/pictures/Lenovo/T510%20/RG/NOR/7.jpg</v>
      </c>
      <c r="T10" s="27" t="str">
        <f>IF(ISBLANK(Values!$F9),"",Values!T9)</f>
        <v>https://raw.githubusercontent.com/PatrickVibild/TellusAmazonPictures/master/pictures/Lenovo/T510%20/RG/NOR/8.jpg</v>
      </c>
      <c r="U10" s="27" t="str">
        <f>IF(ISBLANK(Values!$F9),"",Values!U9)</f>
        <v>https://raw.githubusercontent.com/PatrickVibild/TellusAmazonPictures/master/pictures/Lenovo/T510%20/RG/NOR/9.jpg</v>
      </c>
      <c r="W10" s="29" t="str">
        <f>IF(ISBLANK(Values!E9),"","Child")</f>
        <v>Child</v>
      </c>
      <c r="X10" s="29" t="str">
        <f>IF(ISBLANK(Values!E9),"",Values!$B$13)</f>
        <v>Lenovo T510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1" t="str">
        <f t="shared" si="0"/>
        <v/>
      </c>
      <c r="GL10" s="1" t="str">
        <f>IF(ISBLANK(Values!E9),"","Yes")</f>
        <v>Yes</v>
      </c>
      <c r="GM10" s="1" t="str">
        <f>IF(ISBLANK(Values!F9),"","No Plug Included")</f>
        <v>No Plug Included</v>
      </c>
      <c r="GN10" s="1" t="str">
        <f>IF(ISBLANK(Values!G9),"","No Electronic Information Stored")</f>
        <v>No Electronic Information Stored</v>
      </c>
    </row>
    <row r="11" spans="1:196" ht="48" x14ac:dyDescent="0.2">
      <c r="A11" s="1" t="str">
        <f>IF(ISBLANK(Values!E10),"",IF(Values!$B$37="EU","computercomponent","computer"))</f>
        <v>computercomponent</v>
      </c>
      <c r="B11" s="33" t="str">
        <f>IF(ISBLANK(Values!E10),"",Values!F10)</f>
        <v>Lenovo T510 - BE</v>
      </c>
      <c r="C11" s="29" t="str">
        <f>IF(ISBLANK(Values!E10),"","TellusRem")</f>
        <v>TellusRem</v>
      </c>
      <c r="D11" s="28">
        <f>IF(ISBLANK(Values!E10),"",Values!E10)</f>
        <v>5714401510079</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T520 T520i T420S T420 T420i T400S T410S T410 T410I T510 T510i W510 W520 X220T X220s X220i X220</v>
      </c>
      <c r="G11" s="29" t="str">
        <f>IF(ISBLANK(Values!E10),"",IF(Values!$B$20="PartialUpdate","","TellusRem"))</f>
        <v/>
      </c>
      <c r="H11" s="1" t="str">
        <f>IF(ISBLANK(Values!E10),"",Values!$B$16)</f>
        <v>computer-keyboards</v>
      </c>
      <c r="I11" s="1" t="str">
        <f>IF(ISBLANK(Values!E10),"","4730574031")</f>
        <v>4730574031</v>
      </c>
      <c r="J11" s="31" t="str">
        <f>IF(ISBLANK(Values!E10),"",Values!F10 )</f>
        <v>Lenovo T510 - BE</v>
      </c>
      <c r="K11" s="27" t="str">
        <f>IF(IF(ISBLANK(Values!E10),"",IF(Values!J10, Values!$B$4, Values!$B$5))=0,"",IF(ISBLANK(Values!E10),"",IF(Values!J10, Values!$B$4, Values!$B$5)))</f>
        <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T510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1" t="str">
        <f t="shared" si="0"/>
        <v/>
      </c>
      <c r="GL11" s="1" t="str">
        <f>IF(ISBLANK(Values!E10),"","Yes")</f>
        <v>Yes</v>
      </c>
      <c r="GM11" s="1" t="str">
        <f>IF(ISBLANK(Values!F10),"","No Plug Included")</f>
        <v>No Plug Included</v>
      </c>
      <c r="GN11" s="1" t="str">
        <f>IF(ISBLANK(Values!G10),"","No Electronic Information Stored")</f>
        <v>No Electronic Information Stored</v>
      </c>
    </row>
    <row r="12" spans="1:196" ht="48" x14ac:dyDescent="0.2">
      <c r="A12" s="1" t="str">
        <f>IF(ISBLANK(Values!E11),"",IF(Values!$B$37="EU","computercomponent","computer"))</f>
        <v>computercomponent</v>
      </c>
      <c r="B12" s="33" t="str">
        <f>IF(ISBLANK(Values!E11),"",Values!F11)</f>
        <v>Lenovo T510 - BG</v>
      </c>
      <c r="C12" s="29" t="str">
        <f>IF(ISBLANK(Values!E11),"","TellusRem")</f>
        <v>TellusRem</v>
      </c>
      <c r="D12" s="28">
        <f>IF(ISBLANK(Values!E11),"",Values!E11)</f>
        <v>5714401510086</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T520 T520i T420S T420 T420i T400S T410S T410 T410I T510 T510i W510 W520 X220T X220s X220i X220</v>
      </c>
      <c r="G12" s="29" t="str">
        <f>IF(ISBLANK(Values!E11),"",IF(Values!$B$20="PartialUpdate","","TellusRem"))</f>
        <v/>
      </c>
      <c r="H12" s="1" t="str">
        <f>IF(ISBLANK(Values!E11),"",Values!$B$16)</f>
        <v>computer-keyboards</v>
      </c>
      <c r="I12" s="1" t="str">
        <f>IF(ISBLANK(Values!E11),"","4730574031")</f>
        <v>4730574031</v>
      </c>
      <c r="J12" s="31" t="str">
        <f>IF(ISBLANK(Values!E11),"",Values!F11 )</f>
        <v>Lenovo T510 -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T510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1" t="str">
        <f t="shared" si="0"/>
        <v/>
      </c>
      <c r="GL12" s="1" t="str">
        <f>IF(ISBLANK(Values!E11),"","Yes")</f>
        <v>Yes</v>
      </c>
      <c r="GM12" s="1" t="str">
        <f>IF(ISBLANK(Values!F11),"","No Plug Included")</f>
        <v>No Plug Included</v>
      </c>
      <c r="GN12" s="1" t="str">
        <f>IF(ISBLANK(Values!G11),"","No Electronic Information Stored")</f>
        <v>No Electronic Information Stored</v>
      </c>
    </row>
    <row r="13" spans="1:196" ht="48" x14ac:dyDescent="0.2">
      <c r="A13" s="1" t="str">
        <f>IF(ISBLANK(Values!E12),"",IF(Values!$B$37="EU","computercomponent","computer"))</f>
        <v>computercomponent</v>
      </c>
      <c r="B13" s="33" t="str">
        <f>IF(ISBLANK(Values!E12),"",Values!F12)</f>
        <v>Lenovo T510 - CZ</v>
      </c>
      <c r="C13" s="29" t="str">
        <f>IF(ISBLANK(Values!E12),"","TellusRem")</f>
        <v>TellusRem</v>
      </c>
      <c r="D13" s="28">
        <f>IF(ISBLANK(Values!E12),"",Values!E12)</f>
        <v>5714401510093</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T520 T520i T420S T420 T420i T400S T410S T410 T410I T510 T510i W510 W520 X220T X220s X220i X220</v>
      </c>
      <c r="G13" s="29" t="str">
        <f>IF(ISBLANK(Values!E12),"",IF(Values!$B$20="PartialUpdate","","TellusRem"))</f>
        <v/>
      </c>
      <c r="H13" s="1" t="str">
        <f>IF(ISBLANK(Values!E12),"",Values!$B$16)</f>
        <v>computer-keyboards</v>
      </c>
      <c r="I13" s="1" t="str">
        <f>IF(ISBLANK(Values!E12),"","4730574031")</f>
        <v>4730574031</v>
      </c>
      <c r="J13" s="31" t="str">
        <f>IF(ISBLANK(Values!E12),"",Values!F12 )</f>
        <v>Lenovo T510 - CZ</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T510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1" t="str">
        <f t="shared" si="0"/>
        <v/>
      </c>
      <c r="GL13" s="1" t="str">
        <f>IF(ISBLANK(Values!E12),"","Yes")</f>
        <v>Yes</v>
      </c>
      <c r="GM13" s="1" t="str">
        <f>IF(ISBLANK(Values!F12),"","No Plug Included")</f>
        <v>No Plug Included</v>
      </c>
      <c r="GN13" s="1" t="str">
        <f>IF(ISBLANK(Values!G12),"","No Electronic Information Stored")</f>
        <v>No Electronic Information Stored</v>
      </c>
    </row>
    <row r="14" spans="1:196" ht="48" x14ac:dyDescent="0.2">
      <c r="A14" s="1" t="str">
        <f>IF(ISBLANK(Values!E13),"",IF(Values!$B$37="EU","computercomponent","computer"))</f>
        <v>computercomponent</v>
      </c>
      <c r="B14" s="33" t="str">
        <f>IF(ISBLANK(Values!E13),"",Values!F13)</f>
        <v>Lenovo T510 - DK</v>
      </c>
      <c r="C14" s="29" t="str">
        <f>IF(ISBLANK(Values!E13),"","TellusRem")</f>
        <v>TellusRem</v>
      </c>
      <c r="D14" s="28">
        <f>IF(ISBLANK(Values!E13),"",Values!E13)</f>
        <v>5714401510109</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T520 T520i T420S T420 T420i T400S T410S T410 T410I T510 T510i W510 W520 X220T X220s X220i X220</v>
      </c>
      <c r="G14" s="29" t="str">
        <f>IF(ISBLANK(Values!E13),"",IF(Values!$B$20="PartialUpdate","","TellusRem"))</f>
        <v/>
      </c>
      <c r="H14" s="1" t="str">
        <f>IF(ISBLANK(Values!E13),"",Values!$B$16)</f>
        <v>computer-keyboards</v>
      </c>
      <c r="I14" s="1" t="str">
        <f>IF(ISBLANK(Values!E13),"","4730574031")</f>
        <v>4730574031</v>
      </c>
      <c r="J14" s="31" t="str">
        <f>IF(ISBLANK(Values!E13),"",Values!F13 )</f>
        <v>Lenovo T510 - DK</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T510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1" t="str">
        <f t="shared" si="0"/>
        <v/>
      </c>
      <c r="GL14" s="1" t="str">
        <f>IF(ISBLANK(Values!E13),"","Yes")</f>
        <v>Yes</v>
      </c>
      <c r="GM14" s="1" t="str">
        <f>IF(ISBLANK(Values!F13),"","No Plug Included")</f>
        <v>No Plug Included</v>
      </c>
      <c r="GN14" s="1" t="str">
        <f>IF(ISBLANK(Values!G13),"","No Electronic Information Stored")</f>
        <v>No Electronic Information Stored</v>
      </c>
    </row>
    <row r="15" spans="1:196" ht="48" x14ac:dyDescent="0.2">
      <c r="A15" s="1" t="str">
        <f>IF(ISBLANK(Values!E14),"",IF(Values!$B$37="EU","computercomponent","computer"))</f>
        <v>computercomponent</v>
      </c>
      <c r="B15" s="33" t="str">
        <f>IF(ISBLANK(Values!E14),"",Values!F14)</f>
        <v>Lenovo T510 - HU</v>
      </c>
      <c r="C15" s="29" t="str">
        <f>IF(ISBLANK(Values!E14),"","TellusRem")</f>
        <v>TellusRem</v>
      </c>
      <c r="D15" s="28">
        <f>IF(ISBLANK(Values!E14),"",Values!E14)</f>
        <v>5714401510116</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T520 T520i T420S T420 T420i T400S T410S T410 T410I T510 T510i W510 W520 X220T X220s X220i X220</v>
      </c>
      <c r="G15" s="29" t="str">
        <f>IF(ISBLANK(Values!E14),"",IF(Values!$B$20="PartialUpdate","","TellusRem"))</f>
        <v/>
      </c>
      <c r="H15" s="1" t="str">
        <f>IF(ISBLANK(Values!E14),"",Values!$B$16)</f>
        <v>computer-keyboards</v>
      </c>
      <c r="I15" s="1" t="str">
        <f>IF(ISBLANK(Values!E14),"","4730574031")</f>
        <v>4730574031</v>
      </c>
      <c r="J15" s="31" t="str">
        <f>IF(ISBLANK(Values!E14),"",Values!F14 )</f>
        <v>Lenovo T510 - HU</v>
      </c>
      <c r="K15" s="27" t="str">
        <f>IF(IF(ISBLANK(Values!E14),"",IF(Values!J14, Values!$B$4, Values!$B$5))=0,"",IF(ISBLANK(Values!E14),"",IF(Values!J14, Values!$B$4, Values!$B$5)))</f>
        <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T510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1" t="str">
        <f t="shared" si="0"/>
        <v/>
      </c>
      <c r="GL15" s="1" t="str">
        <f>IF(ISBLANK(Values!E14),"","Yes")</f>
        <v>Yes</v>
      </c>
      <c r="GM15" s="1" t="str">
        <f>IF(ISBLANK(Values!F14),"","No Plug Included")</f>
        <v>No Plug Included</v>
      </c>
      <c r="GN15" s="1" t="str">
        <f>IF(ISBLANK(Values!G14),"","No Electronic Information Stored")</f>
        <v>No Electronic Information Stored</v>
      </c>
    </row>
    <row r="16" spans="1:196" ht="48" x14ac:dyDescent="0.2">
      <c r="A16" s="1" t="str">
        <f>IF(ISBLANK(Values!E15),"",IF(Values!$B$37="EU","computercomponent","computer"))</f>
        <v>computercomponent</v>
      </c>
      <c r="B16" s="33" t="str">
        <f>IF(ISBLANK(Values!E15),"",Values!F15)</f>
        <v>Lenovo T510 - NL</v>
      </c>
      <c r="C16" s="29" t="str">
        <f>IF(ISBLANK(Values!E15),"","TellusRem")</f>
        <v>TellusRem</v>
      </c>
      <c r="D16" s="28">
        <f>IF(ISBLANK(Values!E15),"",Values!E15)</f>
        <v>5714401510123</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T520 T520i T420S T420 T420i T400S T410S T410 T410I T510 T510i W510 W520 X220T X220s X220i X220</v>
      </c>
      <c r="G16" s="29" t="str">
        <f>IF(ISBLANK(Values!E15),"",IF(Values!$B$20="PartialUpdate","","TellusRem"))</f>
        <v/>
      </c>
      <c r="H16" s="1" t="str">
        <f>IF(ISBLANK(Values!E15),"",Values!$B$16)</f>
        <v>computer-keyboards</v>
      </c>
      <c r="I16" s="1" t="str">
        <f>IF(ISBLANK(Values!E15),"","4730574031")</f>
        <v>4730574031</v>
      </c>
      <c r="J16" s="31" t="str">
        <f>IF(ISBLANK(Values!E15),"",Values!F15 )</f>
        <v>Lenovo T510 -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T510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1" t="str">
        <f t="shared" si="0"/>
        <v/>
      </c>
      <c r="GL16" s="1" t="str">
        <f>IF(ISBLANK(Values!E15),"","Yes")</f>
        <v>Yes</v>
      </c>
      <c r="GM16" s="1" t="str">
        <f>IF(ISBLANK(Values!F15),"","No Plug Included")</f>
        <v>No Plug Included</v>
      </c>
      <c r="GN16" s="1" t="str">
        <f>IF(ISBLANK(Values!G15),"","No Electronic Information Stored")</f>
        <v>No Electronic Information Stored</v>
      </c>
    </row>
    <row r="17" spans="1:196" ht="48" x14ac:dyDescent="0.2">
      <c r="A17" s="1" t="str">
        <f>IF(ISBLANK(Values!E16),"",IF(Values!$B$37="EU","computercomponent","computer"))</f>
        <v>computercomponent</v>
      </c>
      <c r="B17" s="33" t="str">
        <f>IF(ISBLANK(Values!E16),"",Values!F16)</f>
        <v>Lenovo T510 - NO</v>
      </c>
      <c r="C17" s="29" t="str">
        <f>IF(ISBLANK(Values!E16),"","TellusRem")</f>
        <v>TellusRem</v>
      </c>
      <c r="D17" s="28">
        <f>IF(ISBLANK(Values!E16),"",Values!E16)</f>
        <v>5714401510130</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T520 T520i T420S T420 T420i T400S T410S T410 T410I T510 T510i W510 W520 X220T X220s X220i X220</v>
      </c>
      <c r="G17" s="29" t="str">
        <f>IF(ISBLANK(Values!E16),"",IF(Values!$B$20="PartialUpdate","","TellusRem"))</f>
        <v/>
      </c>
      <c r="H17" s="1" t="str">
        <f>IF(ISBLANK(Values!E16),"",Values!$B$16)</f>
        <v>computer-keyboards</v>
      </c>
      <c r="I17" s="1" t="str">
        <f>IF(ISBLANK(Values!E16),"","4730574031")</f>
        <v>4730574031</v>
      </c>
      <c r="J17" s="31" t="str">
        <f>IF(ISBLANK(Values!E16),"",Values!F16 )</f>
        <v>Lenovo T510 - NO</v>
      </c>
      <c r="K17" s="27" t="str">
        <f>IF(IF(ISBLANK(Values!E16),"",IF(Values!J16, Values!$B$4, Values!$B$5))=0,"",IF(ISBLANK(Values!E16),"",IF(Values!J16, Values!$B$4, Values!$B$5)))</f>
        <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T510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1" t="str">
        <f t="shared" si="0"/>
        <v/>
      </c>
      <c r="GL17" s="1" t="str">
        <f>IF(ISBLANK(Values!E16),"","Yes")</f>
        <v>Yes</v>
      </c>
      <c r="GM17" s="1" t="str">
        <f>IF(ISBLANK(Values!F16),"","No Plug Included")</f>
        <v>No Plug Included</v>
      </c>
      <c r="GN17" s="1" t="str">
        <f>IF(ISBLANK(Values!G16),"","No Electronic Information Stored")</f>
        <v>No Electronic Information Stored</v>
      </c>
    </row>
    <row r="18" spans="1:196" ht="48" x14ac:dyDescent="0.2">
      <c r="A18" s="1" t="str">
        <f>IF(ISBLANK(Values!E17),"",IF(Values!$B$37="EU","computercomponent","computer"))</f>
        <v>computercomponent</v>
      </c>
      <c r="B18" s="33" t="str">
        <f>IF(ISBLANK(Values!E17),"",Values!F17)</f>
        <v>Lenovo T510 - PL</v>
      </c>
      <c r="C18" s="29" t="str">
        <f>IF(ISBLANK(Values!E17),"","TellusRem")</f>
        <v>TellusRem</v>
      </c>
      <c r="D18" s="28">
        <f>IF(ISBLANK(Values!E17),"",Values!E17)</f>
        <v>5714401510147</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T520 T520i T420S T420 T420i T400S T410S T410 T410I T510 T510i W510 W520 X220T X220s X220i X220</v>
      </c>
      <c r="G18" s="29" t="str">
        <f>IF(ISBLANK(Values!E17),"",IF(Values!$B$20="PartialUpdate","","TellusRem"))</f>
        <v/>
      </c>
      <c r="H18" s="1" t="str">
        <f>IF(ISBLANK(Values!E17),"",Values!$B$16)</f>
        <v>computer-keyboards</v>
      </c>
      <c r="I18" s="1" t="str">
        <f>IF(ISBLANK(Values!E17),"","4730574031")</f>
        <v>4730574031</v>
      </c>
      <c r="J18" s="31" t="str">
        <f>IF(ISBLANK(Values!E17),"",Values!F17 )</f>
        <v>Lenovo T510 -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T510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1" t="str">
        <f t="shared" si="0"/>
        <v/>
      </c>
      <c r="GL18" s="1" t="str">
        <f>IF(ISBLANK(Values!E17),"","Yes")</f>
        <v>Yes</v>
      </c>
      <c r="GM18" s="1" t="str">
        <f>IF(ISBLANK(Values!F17),"","No Plug Included")</f>
        <v>No Plug Included</v>
      </c>
      <c r="GN18" s="1" t="str">
        <f>IF(ISBLANK(Values!G17),"","No Electronic Information Stored")</f>
        <v>No Electronic Information Stored</v>
      </c>
    </row>
    <row r="19" spans="1:196" ht="48" x14ac:dyDescent="0.2">
      <c r="A19" s="1" t="str">
        <f>IF(ISBLANK(Values!E18),"",IF(Values!$B$37="EU","computercomponent","computer"))</f>
        <v>computercomponent</v>
      </c>
      <c r="B19" s="33" t="str">
        <f>IF(ISBLANK(Values!E18),"",Values!F18)</f>
        <v>Lenovo T510 - PT</v>
      </c>
      <c r="C19" s="29" t="str">
        <f>IF(ISBLANK(Values!E18),"","TellusRem")</f>
        <v>TellusRem</v>
      </c>
      <c r="D19" s="28">
        <f>IF(ISBLANK(Values!E18),"",Values!E18)</f>
        <v>5714401510154</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T520 T520i T420S T420 T420i T400S T410S T410 T410I T510 T510i W510 W520 X220T X220s X220i X220</v>
      </c>
      <c r="G19" s="29" t="str">
        <f>IF(ISBLANK(Values!E18),"",IF(Values!$B$20="PartialUpdate","","TellusRem"))</f>
        <v/>
      </c>
      <c r="H19" s="1" t="str">
        <f>IF(ISBLANK(Values!E18),"",Values!$B$16)</f>
        <v>computer-keyboards</v>
      </c>
      <c r="I19" s="1" t="str">
        <f>IF(ISBLANK(Values!E18),"","4730574031")</f>
        <v>4730574031</v>
      </c>
      <c r="J19" s="31" t="str">
        <f>IF(ISBLANK(Values!E18),"",Values!F18 )</f>
        <v>Lenovo T510 - PT</v>
      </c>
      <c r="K19" s="27" t="str">
        <f>IF(IF(ISBLANK(Values!E18),"",IF(Values!J18, Values!$B$4, Values!$B$5))=0,"",IF(ISBLANK(Values!E18),"",IF(Values!J18, Values!$B$4, Values!$B$5)))</f>
        <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T510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1" t="str">
        <f t="shared" si="0"/>
        <v/>
      </c>
      <c r="GL19" s="1" t="str">
        <f>IF(ISBLANK(Values!E18),"","Yes")</f>
        <v>Yes</v>
      </c>
      <c r="GM19" s="1" t="str">
        <f>IF(ISBLANK(Values!F18),"","No Plug Included")</f>
        <v>No Plug Included</v>
      </c>
      <c r="GN19" s="1" t="str">
        <f>IF(ISBLANK(Values!G18),"","No Electronic Information Stored")</f>
        <v>No Electronic Information Stored</v>
      </c>
    </row>
    <row r="20" spans="1:196" ht="48" x14ac:dyDescent="0.2">
      <c r="A20" s="1" t="str">
        <f>IF(ISBLANK(Values!E19),"",IF(Values!$B$37="EU","computercomponent","computer"))</f>
        <v>computercomponent</v>
      </c>
      <c r="B20" s="33" t="str">
        <f>IF(ISBLANK(Values!E19),"",Values!F19)</f>
        <v>Lenovo T510 - SE/FI</v>
      </c>
      <c r="C20" s="29" t="str">
        <f>IF(ISBLANK(Values!E19),"","TellusRem")</f>
        <v>TellusRem</v>
      </c>
      <c r="D20" s="28">
        <f>IF(ISBLANK(Values!E19),"",Values!E19)</f>
        <v>5714401510161</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T520 T520i T420S T420 T420i T400S T410S T410 T410I T510 T510i W510 W520 X220T X220s X220i X220</v>
      </c>
      <c r="G20" s="29" t="str">
        <f>IF(ISBLANK(Values!E19),"",IF(Values!$B$20="PartialUpdate","","TellusRem"))</f>
        <v/>
      </c>
      <c r="H20" s="1" t="str">
        <f>IF(ISBLANK(Values!E19),"",Values!$B$16)</f>
        <v>computer-keyboards</v>
      </c>
      <c r="I20" s="1" t="str">
        <f>IF(ISBLANK(Values!E19),"","4730574031")</f>
        <v>4730574031</v>
      </c>
      <c r="J20" s="31" t="str">
        <f>IF(ISBLANK(Values!E19),"",Values!F19 )</f>
        <v>Lenovo T510 - SE/FI</v>
      </c>
      <c r="K20" s="27" t="str">
        <f>IF(IF(ISBLANK(Values!E19),"",IF(Values!J19, Values!$B$4, Values!$B$5))=0,"",IF(ISBLANK(Values!E19),"",IF(Values!J19, Values!$B$4, Values!$B$5)))</f>
        <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T510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1" t="str">
        <f t="shared" si="0"/>
        <v/>
      </c>
      <c r="GL20" s="1" t="str">
        <f>IF(ISBLANK(Values!E19),"","Yes")</f>
        <v>Yes</v>
      </c>
      <c r="GM20" s="1" t="str">
        <f>IF(ISBLANK(Values!F19),"","No Plug Included")</f>
        <v>No Plug Included</v>
      </c>
      <c r="GN20" s="1" t="str">
        <f>IF(ISBLANK(Values!G19),"","No Electronic Information Stored")</f>
        <v>No Electronic Information Stored</v>
      </c>
    </row>
    <row r="21" spans="1:196" ht="48" x14ac:dyDescent="0.2">
      <c r="A21" s="1" t="str">
        <f>IF(ISBLANK(Values!E20),"",IF(Values!$B$37="EU","computercomponent","computer"))</f>
        <v>computercomponent</v>
      </c>
      <c r="B21" s="33" t="str">
        <f>IF(ISBLANK(Values!E20),"",Values!F20)</f>
        <v>Lenovo T510 - CH</v>
      </c>
      <c r="C21" s="29" t="str">
        <f>IF(ISBLANK(Values!E20),"","TellusRem")</f>
        <v>TellusRem</v>
      </c>
      <c r="D21" s="28">
        <f>IF(ISBLANK(Values!E20),"",Values!E20)</f>
        <v>5714401510178</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T520 T520i T420S T420 T420i T400S T410S T410 T410I T510 T510i W510 W520 X220T X220s X220i X220</v>
      </c>
      <c r="G21" s="29" t="str">
        <f>IF(ISBLANK(Values!E20),"",IF(Values!$B$20="PartialUpdate","","TellusRem"))</f>
        <v/>
      </c>
      <c r="H21" s="1" t="str">
        <f>IF(ISBLANK(Values!E20),"",Values!$B$16)</f>
        <v>computer-keyboards</v>
      </c>
      <c r="I21" s="1" t="str">
        <f>IF(ISBLANK(Values!E20),"","4730574031")</f>
        <v>4730574031</v>
      </c>
      <c r="J21" s="31" t="str">
        <f>IF(ISBLANK(Values!E20),"",Values!F20 )</f>
        <v>Lenovo T510 - CH</v>
      </c>
      <c r="K21" s="27" t="str">
        <f>IF(IF(ISBLANK(Values!E20),"",IF(Values!J20, Values!$B$4, Values!$B$5))=0,"",IF(ISBLANK(Values!E20),"",IF(Values!J20, Values!$B$4, Values!$B$5)))</f>
        <v/>
      </c>
      <c r="L21" s="27">
        <f>IF(ISBLANK(Values!E20),"",IF($CO21="DEFAULT", Values!$B$18, ""))</f>
        <v>5</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T510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1" t="str">
        <f t="shared" si="0"/>
        <v/>
      </c>
      <c r="GL21" s="1" t="str">
        <f>IF(ISBLANK(Values!E20),"","Yes")</f>
        <v>Yes</v>
      </c>
      <c r="GM21" s="1" t="str">
        <f>IF(ISBLANK(Values!F20),"","No Plug Included")</f>
        <v>No Plug Included</v>
      </c>
      <c r="GN21" s="1" t="str">
        <f>IF(ISBLANK(Values!G20),"","No Electronic Information Stored")</f>
        <v>No Electronic Information Stored</v>
      </c>
    </row>
    <row r="22" spans="1:196" ht="48" x14ac:dyDescent="0.2">
      <c r="A22" s="1" t="str">
        <f>IF(ISBLANK(Values!E21),"",IF(Values!$B$37="EU","computercomponent","computer"))</f>
        <v>computercomponent</v>
      </c>
      <c r="B22" s="33" t="str">
        <f>IF(ISBLANK(Values!E21),"",Values!F21)</f>
        <v>Lenovo - US int</v>
      </c>
      <c r="C22" s="29" t="str">
        <f>IF(ISBLANK(Values!E21),"","TellusRem")</f>
        <v>TellusRem</v>
      </c>
      <c r="D22" s="28">
        <f>IF(ISBLANK(Values!E21),"",Values!E21)</f>
        <v>5714401510185</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T520 T520i T420S T420 T420i T400S T410S T410 T410I T510 T510i W510 W520 X220T X220s X220i X220</v>
      </c>
      <c r="G22" s="29" t="str">
        <f>IF(ISBLANK(Values!E21),"",IF(Values!$B$20="PartialUpdate","","TellusRem"))</f>
        <v/>
      </c>
      <c r="H22" s="1" t="str">
        <f>IF(ISBLANK(Values!E21),"",Values!$B$16)</f>
        <v>computer-keyboards</v>
      </c>
      <c r="I22" s="1" t="str">
        <f>IF(ISBLANK(Values!E21),"","4730574031")</f>
        <v>4730574031</v>
      </c>
      <c r="J22" s="31" t="str">
        <f>IF(ISBLANK(Values!E21),"",Values!F21 )</f>
        <v>Lenovo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https://raw.githubusercontent.com/PatrickVibild/TellusAmazonPictures/master/pictures/Lenovo/T510%20/RG/USI/1.jpg</v>
      </c>
      <c r="N22" s="27" t="str">
        <f>IF(ISBLANK(Values!$F21),"",Values!N21)</f>
        <v>https://raw.githubusercontent.com/PatrickVibild/TellusAmazonPictures/master/pictures/Lenovo/T510%20/RG/USI/2.jpg</v>
      </c>
      <c r="O22" s="27" t="str">
        <f>IF(ISBLANK(Values!$F21),"",Values!O21)</f>
        <v>https://raw.githubusercontent.com/PatrickVibild/TellusAmazonPictures/master/pictures/Lenovo/T510%20/RG/USI/3.jpg</v>
      </c>
      <c r="P22" s="27" t="str">
        <f>IF(ISBLANK(Values!$F21),"",Values!P21)</f>
        <v>https://raw.githubusercontent.com/PatrickVibild/TellusAmazonPictures/master/pictures/Lenovo/T510%20/RG/USI/4.jpg</v>
      </c>
      <c r="Q22" s="27" t="str">
        <f>IF(ISBLANK(Values!$F21),"",Values!Q21)</f>
        <v>https://raw.githubusercontent.com/PatrickVibild/TellusAmazonPictures/master/pictures/Lenovo/T510%20/RG/USI/5.jpg</v>
      </c>
      <c r="R22" s="27" t="str">
        <f>IF(ISBLANK(Values!$F21),"",Values!R21)</f>
        <v>https://raw.githubusercontent.com/PatrickVibild/TellusAmazonPictures/master/pictures/Lenovo/T510%20/RG/USI/6.jpg</v>
      </c>
      <c r="S22" s="27" t="str">
        <f>IF(ISBLANK(Values!$F21),"",Values!S21)</f>
        <v>https://raw.githubusercontent.com/PatrickVibild/TellusAmazonPictures/master/pictures/Lenovo/T510%20/RG/USI/7.jpg</v>
      </c>
      <c r="T22" s="27" t="str">
        <f>IF(ISBLANK(Values!$F21),"",Values!T21)</f>
        <v>https://raw.githubusercontent.com/PatrickVibild/TellusAmazonPictures/master/pictures/Lenovo/T510%20/RG/USI/8.jpg</v>
      </c>
      <c r="U22" s="27" t="str">
        <f>IF(ISBLANK(Values!$F21),"",Values!U21)</f>
        <v>https://raw.githubusercontent.com/PatrickVibild/TellusAmazonPictures/master/pictures/Lenovo/T510%20/RG/USI/9.jpg</v>
      </c>
      <c r="W22" s="29" t="str">
        <f>IF(ISBLANK(Values!E21),"","Child")</f>
        <v>Child</v>
      </c>
      <c r="X22" s="29" t="str">
        <f>IF(ISBLANK(Values!E21),"",Values!$B$13)</f>
        <v>Lenovo T510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1" t="str">
        <f t="shared" si="0"/>
        <v/>
      </c>
      <c r="GL22" s="1" t="str">
        <f>IF(ISBLANK(Values!E21),"","Yes")</f>
        <v>Yes</v>
      </c>
      <c r="GM22" s="1" t="str">
        <f>IF(ISBLANK(Values!F21),"","No Plug Included")</f>
        <v>No Plug Included</v>
      </c>
      <c r="GN22" s="1" t="str">
        <f>IF(ISBLANK(Values!G21),"","No Electronic Information Stored")</f>
        <v>No Electronic Information Stored</v>
      </c>
    </row>
    <row r="23" spans="1:196" s="35" customFormat="1" ht="48" x14ac:dyDescent="0.2">
      <c r="A23" s="1" t="str">
        <f>IF(ISBLANK(Values!E22),"",IF(Values!$B$37="EU","computercomponent","computer"))</f>
        <v>computercomponent</v>
      </c>
      <c r="B23" s="33" t="str">
        <f>IF(ISBLANK(Values!E22),"",Values!F22)</f>
        <v>Lenovo T510 - RUS</v>
      </c>
      <c r="C23" s="29" t="str">
        <f>IF(ISBLANK(Values!E22),"","TellusRem")</f>
        <v>TellusRem</v>
      </c>
      <c r="D23" s="28">
        <f>IF(ISBLANK(Values!E22),"",Values!E22)</f>
        <v>5714401510192</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T520 T520i T420S T420 T420i T400S T410S T410 T410I T510 T510i W510 W520 X220T X220s X220i X220</v>
      </c>
      <c r="G23" s="29" t="str">
        <f>IF(ISBLANK(Values!E22),"",IF(Values!$B$20="PartialUpdate","","TellusRem"))</f>
        <v/>
      </c>
      <c r="H23" s="1" t="str">
        <f>IF(ISBLANK(Values!E22),"",Values!$B$16)</f>
        <v>computer-keyboards</v>
      </c>
      <c r="I23" s="1" t="str">
        <f>IF(ISBLANK(Values!E22),"","4730574031")</f>
        <v>4730574031</v>
      </c>
      <c r="J23" s="31" t="str">
        <f>IF(ISBLANK(Values!E22),"",Values!F22 )</f>
        <v>Lenovo T510 - RUS</v>
      </c>
      <c r="K23" s="27" t="str">
        <f>IF(IF(ISBLANK(Values!E22),"",IF(Values!J22, Values!$B$4, Values!$B$5))=0,"",IF(ISBLANK(Values!E22),"",IF(Values!J22, Values!$B$4, Values!$B$5)))</f>
        <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T510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35" t="str">
        <f t="shared" si="0"/>
        <v/>
      </c>
      <c r="GL23" s="1" t="str">
        <f>IF(ISBLANK(Values!E22),"","Yes")</f>
        <v>Yes</v>
      </c>
      <c r="GM23" s="1" t="str">
        <f>IF(ISBLANK(Values!F22),"","No Plug Included")</f>
        <v>No Plug Included</v>
      </c>
      <c r="GN23" s="1" t="str">
        <f>IF(ISBLANK(Values!G22),"","No Electronic Information Stored")</f>
        <v>No Electronic Information Stored</v>
      </c>
    </row>
    <row r="24" spans="1:196" s="35" customFormat="1" ht="48" x14ac:dyDescent="0.2">
      <c r="A24" s="1" t="str">
        <f>IF(ISBLANK(Values!E23),"",IF(Values!$B$37="EU","computercomponent","computer"))</f>
        <v>computercomponent</v>
      </c>
      <c r="B24" s="33" t="str">
        <f>IF(ISBLANK(Values!E23),"",Values!F23)</f>
        <v>Lenovo T510 - US FBA</v>
      </c>
      <c r="C24" s="29" t="str">
        <f>IF(ISBLANK(Values!E23),"","TellusRem")</f>
        <v>TellusRem</v>
      </c>
      <c r="D24" s="28">
        <f>IF(ISBLANK(Values!E23),"",Values!E23)</f>
        <v>5714401510208</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T520 T520i T420S T420 T420i T400S T410S T410 T410I T510 T510i W510 W520 X220T X220s X220i X220</v>
      </c>
      <c r="G24" s="29" t="str">
        <f>IF(ISBLANK(Values!E23),"",IF(Values!$B$20="PartialUpdate","","TellusRem"))</f>
        <v/>
      </c>
      <c r="H24" s="1" t="str">
        <f>IF(ISBLANK(Values!E23),"",Values!$B$16)</f>
        <v>computer-keyboards</v>
      </c>
      <c r="I24" s="1" t="str">
        <f>IF(ISBLANK(Values!E23),"","4730574031")</f>
        <v>4730574031</v>
      </c>
      <c r="J24" s="31" t="str">
        <f>IF(ISBLANK(Values!E23),"",Values!F23 )</f>
        <v>Lenovo T510 - US FBA</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https://raw.githubusercontent.com/PatrickVibild/TellusAmazonPictures/master/pictures/Lenovo/T510%20/RG/US/1.jpg</v>
      </c>
      <c r="N24" s="27" t="str">
        <f>IF(ISBLANK(Values!$F23),"",Values!N23)</f>
        <v>https://raw.githubusercontent.com/PatrickVibild/TellusAmazonPictures/master/pictures/Lenovo/T510%20/RG/US/2.jpg</v>
      </c>
      <c r="O24" s="27" t="str">
        <f>IF(ISBLANK(Values!$F23),"",Values!O23)</f>
        <v>https://raw.githubusercontent.com/PatrickVibild/TellusAmazonPictures/master/pictures/Lenovo/T510%20/RG/US/3.jpg</v>
      </c>
      <c r="P24" s="27" t="str">
        <f>IF(ISBLANK(Values!$F23),"",Values!P23)</f>
        <v>https://raw.githubusercontent.com/PatrickVibild/TellusAmazonPictures/master/pictures/Lenovo/T510%20/RG/US/4.jpg</v>
      </c>
      <c r="Q24" s="27" t="str">
        <f>IF(ISBLANK(Values!$F23),"",Values!Q23)</f>
        <v>https://raw.githubusercontent.com/PatrickVibild/TellusAmazonPictures/master/pictures/Lenovo/T510%20/RG/US/5.jpg</v>
      </c>
      <c r="R24" s="27" t="str">
        <f>IF(ISBLANK(Values!$F23),"",Values!R23)</f>
        <v>https://raw.githubusercontent.com/PatrickVibild/TellusAmazonPictures/master/pictures/Lenovo/T510%20/RG/US/6.jpg</v>
      </c>
      <c r="S24" s="27" t="str">
        <f>IF(ISBLANK(Values!$F23),"",Values!S23)</f>
        <v>https://raw.githubusercontent.com/PatrickVibild/TellusAmazonPictures/master/pictures/Lenovo/T510%20/RG/US/7.jpg</v>
      </c>
      <c r="T24" s="27" t="str">
        <f>IF(ISBLANK(Values!$F23),"",Values!T23)</f>
        <v>https://raw.githubusercontent.com/PatrickVibild/TellusAmazonPictures/master/pictures/Lenovo/T510%20/RG/US/8.jpg</v>
      </c>
      <c r="U24" s="27" t="str">
        <f>IF(ISBLANK(Values!$F23),"",Values!U23)</f>
        <v>https://raw.githubusercontent.com/PatrickVibild/TellusAmazonPictures/master/pictures/Lenovo/T510%20/RG/US/9.jpg</v>
      </c>
      <c r="V24" s="1"/>
      <c r="W24" s="29" t="str">
        <f>IF(ISBLANK(Values!E23),"","Child")</f>
        <v>Child</v>
      </c>
      <c r="X24" s="29" t="str">
        <f>IF(ISBLANK(Values!E23),"",Values!$B$13)</f>
        <v>Lenovo T510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35" t="str">
        <f t="shared" si="0"/>
        <v/>
      </c>
      <c r="GL24" s="1" t="str">
        <f>IF(ISBLANK(Values!E23),"","Yes")</f>
        <v>Yes</v>
      </c>
      <c r="GM24" s="1" t="str">
        <f>IF(ISBLANK(Values!F23),"","No Plug Included")</f>
        <v>No Plug Included</v>
      </c>
      <c r="GN24" s="1" t="str">
        <f>IF(ISBLANK(Values!G23),"","No Electronic Information Stored")</f>
        <v>No Electronic Information Stored</v>
      </c>
    </row>
    <row r="25" spans="1:196"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35" t="str">
        <f t="shared" si="0"/>
        <v/>
      </c>
      <c r="GL25" s="1" t="str">
        <f>IF(ISBLANK(Values!E24),"","Yes")</f>
        <v/>
      </c>
      <c r="GM25" s="1" t="str">
        <f>IF(ISBLANK(Values!F24),"","No Plug Included")</f>
        <v/>
      </c>
      <c r="GN25" s="1" t="str">
        <f>IF(ISBLANK(Values!G24),"","No Electronic Information Stored")</f>
        <v>No Electronic Information Stored</v>
      </c>
    </row>
    <row r="26" spans="1:196"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35" t="str">
        <f t="shared" si="0"/>
        <v/>
      </c>
      <c r="GL26" s="1" t="str">
        <f>IF(ISBLANK(Values!E25),"","Yes")</f>
        <v/>
      </c>
      <c r="GM26" s="1" t="str">
        <f>IF(ISBLANK(Values!F25),"","No Plug Included")</f>
        <v/>
      </c>
      <c r="GN26" s="1" t="str">
        <f>IF(ISBLANK(Values!G25),"","No Electronic Information Stored")</f>
        <v>No Electronic Information Stored</v>
      </c>
    </row>
    <row r="27" spans="1:196"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35" t="str">
        <f t="shared" si="0"/>
        <v/>
      </c>
      <c r="GL27" s="1" t="str">
        <f>IF(ISBLANK(Values!E26),"","Yes")</f>
        <v/>
      </c>
      <c r="GM27" s="1" t="str">
        <f>IF(ISBLANK(Values!F26),"","No Plug Included")</f>
        <v/>
      </c>
      <c r="GN27" s="1" t="str">
        <f>IF(ISBLANK(Values!G26),"","No Electronic Information Stored")</f>
        <v>No Electronic Information Stored</v>
      </c>
    </row>
    <row r="28" spans="1:196"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35" t="str">
        <f t="shared" si="0"/>
        <v/>
      </c>
      <c r="GL28" s="1" t="str">
        <f>IF(ISBLANK(Values!E27),"","Yes")</f>
        <v/>
      </c>
      <c r="GM28" s="1" t="str">
        <f>IF(ISBLANK(Values!F27),"","No Plug Included")</f>
        <v/>
      </c>
      <c r="GN28" s="1" t="str">
        <f>IF(ISBLANK(Values!G27),"","No Electronic Information Stored")</f>
        <v>No Electronic Information Stored</v>
      </c>
    </row>
    <row r="29" spans="1:196"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35" t="str">
        <f t="shared" si="0"/>
        <v/>
      </c>
      <c r="GL29" s="1" t="str">
        <f>IF(ISBLANK(Values!E28),"","Yes")</f>
        <v/>
      </c>
      <c r="GM29" s="1" t="str">
        <f>IF(ISBLANK(Values!F28),"","No Plug Included")</f>
        <v/>
      </c>
      <c r="GN29" s="1" t="str">
        <f>IF(ISBLANK(Values!G28),"","No Electronic Information Stored")</f>
        <v>No Electronic Information Stored</v>
      </c>
    </row>
    <row r="30" spans="1:196"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35" t="str">
        <f t="shared" si="0"/>
        <v/>
      </c>
      <c r="GL30" s="1" t="str">
        <f>IF(ISBLANK(Values!E29),"","Yes")</f>
        <v/>
      </c>
      <c r="GM30" s="1" t="str">
        <f>IF(ISBLANK(Values!F29),"","No Plug Included")</f>
        <v/>
      </c>
      <c r="GN30" s="1" t="str">
        <f>IF(ISBLANK(Values!G29),"","No Electronic Information Stored")</f>
        <v>No Electronic Information Stored</v>
      </c>
    </row>
    <row r="31" spans="1:196"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35" t="str">
        <f t="shared" si="0"/>
        <v/>
      </c>
      <c r="GL31" s="1" t="str">
        <f>IF(ISBLANK(Values!E30),"","Yes")</f>
        <v/>
      </c>
      <c r="GM31" s="1" t="str">
        <f>IF(ISBLANK(Values!F30),"","No Plug Included")</f>
        <v/>
      </c>
      <c r="GN31" s="1" t="str">
        <f>IF(ISBLANK(Values!G30),"","No Electronic Information Stored")</f>
        <v>No Electronic Information Stored</v>
      </c>
    </row>
    <row r="32" spans="1:196"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35" t="str">
        <f t="shared" si="0"/>
        <v/>
      </c>
      <c r="GL32" s="1" t="str">
        <f>IF(ISBLANK(Values!E31),"","Yes")</f>
        <v/>
      </c>
      <c r="GM32" s="1" t="str">
        <f>IF(ISBLANK(Values!F31),"","No Plug Included")</f>
        <v/>
      </c>
      <c r="GN32" s="1" t="str">
        <f>IF(ISBLANK(Values!G31),"","No Electronic Information Stored")</f>
        <v>No Electronic Information Stored</v>
      </c>
    </row>
    <row r="33" spans="1:196"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35" t="str">
        <f t="shared" si="0"/>
        <v/>
      </c>
      <c r="GL33" s="1" t="str">
        <f>IF(ISBLANK(Values!E32),"","Yes")</f>
        <v/>
      </c>
      <c r="GM33" s="1" t="str">
        <f>IF(ISBLANK(Values!F32),"","No Plug Included")</f>
        <v/>
      </c>
      <c r="GN33" s="1" t="str">
        <f>IF(ISBLANK(Values!G32),"","No Electronic Information Stored")</f>
        <v>No Electronic Information Stored</v>
      </c>
    </row>
    <row r="34" spans="1:196"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35" t="str">
        <f t="shared" si="0"/>
        <v/>
      </c>
      <c r="GL34" s="1" t="str">
        <f>IF(ISBLANK(Values!E33),"","Yes")</f>
        <v/>
      </c>
      <c r="GM34" s="1" t="str">
        <f>IF(ISBLANK(Values!F33),"","No Plug Included")</f>
        <v/>
      </c>
      <c r="GN34" s="1" t="str">
        <f>IF(ISBLANK(Values!G33),"","No Electronic Information Stored")</f>
        <v>No Electronic Information Stored</v>
      </c>
    </row>
    <row r="35" spans="1:196"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35" t="str">
        <f t="shared" si="0"/>
        <v/>
      </c>
      <c r="GL35" s="1" t="str">
        <f>IF(ISBLANK(Values!E34),"","Yes")</f>
        <v/>
      </c>
      <c r="GM35" s="1" t="str">
        <f>IF(ISBLANK(Values!F34),"","No Plug Included")</f>
        <v/>
      </c>
      <c r="GN35" s="1" t="str">
        <f>IF(ISBLANK(Values!G34),"","No Electronic Information Stored")</f>
        <v>No Electronic Information Stored</v>
      </c>
    </row>
    <row r="36" spans="1:196"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35" t="str">
        <f t="shared" si="0"/>
        <v/>
      </c>
      <c r="GL36" s="1" t="str">
        <f>IF(ISBLANK(Values!E35),"","Yes")</f>
        <v/>
      </c>
      <c r="GM36" s="1" t="str">
        <f>IF(ISBLANK(Values!F35),"","No Plug Included")</f>
        <v/>
      </c>
      <c r="GN36" s="1" t="str">
        <f>IF(ISBLANK(Values!G35),"","No Electronic Information Stored")</f>
        <v>No Electronic Information Stored</v>
      </c>
    </row>
    <row r="37" spans="1:196"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35" t="str">
        <f t="shared" si="0"/>
        <v/>
      </c>
      <c r="GL37" s="1" t="str">
        <f>IF(ISBLANK(Values!E36),"","Yes")</f>
        <v/>
      </c>
      <c r="GM37" s="1" t="str">
        <f>IF(ISBLANK(Values!F36),"","No Plug Included")</f>
        <v/>
      </c>
      <c r="GN37" s="1" t="str">
        <f>IF(ISBLANK(Values!G36),"","No Electronic Information Stored")</f>
        <v>No Electronic Information Stored</v>
      </c>
    </row>
    <row r="38" spans="1:196"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35" t="str">
        <f t="shared" si="0"/>
        <v/>
      </c>
      <c r="GL38" s="1" t="str">
        <f>IF(ISBLANK(Values!E37),"","Yes")</f>
        <v/>
      </c>
      <c r="GM38" s="1" t="str">
        <f>IF(ISBLANK(Values!F37),"","No Plug Included")</f>
        <v/>
      </c>
      <c r="GN38" s="1" t="str">
        <f>IF(ISBLANK(Values!G37),"","No Electronic Information Stored")</f>
        <v>No Electronic Information Stored</v>
      </c>
    </row>
    <row r="39" spans="1:196"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35" t="str">
        <f t="shared" si="0"/>
        <v/>
      </c>
      <c r="GL39" s="1" t="str">
        <f>IF(ISBLANK(Values!E38),"","Yes")</f>
        <v/>
      </c>
      <c r="GM39" s="1" t="str">
        <f>IF(ISBLANK(Values!F38),"","No Plug Included")</f>
        <v/>
      </c>
      <c r="GN39" s="1" t="str">
        <f>IF(ISBLANK(Values!G38),"","No Electronic Information Stored")</f>
        <v>No Electronic Information Stored</v>
      </c>
    </row>
    <row r="40" spans="1:196"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35" t="str">
        <f t="shared" si="0"/>
        <v/>
      </c>
      <c r="GL40" s="1" t="str">
        <f>IF(ISBLANK(Values!E39),"","Yes")</f>
        <v/>
      </c>
      <c r="GM40" s="1" t="str">
        <f>IF(ISBLANK(Values!F39),"","No Plug Included")</f>
        <v/>
      </c>
      <c r="GN40" s="1" t="str">
        <f>IF(ISBLANK(Values!G39),"","No Electronic Information Stored")</f>
        <v>No Electronic Information Stored</v>
      </c>
    </row>
    <row r="41" spans="1:196"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35" t="str">
        <f t="shared" si="0"/>
        <v/>
      </c>
      <c r="GL41" s="1" t="str">
        <f>IF(ISBLANK(Values!E40),"","Yes")</f>
        <v/>
      </c>
      <c r="GM41" s="1" t="str">
        <f>IF(ISBLANK(Values!F40),"","No Plug Included")</f>
        <v/>
      </c>
      <c r="GN41" s="1" t="str">
        <f>IF(ISBLANK(Values!G40),"","No Electronic Information Stored")</f>
        <v>No Electronic Information Stored</v>
      </c>
    </row>
    <row r="42" spans="1:196"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1" t="str">
        <f t="shared" si="0"/>
        <v/>
      </c>
      <c r="GL42" s="1" t="str">
        <f>IF(ISBLANK(Values!E41),"","Yes")</f>
        <v/>
      </c>
      <c r="GM42" s="1" t="str">
        <f>IF(ISBLANK(Values!F41),"","No Plug Included")</f>
        <v/>
      </c>
      <c r="GN42" s="1" t="str">
        <f>IF(ISBLANK(Values!G41),"","No Electronic Information Stored")</f>
        <v>No Electronic Information Stored</v>
      </c>
    </row>
    <row r="43" spans="1:196"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1" t="str">
        <f t="shared" si="0"/>
        <v/>
      </c>
      <c r="GL43" s="1" t="str">
        <f>IF(ISBLANK(Values!E42),"","Yes")</f>
        <v/>
      </c>
      <c r="GM43" s="1" t="str">
        <f>IF(ISBLANK(Values!F42),"","No Plug Included")</f>
        <v/>
      </c>
      <c r="GN43" s="1" t="str">
        <f>IF(ISBLANK(Values!G42),"","No Electronic Information Stored")</f>
        <v>No Electronic Information Stored</v>
      </c>
    </row>
    <row r="44" spans="1:196"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1" t="str">
        <f t="shared" si="0"/>
        <v/>
      </c>
      <c r="GL44" s="1" t="str">
        <f>IF(ISBLANK(Values!E43),"","Yes")</f>
        <v/>
      </c>
      <c r="GM44" s="1" t="str">
        <f>IF(ISBLANK(Values!F43),"","No Plug Included")</f>
        <v/>
      </c>
      <c r="GN44" s="1" t="str">
        <f>IF(ISBLANK(Values!G43),"","No Electronic Information Stored")</f>
        <v>No Electronic Information Stored</v>
      </c>
    </row>
    <row r="45" spans="1:196"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1" t="str">
        <f t="shared" si="0"/>
        <v/>
      </c>
      <c r="GL45" s="1" t="str">
        <f>IF(ISBLANK(Values!E44),"","Yes")</f>
        <v/>
      </c>
      <c r="GM45" s="1" t="str">
        <f>IF(ISBLANK(Values!F44),"","No Plug Included")</f>
        <v/>
      </c>
      <c r="GN45" s="1" t="str">
        <f>IF(ISBLANK(Values!G44),"","No Electronic Information Stored")</f>
        <v/>
      </c>
    </row>
    <row r="46" spans="1:196"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1" t="str">
        <f t="shared" si="0"/>
        <v/>
      </c>
      <c r="GL46" s="1" t="str">
        <f>IF(ISBLANK(Values!E45),"","Yes")</f>
        <v/>
      </c>
      <c r="GM46" s="1" t="str">
        <f>IF(ISBLANK(Values!F45),"","No Plug Included")</f>
        <v/>
      </c>
      <c r="GN46" s="1" t="str">
        <f>IF(ISBLANK(Values!G45),"","No Electronic Information Stored")</f>
        <v/>
      </c>
    </row>
    <row r="47" spans="1:196"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1" t="str">
        <f t="shared" si="0"/>
        <v/>
      </c>
      <c r="GL47" s="1" t="str">
        <f>IF(ISBLANK(Values!E46),"","Yes")</f>
        <v/>
      </c>
      <c r="GM47" s="1" t="str">
        <f>IF(ISBLANK(Values!F46),"","No Plug Included")</f>
        <v/>
      </c>
      <c r="GN47" s="1" t="str">
        <f>IF(ISBLANK(Values!G46),"","No Electronic Information Stored")</f>
        <v/>
      </c>
    </row>
    <row r="48" spans="1:196"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1" t="str">
        <f t="shared" si="0"/>
        <v/>
      </c>
      <c r="GL48" s="1" t="str">
        <f>IF(ISBLANK(Values!E47),"","Yes")</f>
        <v/>
      </c>
      <c r="GM48" s="1" t="str">
        <f>IF(ISBLANK(Values!F47),"","No Plug Included")</f>
        <v/>
      </c>
      <c r="GN48" s="1" t="str">
        <f>IF(ISBLANK(Values!G47),"","No Electronic Information Stored")</f>
        <v/>
      </c>
    </row>
    <row r="49" spans="1:196"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1" t="str">
        <f t="shared" si="0"/>
        <v/>
      </c>
      <c r="GL49" s="1" t="str">
        <f>IF(ISBLANK(Values!E48),"","Yes")</f>
        <v/>
      </c>
      <c r="GM49" s="1" t="str">
        <f>IF(ISBLANK(Values!F48),"","No Plug Included")</f>
        <v/>
      </c>
      <c r="GN49" s="1" t="str">
        <f>IF(ISBLANK(Values!G48),"","No Electronic Information Stored")</f>
        <v/>
      </c>
    </row>
    <row r="50" spans="1:196"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c r="GL50" s="1" t="str">
        <f>IF(ISBLANK(Values!E49),"","Yes")</f>
        <v/>
      </c>
      <c r="GM50" s="1" t="str">
        <f>IF(ISBLANK(Values!F49),"","No Plug Included")</f>
        <v/>
      </c>
      <c r="GN50" s="1" t="str">
        <f>IF(ISBLANK(Values!G49),"","No Electronic Information Stored")</f>
        <v/>
      </c>
    </row>
    <row r="51" spans="1:196"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c r="GL51" s="1" t="str">
        <f>IF(ISBLANK(Values!E50),"","Yes")</f>
        <v/>
      </c>
      <c r="GM51" s="1" t="str">
        <f>IF(ISBLANK(Values!F50),"","No Plug Included")</f>
        <v/>
      </c>
      <c r="GN51" s="1" t="str">
        <f>IF(ISBLANK(Values!G50),"","No Electronic Information Stored")</f>
        <v/>
      </c>
    </row>
    <row r="52" spans="1:196"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c r="GL52" s="1" t="str">
        <f>IF(ISBLANK(Values!E51),"","Yes")</f>
        <v/>
      </c>
      <c r="GM52" s="1" t="str">
        <f>IF(ISBLANK(Values!F51),"","No Plug Included")</f>
        <v/>
      </c>
      <c r="GN52" s="1" t="str">
        <f>IF(ISBLANK(Values!G51),"","No Electronic Information Stored")</f>
        <v/>
      </c>
    </row>
    <row r="53" spans="1:196"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c r="GL53" s="1" t="str">
        <f>IF(ISBLANK(Values!E52),"","Yes")</f>
        <v/>
      </c>
      <c r="GM53" s="1" t="str">
        <f>IF(ISBLANK(Values!F52),"","No Plug Included")</f>
        <v/>
      </c>
      <c r="GN53" s="1" t="str">
        <f>IF(ISBLANK(Values!G52),"","No Electronic Information Stored")</f>
        <v/>
      </c>
    </row>
    <row r="54" spans="1:196"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c r="GL54" s="1" t="str">
        <f>IF(ISBLANK(Values!E53),"","Yes")</f>
        <v/>
      </c>
      <c r="GM54" s="1" t="str">
        <f>IF(ISBLANK(Values!F53),"","No Plug Included")</f>
        <v/>
      </c>
      <c r="GN54" s="1" t="str">
        <f>IF(ISBLANK(Values!G53),"","No Electronic Information Stored")</f>
        <v/>
      </c>
    </row>
    <row r="55" spans="1:196"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c r="GL55" s="1" t="str">
        <f>IF(ISBLANK(Values!E54),"","Yes")</f>
        <v/>
      </c>
      <c r="GM55" s="1" t="str">
        <f>IF(ISBLANK(Values!F54),"","No Plug Included")</f>
        <v/>
      </c>
      <c r="GN55" s="1" t="str">
        <f>IF(ISBLANK(Values!G54),"","No Electronic Information Stored")</f>
        <v/>
      </c>
    </row>
    <row r="56" spans="1:196"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c r="GL56" s="1" t="str">
        <f>IF(ISBLANK(Values!E55),"","Yes")</f>
        <v/>
      </c>
      <c r="GM56" s="1" t="str">
        <f>IF(ISBLANK(Values!F55),"","No Plug Included")</f>
        <v/>
      </c>
      <c r="GN56" s="1" t="str">
        <f>IF(ISBLANK(Values!G55),"","No Electronic Information Stored")</f>
        <v/>
      </c>
    </row>
    <row r="57" spans="1:196"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c r="GL57" s="1" t="str">
        <f>IF(ISBLANK(Values!E56),"","Yes")</f>
        <v/>
      </c>
      <c r="GM57" s="1" t="str">
        <f>IF(ISBLANK(Values!F56),"","No Plug Included")</f>
        <v/>
      </c>
      <c r="GN57" s="1" t="str">
        <f>IF(ISBLANK(Values!G56),"","No Electronic Information Stored")</f>
        <v/>
      </c>
    </row>
    <row r="58" spans="1:196"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c r="GL58" s="1" t="str">
        <f>IF(ISBLANK(Values!E57),"","Yes")</f>
        <v/>
      </c>
      <c r="GM58" s="1" t="str">
        <f>IF(ISBLANK(Values!F57),"","No Plug Included")</f>
        <v/>
      </c>
      <c r="GN58" s="1" t="str">
        <f>IF(ISBLANK(Values!G57),"","No Electronic Information Stored")</f>
        <v/>
      </c>
    </row>
    <row r="59" spans="1:196"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c r="GL59" s="1" t="str">
        <f>IF(ISBLANK(Values!E58),"","Yes")</f>
        <v/>
      </c>
      <c r="GM59" s="1" t="str">
        <f>IF(ISBLANK(Values!F58),"","No Plug Included")</f>
        <v/>
      </c>
      <c r="GN59" s="1" t="str">
        <f>IF(ISBLANK(Values!G58),"","No Electronic Information Stored")</f>
        <v/>
      </c>
    </row>
    <row r="60" spans="1:196"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c r="GL60" s="1" t="str">
        <f>IF(ISBLANK(Values!E59),"","Yes")</f>
        <v/>
      </c>
      <c r="GM60" s="1" t="str">
        <f>IF(ISBLANK(Values!F59),"","No Plug Included")</f>
        <v/>
      </c>
      <c r="GN60" s="1" t="str">
        <f>IF(ISBLANK(Values!G59),"","No Electronic Information Stored")</f>
        <v/>
      </c>
    </row>
    <row r="61" spans="1:196"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c r="GL61" s="1" t="str">
        <f>IF(ISBLANK(Values!E60),"","Yes")</f>
        <v/>
      </c>
      <c r="GM61" s="1" t="str">
        <f>IF(ISBLANK(Values!F60),"","No Plug Included")</f>
        <v/>
      </c>
      <c r="GN61" s="1" t="str">
        <f>IF(ISBLANK(Values!G60),"","No Electronic Information Stored")</f>
        <v/>
      </c>
    </row>
    <row r="62" spans="1:196"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c r="GL62" s="1" t="str">
        <f>IF(ISBLANK(Values!E61),"","Yes")</f>
        <v/>
      </c>
      <c r="GM62" s="1" t="str">
        <f>IF(ISBLANK(Values!F61),"","No Plug Included")</f>
        <v/>
      </c>
      <c r="GN62" s="1" t="str">
        <f>IF(ISBLANK(Values!G61),"","No Electronic Information Stored")</f>
        <v/>
      </c>
    </row>
    <row r="63" spans="1:196"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c r="GL63" s="1" t="str">
        <f>IF(ISBLANK(Values!E62),"","Yes")</f>
        <v/>
      </c>
      <c r="GM63" s="1" t="str">
        <f>IF(ISBLANK(Values!F62),"","No Plug Included")</f>
        <v/>
      </c>
      <c r="GN63" s="1" t="str">
        <f>IF(ISBLANK(Values!G62),"","No Electronic Information Stored")</f>
        <v/>
      </c>
    </row>
    <row r="64" spans="1:196"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c r="GL64" s="1" t="str">
        <f>IF(ISBLANK(Values!E63),"","Yes")</f>
        <v/>
      </c>
      <c r="GM64" s="1" t="str">
        <f>IF(ISBLANK(Values!F63),"","No Plug Included")</f>
        <v/>
      </c>
      <c r="GN64" s="1" t="str">
        <f>IF(ISBLANK(Values!G63),"","No Electronic Information Stored")</f>
        <v/>
      </c>
    </row>
    <row r="65" spans="1:196"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c r="GL65" s="1" t="str">
        <f>IF(ISBLANK(Values!E64),"","Yes")</f>
        <v/>
      </c>
      <c r="GM65" s="1" t="str">
        <f>IF(ISBLANK(Values!F64),"","No Plug Included")</f>
        <v/>
      </c>
      <c r="GN65" s="1" t="str">
        <f>IF(ISBLANK(Values!G64),"","No Electronic Information Stored")</f>
        <v/>
      </c>
    </row>
    <row r="66" spans="1:196"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c r="GL66" s="1" t="str">
        <f>IF(ISBLANK(Values!E65),"","Yes")</f>
        <v/>
      </c>
      <c r="GM66" s="1" t="str">
        <f>IF(ISBLANK(Values!F65),"","No Plug Included")</f>
        <v/>
      </c>
      <c r="GN66" s="1" t="str">
        <f>IF(ISBLANK(Values!G65),"","No Electronic Information Stored")</f>
        <v/>
      </c>
    </row>
    <row r="67" spans="1:196"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c r="GL67" s="1" t="str">
        <f>IF(ISBLANK(Values!E66),"","Yes")</f>
        <v/>
      </c>
      <c r="GM67" s="1" t="str">
        <f>IF(ISBLANK(Values!F66),"","No Plug Included")</f>
        <v/>
      </c>
      <c r="GN67" s="1" t="str">
        <f>IF(ISBLANK(Values!G66),"","No Electronic Information Stored")</f>
        <v/>
      </c>
    </row>
    <row r="68" spans="1:196"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c r="GL68" s="1" t="str">
        <f>IF(ISBLANK(Values!E67),"","Yes")</f>
        <v/>
      </c>
      <c r="GM68" s="1" t="str">
        <f>IF(ISBLANK(Values!F67),"","No Plug Included")</f>
        <v/>
      </c>
      <c r="GN68" s="1" t="str">
        <f>IF(ISBLANK(Values!G67),"","No Electronic Information Stored")</f>
        <v/>
      </c>
    </row>
    <row r="69" spans="1:196"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c r="GL69" s="1" t="str">
        <f>IF(ISBLANK(Values!E68),"","Yes")</f>
        <v/>
      </c>
      <c r="GM69" s="1" t="str">
        <f>IF(ISBLANK(Values!F68),"","No Plug Included")</f>
        <v/>
      </c>
      <c r="GN69" s="1" t="str">
        <f>IF(ISBLANK(Values!G68),"","No Electronic Information Stored")</f>
        <v/>
      </c>
    </row>
    <row r="70" spans="1:196"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c r="GL70" s="1" t="str">
        <f>IF(ISBLANK(Values!E69),"","Yes")</f>
        <v/>
      </c>
      <c r="GM70" s="1" t="str">
        <f>IF(ISBLANK(Values!F69),"","No Plug Included")</f>
        <v/>
      </c>
      <c r="GN70" s="1" t="str">
        <f>IF(ISBLANK(Values!G69),"","No Electronic Information Stored")</f>
        <v/>
      </c>
    </row>
    <row r="71" spans="1:196"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c r="GL71" s="1" t="str">
        <f>IF(ISBLANK(Values!E70),"","Yes")</f>
        <v/>
      </c>
      <c r="GM71" s="1" t="str">
        <f>IF(ISBLANK(Values!F70),"","No Plug Included")</f>
        <v/>
      </c>
      <c r="GN71" s="1" t="str">
        <f>IF(ISBLANK(Values!G70),"","No Electronic Information Stored")</f>
        <v/>
      </c>
    </row>
    <row r="72" spans="1:196"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c r="GL72" s="1" t="str">
        <f>IF(ISBLANK(Values!E71),"","Yes")</f>
        <v/>
      </c>
      <c r="GM72" s="1" t="str">
        <f>IF(ISBLANK(Values!F71),"","No Plug Included")</f>
        <v/>
      </c>
      <c r="GN72" s="1" t="str">
        <f>IF(ISBLANK(Values!G71),"","No Electronic Information Stored")</f>
        <v/>
      </c>
    </row>
    <row r="73" spans="1:196"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c r="GL73" s="1" t="str">
        <f>IF(ISBLANK(Values!E72),"","Yes")</f>
        <v/>
      </c>
      <c r="GM73" s="1" t="str">
        <f>IF(ISBLANK(Values!F72),"","No Plug Included")</f>
        <v/>
      </c>
      <c r="GN73" s="1" t="str">
        <f>IF(ISBLANK(Values!G72),"","No Electronic Information Stored")</f>
        <v/>
      </c>
    </row>
    <row r="74" spans="1:196"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c r="GL74" s="1" t="str">
        <f>IF(ISBLANK(Values!E73),"","Yes")</f>
        <v/>
      </c>
      <c r="GM74" s="1" t="str">
        <f>IF(ISBLANK(Values!F73),"","No Plug Included")</f>
        <v/>
      </c>
      <c r="GN74" s="1" t="str">
        <f>IF(ISBLANK(Values!G73),"","No Electronic Information Stored")</f>
        <v/>
      </c>
    </row>
    <row r="75" spans="1:196"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c r="GL75" s="1" t="str">
        <f>IF(ISBLANK(Values!E74),"","Yes")</f>
        <v/>
      </c>
      <c r="GM75" s="1" t="str">
        <f>IF(ISBLANK(Values!F74),"","No Plug Included")</f>
        <v/>
      </c>
      <c r="GN75" s="1" t="str">
        <f>IF(ISBLANK(Values!G74),"","No Electronic Information Stored")</f>
        <v/>
      </c>
    </row>
    <row r="76" spans="1:196"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c r="GL76" s="1" t="str">
        <f>IF(ISBLANK(Values!E75),"","Yes")</f>
        <v/>
      </c>
      <c r="GM76" s="1" t="str">
        <f>IF(ISBLANK(Values!F75),"","No Plug Included")</f>
        <v/>
      </c>
      <c r="GN76" s="1" t="str">
        <f>IF(ISBLANK(Values!G75),"","No Electronic Information Stored")</f>
        <v/>
      </c>
    </row>
    <row r="77" spans="1:196"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c r="GL77" s="1" t="str">
        <f>IF(ISBLANK(Values!E76),"","Yes")</f>
        <v/>
      </c>
      <c r="GM77" s="1" t="str">
        <f>IF(ISBLANK(Values!F76),"","No Plug Included")</f>
        <v/>
      </c>
      <c r="GN77" s="1" t="str">
        <f>IF(ISBLANK(Values!G76),"","No Electronic Information Stored")</f>
        <v/>
      </c>
    </row>
    <row r="78" spans="1:196"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c r="GL78" s="1" t="str">
        <f>IF(ISBLANK(Values!E77),"","Yes")</f>
        <v/>
      </c>
      <c r="GN78" s="1" t="str">
        <f>IF(ISBLANK(Values!G77),"","No Electronic Information Stored")</f>
        <v/>
      </c>
    </row>
    <row r="79" spans="1:196"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c r="GL79" s="1" t="str">
        <f>IF(ISBLANK(Values!E78),"","Yes")</f>
        <v/>
      </c>
      <c r="GN79" s="1" t="str">
        <f>IF(ISBLANK(Values!G78),"","No Electronic Information Stored")</f>
        <v/>
      </c>
    </row>
    <row r="80" spans="1:196"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c r="GL80" s="1" t="str">
        <f>IF(ISBLANK(Values!E79),"","Yes")</f>
        <v/>
      </c>
      <c r="GN80" s="1" t="str">
        <f>IF(ISBLANK(Values!G79),"","No Electronic Information Stored")</f>
        <v/>
      </c>
    </row>
    <row r="81" spans="1:196"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c r="GL81" s="1" t="str">
        <f>IF(ISBLANK(Values!E80),"","Yes")</f>
        <v/>
      </c>
      <c r="GN81" s="1" t="str">
        <f>IF(ISBLANK(Values!G80),"","No Electronic Information Stored")</f>
        <v/>
      </c>
    </row>
    <row r="82" spans="1:196"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c r="GL82" s="1" t="str">
        <f>IF(ISBLANK(Values!E81),"","Yes")</f>
        <v/>
      </c>
      <c r="GN82" s="1" t="str">
        <f>IF(ISBLANK(Values!G81),"","No Electronic Information Stored")</f>
        <v/>
      </c>
    </row>
    <row r="83" spans="1:196"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c r="GL83" s="1" t="str">
        <f>IF(ISBLANK(Values!E82),"","Yes")</f>
        <v/>
      </c>
      <c r="GN83" s="1" t="str">
        <f>IF(ISBLANK(Values!G82),"","No Electronic Information Stored")</f>
        <v/>
      </c>
    </row>
    <row r="84" spans="1:196"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c r="GL84" s="1" t="str">
        <f>IF(ISBLANK(Values!E83),"","Yes")</f>
        <v/>
      </c>
      <c r="GN84" s="1" t="str">
        <f>IF(ISBLANK(Values!G83),"","No Electronic Information Stored")</f>
        <v/>
      </c>
    </row>
    <row r="85" spans="1:196"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c r="GL85" s="1" t="str">
        <f>IF(ISBLANK(Values!E84),"","Yes")</f>
        <v/>
      </c>
      <c r="GN85" s="1" t="str">
        <f>IF(ISBLANK(Values!G84),"","No Electronic Information Stored")</f>
        <v/>
      </c>
    </row>
    <row r="86" spans="1:196"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c r="GL86" s="1" t="str">
        <f>IF(ISBLANK(Values!E85),"","Yes")</f>
        <v/>
      </c>
      <c r="GN86" s="1" t="str">
        <f>IF(ISBLANK(Values!G85),"","No Electronic Information Stored")</f>
        <v/>
      </c>
    </row>
    <row r="87" spans="1:196"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c r="GL87" s="1" t="str">
        <f>IF(ISBLANK(Values!E86),"","Yes")</f>
        <v/>
      </c>
      <c r="GN87" s="1" t="str">
        <f>IF(ISBLANK(Values!G86),"","No Electronic Information Stored")</f>
        <v/>
      </c>
    </row>
    <row r="88" spans="1:196"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c r="GL88" s="1" t="str">
        <f>IF(ISBLANK(Values!E87),"","Yes")</f>
        <v/>
      </c>
      <c r="GN88" s="1" t="str">
        <f>IF(ISBLANK(Values!G87),"","No Electronic Information Stored")</f>
        <v/>
      </c>
    </row>
    <row r="89" spans="1:196"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c r="GL89" s="1" t="str">
        <f>IF(ISBLANK(Values!E88),"","Yes")</f>
        <v/>
      </c>
      <c r="GN89" s="1" t="str">
        <f>IF(ISBLANK(Values!G88),"","No Electronic Information Stored")</f>
        <v/>
      </c>
    </row>
    <row r="90" spans="1:196"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c r="GL90" s="1" t="str">
        <f>IF(ISBLANK(Values!E89),"","Yes")</f>
        <v/>
      </c>
      <c r="GN90" s="1" t="str">
        <f>IF(ISBLANK(Values!G89),"","No Electronic Information Stored")</f>
        <v/>
      </c>
    </row>
    <row r="91" spans="1:196"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c r="GL91" s="1" t="str">
        <f>IF(ISBLANK(Values!E90),"","Yes")</f>
        <v/>
      </c>
      <c r="GN91" s="1" t="str">
        <f>IF(ISBLANK(Values!G90),"","No Electronic Information Stored")</f>
        <v/>
      </c>
    </row>
    <row r="92" spans="1:196"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c r="GL92" s="1" t="str">
        <f>IF(ISBLANK(Values!E91),"","Yes")</f>
        <v/>
      </c>
      <c r="GN92" s="1" t="str">
        <f>IF(ISBLANK(Values!G91),"","No Electronic Information Stored")</f>
        <v/>
      </c>
    </row>
    <row r="93" spans="1:196"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c r="GL93" s="1" t="str">
        <f>IF(ISBLANK(Values!E92),"","Yes")</f>
        <v/>
      </c>
      <c r="GN93" s="1" t="str">
        <f>IF(ISBLANK(Values!G92),"","No Electronic Information Stored")</f>
        <v/>
      </c>
    </row>
    <row r="94" spans="1:196"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c r="GL94" s="1" t="str">
        <f>IF(ISBLANK(Values!E93),"","Yes")</f>
        <v/>
      </c>
      <c r="GN94" s="1" t="str">
        <f>IF(ISBLANK(Values!G93),"","No Electronic Information Stored")</f>
        <v/>
      </c>
    </row>
    <row r="95" spans="1:196"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c r="GL95" s="1" t="str">
        <f>IF(ISBLANK(Values!E94),"","Yes")</f>
        <v/>
      </c>
      <c r="GN95" s="1" t="str">
        <f>IF(ISBLANK(Values!G94),"","No Electronic Information Stored")</f>
        <v/>
      </c>
    </row>
    <row r="96" spans="1:196"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c r="GL96" s="1" t="str">
        <f>IF(ISBLANK(Values!E95),"","Yes")</f>
        <v/>
      </c>
      <c r="GN96" s="1" t="str">
        <f>IF(ISBLANK(Values!G95),"","No Electronic Information Stored")</f>
        <v/>
      </c>
    </row>
    <row r="97" spans="1:196"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c r="GL97" s="1" t="str">
        <f>IF(ISBLANK(Values!E96),"","Yes")</f>
        <v/>
      </c>
      <c r="GN97" s="1" t="str">
        <f>IF(ISBLANK(Values!G96),"","No Electronic Information Stored")</f>
        <v/>
      </c>
    </row>
    <row r="98" spans="1:196"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c r="GL98" s="1" t="str">
        <f>IF(ISBLANK(Values!E97),"","Yes")</f>
        <v/>
      </c>
      <c r="GN98" s="1" t="str">
        <f>IF(ISBLANK(Values!G97),"","No Electronic Information Stored")</f>
        <v/>
      </c>
    </row>
    <row r="99" spans="1:196"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c r="GL99" s="1" t="str">
        <f>IF(ISBLANK(Values!E98),"","Yes")</f>
        <v/>
      </c>
      <c r="GN99" s="1" t="str">
        <f>IF(ISBLANK(Values!G98),"","No Electronic Information Stored")</f>
        <v/>
      </c>
    </row>
    <row r="100" spans="1:196"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c r="GL100" s="1" t="str">
        <f>IF(ISBLANK(Values!E99),"","Yes")</f>
        <v/>
      </c>
      <c r="GN100" s="1" t="str">
        <f>IF(ISBLANK(Values!G99),"","No Electronic Information Stored")</f>
        <v/>
      </c>
    </row>
    <row r="101" spans="1:196"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c r="GL101" s="1" t="str">
        <f>IF(ISBLANK(Values!E100),"","Yes")</f>
        <v/>
      </c>
      <c r="GN101" s="1" t="str">
        <f>IF(ISBLANK(Values!G100),"","No Electronic Information Stored")</f>
        <v/>
      </c>
    </row>
    <row r="102" spans="1:196"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c r="GL102" s="1" t="str">
        <f>IF(ISBLANK(Values!E101),"","Yes")</f>
        <v/>
      </c>
      <c r="GN102" s="1" t="str">
        <f>IF(ISBLANK(Values!G101),"","No Electronic Information Stored")</f>
        <v/>
      </c>
    </row>
    <row r="103" spans="1:196"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c r="GL103" s="1" t="str">
        <f>IF(ISBLANK(Values!E102),"","Yes")</f>
        <v/>
      </c>
      <c r="GN103" s="1" t="str">
        <f>IF(ISBLANK(Values!G102),"","No Electronic Information Stored")</f>
        <v/>
      </c>
    </row>
    <row r="104" spans="1:196"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c r="GL104" s="1" t="str">
        <f>IF(ISBLANK(Values!E103),"","Yes")</f>
        <v/>
      </c>
      <c r="GN104" s="1" t="str">
        <f>IF(ISBLANK(Values!G103),"","No Electronic Information Stored")</f>
        <v/>
      </c>
    </row>
    <row r="105" spans="1:196"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c r="GL105" s="1" t="str">
        <f>IF(ISBLANK(Values!E104),"","Yes")</f>
        <v/>
      </c>
      <c r="GN105" s="1" t="str">
        <f>IF(ISBLANK(Values!G104),"","No Electronic Information Stored")</f>
        <v/>
      </c>
    </row>
    <row r="106" spans="1:196"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c r="GL106" s="1" t="str">
        <f>IF(ISBLANK(Values!E105),"","Yes")</f>
        <v/>
      </c>
      <c r="GN106" s="1" t="str">
        <f>IF(ISBLANK(Values!G105),"","No Electronic Information Stored")</f>
        <v/>
      </c>
    </row>
    <row r="107" spans="1:196"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c r="GL107" s="1" t="str">
        <f>IF(ISBLANK(Values!E106),"","Yes")</f>
        <v/>
      </c>
      <c r="GN107" s="1" t="str">
        <f>IF(ISBLANK(Values!G106),"","No Electronic Information Stored")</f>
        <v/>
      </c>
    </row>
    <row r="108" spans="1:196"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c r="GL108" s="1" t="str">
        <f>IF(ISBLANK(Values!E107),"","Yes")</f>
        <v/>
      </c>
      <c r="GN108" s="1" t="str">
        <f>IF(ISBLANK(Values!G107),"","No Electronic Information Stored")</f>
        <v/>
      </c>
    </row>
    <row r="109" spans="1:196"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c r="GL109" s="1" t="str">
        <f>IF(ISBLANK(Values!E108),"","Yes")</f>
        <v/>
      </c>
      <c r="GN109" s="1" t="str">
        <f>IF(ISBLANK(Values!G108),"","No Electronic Information Stored")</f>
        <v/>
      </c>
    </row>
    <row r="110" spans="1:196"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c r="GL110" s="1" t="str">
        <f>IF(ISBLANK(Values!E109),"","Yes")</f>
        <v/>
      </c>
      <c r="GN110" s="1" t="str">
        <f>IF(ISBLANK(Values!G109),"","No Electronic Information Stored")</f>
        <v/>
      </c>
    </row>
    <row r="111" spans="1:196"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c r="GL111" s="1" t="str">
        <f>IF(ISBLANK(Values!E110),"","Yes")</f>
        <v/>
      </c>
      <c r="GN111" s="1" t="str">
        <f>IF(ISBLANK(Values!G110),"","No Electronic Information Stored")</f>
        <v/>
      </c>
    </row>
    <row r="112" spans="1:196"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c r="GL112" s="1" t="str">
        <f>IF(ISBLANK(Values!E111),"","Yes")</f>
        <v/>
      </c>
      <c r="GN112" s="1" t="str">
        <f>IF(ISBLANK(Values!G111),"","No Electronic Information Stored")</f>
        <v/>
      </c>
    </row>
    <row r="113" spans="1:196"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c r="GL113" s="1" t="str">
        <f>IF(ISBLANK(Values!E112),"","Yes")</f>
        <v/>
      </c>
      <c r="GN113" s="1" t="str">
        <f>IF(ISBLANK(Values!G112),"","No Electronic Information Stored")</f>
        <v/>
      </c>
    </row>
    <row r="114" spans="1:196"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c r="GL114" s="1" t="str">
        <f>IF(ISBLANK(Values!E113),"","Yes")</f>
        <v/>
      </c>
      <c r="GN114" s="1" t="str">
        <f>IF(ISBLANK(Values!G113),"","No Electronic Information Stored")</f>
        <v/>
      </c>
    </row>
    <row r="115" spans="1:196"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c r="GL115" s="1" t="str">
        <f>IF(ISBLANK(Values!E114),"","Yes")</f>
        <v/>
      </c>
      <c r="GN115" s="1" t="str">
        <f>IF(ISBLANK(Values!G114),"","No Electronic Information Stored")</f>
        <v/>
      </c>
    </row>
    <row r="116" spans="1:196"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c r="GL116" s="1" t="str">
        <f>IF(ISBLANK(Values!E115),"","Yes")</f>
        <v/>
      </c>
      <c r="GN116" s="1" t="str">
        <f>IF(ISBLANK(Values!G115),"","No Electronic Information Stored")</f>
        <v/>
      </c>
    </row>
    <row r="117" spans="1:196"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c r="GL117" s="1" t="str">
        <f>IF(ISBLANK(Values!E116),"","Yes")</f>
        <v/>
      </c>
      <c r="GN117" s="1" t="str">
        <f>IF(ISBLANK(Values!G116),"","No Electronic Information Stored")</f>
        <v/>
      </c>
    </row>
    <row r="118" spans="1:196"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c r="GL118" s="1" t="str">
        <f>IF(ISBLANK(Values!E117),"","Yes")</f>
        <v/>
      </c>
      <c r="GN118" s="1" t="str">
        <f>IF(ISBLANK(Values!G117),"","No Electronic Information Stored")</f>
        <v/>
      </c>
    </row>
    <row r="119" spans="1:196"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c r="GL119" s="1" t="str">
        <f>IF(ISBLANK(Values!E118),"","Yes")</f>
        <v/>
      </c>
      <c r="GN119" s="1" t="str">
        <f>IF(ISBLANK(Values!G118),"","No Electronic Information Stored")</f>
        <v/>
      </c>
    </row>
    <row r="120" spans="1:196"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c r="GL120" s="1" t="str">
        <f>IF(ISBLANK(Values!E119),"","Yes")</f>
        <v/>
      </c>
      <c r="GN120" s="1" t="str">
        <f>IF(ISBLANK(Values!G119),"","No Electronic Information Stored")</f>
        <v/>
      </c>
    </row>
    <row r="121" spans="1:196"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c r="GL121" s="1" t="str">
        <f>IF(ISBLANK(Values!E120),"","Yes")</f>
        <v/>
      </c>
      <c r="GN121" s="1" t="str">
        <f>IF(ISBLANK(Values!G120),"","No Electronic Information Stored")</f>
        <v/>
      </c>
    </row>
    <row r="122" spans="1:196"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c r="GL122" s="1" t="str">
        <f>IF(ISBLANK(Values!E121),"","Yes")</f>
        <v/>
      </c>
      <c r="GN122" s="1" t="str">
        <f>IF(ISBLANK(Values!G121),"","No Electronic Information Stored")</f>
        <v/>
      </c>
    </row>
    <row r="123" spans="1:196"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c r="GL123" s="1" t="str">
        <f>IF(ISBLANK(Values!E122),"","Yes")</f>
        <v/>
      </c>
      <c r="GN123" s="1" t="str">
        <f>IF(ISBLANK(Values!G122),"","No Electronic Information Stored")</f>
        <v/>
      </c>
    </row>
    <row r="124" spans="1:196"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c r="GL124" s="1" t="str">
        <f>IF(ISBLANK(Values!E123),"","Yes")</f>
        <v/>
      </c>
      <c r="GN124" s="1" t="str">
        <f>IF(ISBLANK(Values!G123),"","No Electronic Information Stored")</f>
        <v/>
      </c>
    </row>
    <row r="125" spans="1:196"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c r="GL125" s="1" t="str">
        <f>IF(ISBLANK(Values!E124),"","Yes")</f>
        <v/>
      </c>
      <c r="GN125" s="1" t="str">
        <f>IF(ISBLANK(Values!G124),"","No Electronic Information Stored")</f>
        <v/>
      </c>
    </row>
    <row r="126" spans="1:196"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c r="GL126" s="1" t="str">
        <f>IF(ISBLANK(Values!E125),"","Yes")</f>
        <v/>
      </c>
      <c r="GN126" s="1" t="str">
        <f>IF(ISBLANK(Values!G125),"","No Electronic Information Stored")</f>
        <v/>
      </c>
    </row>
    <row r="127" spans="1:196"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c r="GL127" s="1" t="str">
        <f>IF(ISBLANK(Values!E126),"","Yes")</f>
        <v/>
      </c>
      <c r="GN127" s="1" t="str">
        <f>IF(ISBLANK(Values!G126),"","No Electronic Information Stored")</f>
        <v/>
      </c>
    </row>
    <row r="128" spans="1:196"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c r="GL128" s="1" t="str">
        <f>IF(ISBLANK(Values!E127),"","Yes")</f>
        <v/>
      </c>
      <c r="GN128" s="1" t="str">
        <f>IF(ISBLANK(Values!G127),"","No Electronic Information Stored")</f>
        <v/>
      </c>
    </row>
    <row r="129" spans="1:196"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c r="GL129" s="1" t="str">
        <f>IF(ISBLANK(Values!E128),"","Yes")</f>
        <v/>
      </c>
      <c r="GN129" s="1" t="str">
        <f>IF(ISBLANK(Values!G128),"","No Electronic Information Stored")</f>
        <v/>
      </c>
    </row>
    <row r="130" spans="1:196"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c r="GL130" s="1" t="str">
        <f>IF(ISBLANK(Values!E129),"","Yes")</f>
        <v/>
      </c>
      <c r="GN130" s="1" t="str">
        <f>IF(ISBLANK(Values!G129),"","No Electronic Information Stored")</f>
        <v/>
      </c>
    </row>
    <row r="131" spans="1:196"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c r="GL131" s="1" t="str">
        <f>IF(ISBLANK(Values!E130),"","Yes")</f>
        <v/>
      </c>
      <c r="GN131" s="1" t="str">
        <f>IF(ISBLANK(Values!G130),"","No Electronic Information Stored")</f>
        <v/>
      </c>
    </row>
    <row r="132" spans="1:196"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c r="GL132" s="1" t="str">
        <f>IF(ISBLANK(Values!E131),"","Yes")</f>
        <v/>
      </c>
      <c r="GN132" s="1" t="str">
        <f>IF(ISBLANK(Values!G131),"","No Electronic Information Stored")</f>
        <v/>
      </c>
    </row>
    <row r="133" spans="1:196"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c r="GL133" s="1" t="str">
        <f>IF(ISBLANK(Values!E132),"","Yes")</f>
        <v/>
      </c>
      <c r="GN133" s="1" t="str">
        <f>IF(ISBLANK(Values!G132),"","No Electronic Information Stored")</f>
        <v/>
      </c>
    </row>
    <row r="134" spans="1:196"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c r="GL134" s="1" t="str">
        <f>IF(ISBLANK(Values!E133),"","Yes")</f>
        <v/>
      </c>
      <c r="GN134" s="1" t="str">
        <f>IF(ISBLANK(Values!G133),"","No Electronic Information Stored")</f>
        <v/>
      </c>
    </row>
    <row r="135" spans="1:196"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c r="GL135" s="1" t="str">
        <f>IF(ISBLANK(Values!E134),"","Yes")</f>
        <v/>
      </c>
      <c r="GN135" s="1" t="str">
        <f>IF(ISBLANK(Values!G134),"","No Electronic Information Stored")</f>
        <v/>
      </c>
    </row>
    <row r="136" spans="1:196"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c r="GL136" s="1" t="str">
        <f>IF(ISBLANK(Values!E135),"","Yes")</f>
        <v/>
      </c>
      <c r="GN136" s="1" t="str">
        <f>IF(ISBLANK(Values!G135),"","No Electronic Information Stored")</f>
        <v/>
      </c>
    </row>
    <row r="137" spans="1:196"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c r="GL137" s="1" t="str">
        <f>IF(ISBLANK(Values!E136),"","Yes")</f>
        <v/>
      </c>
      <c r="GN137" s="1" t="str">
        <f>IF(ISBLANK(Values!G136),"","No Electronic Information Stored")</f>
        <v/>
      </c>
    </row>
    <row r="138" spans="1:196"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c r="GL138" s="1" t="str">
        <f>IF(ISBLANK(Values!E137),"","Yes")</f>
        <v/>
      </c>
      <c r="GN138" s="1" t="str">
        <f>IF(ISBLANK(Values!G137),"","No Electronic Information Stored")</f>
        <v/>
      </c>
    </row>
    <row r="139" spans="1:196"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c r="GL139" s="1" t="str">
        <f>IF(ISBLANK(Values!E138),"","Yes")</f>
        <v/>
      </c>
      <c r="GN139" s="1" t="str">
        <f>IF(ISBLANK(Values!G138),"","No Electronic Information Stored")</f>
        <v/>
      </c>
    </row>
    <row r="140" spans="1:196"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c r="GL140" s="1" t="str">
        <f>IF(ISBLANK(Values!E139),"","Yes")</f>
        <v/>
      </c>
      <c r="GN140" s="1" t="str">
        <f>IF(ISBLANK(Values!G139),"","No Electronic Information Stored")</f>
        <v/>
      </c>
    </row>
    <row r="141" spans="1:196"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c r="GL141" s="1" t="str">
        <f>IF(ISBLANK(Values!E140),"","Yes")</f>
        <v/>
      </c>
      <c r="GN141" s="1" t="str">
        <f>IF(ISBLANK(Values!G140),"","No Electronic Information Stored")</f>
        <v/>
      </c>
    </row>
    <row r="142" spans="1:196"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c r="GL142" s="1" t="str">
        <f>IF(ISBLANK(Values!E141),"","Yes")</f>
        <v/>
      </c>
      <c r="GN142" s="1" t="str">
        <f>IF(ISBLANK(Values!G141),"","No Electronic Information Stored")</f>
        <v/>
      </c>
    </row>
    <row r="143" spans="1:196"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c r="GL143" s="1" t="str">
        <f>IF(ISBLANK(Values!E142),"","Yes")</f>
        <v/>
      </c>
      <c r="GN143" s="1" t="str">
        <f>IF(ISBLANK(Values!G142),"","No Electronic Information Stored")</f>
        <v/>
      </c>
    </row>
    <row r="144" spans="1:196"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c r="GL144" s="1" t="str">
        <f>IF(ISBLANK(Values!E143),"","Yes")</f>
        <v/>
      </c>
      <c r="GN144" s="1" t="str">
        <f>IF(ISBLANK(Values!G143),"","No Electronic Information Stored")</f>
        <v/>
      </c>
    </row>
    <row r="145" spans="1:196"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c r="GL145" s="1" t="str">
        <f>IF(ISBLANK(Values!E144),"","Yes")</f>
        <v/>
      </c>
      <c r="GN145" s="1" t="str">
        <f>IF(ISBLANK(Values!G144),"","No Electronic Information Stored")</f>
        <v/>
      </c>
    </row>
    <row r="146" spans="1:196"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c r="GL146" s="1" t="str">
        <f>IF(ISBLANK(Values!E145),"","Yes")</f>
        <v/>
      </c>
      <c r="GN146" s="1" t="str">
        <f>IF(ISBLANK(Values!G145),"","No Electronic Information Stored")</f>
        <v/>
      </c>
    </row>
    <row r="147" spans="1:196"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c r="GL147" s="1" t="str">
        <f>IF(ISBLANK(Values!E146),"","Yes")</f>
        <v/>
      </c>
      <c r="GN147" s="1" t="str">
        <f>IF(ISBLANK(Values!G146),"","No Electronic Information Stored")</f>
        <v/>
      </c>
    </row>
    <row r="148" spans="1:196"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c r="GL148" s="1" t="str">
        <f>IF(ISBLANK(Values!E147),"","Yes")</f>
        <v/>
      </c>
      <c r="GN148" s="1" t="str">
        <f>IF(ISBLANK(Values!G147),"","No Electronic Information Stored")</f>
        <v/>
      </c>
    </row>
    <row r="149" spans="1:196"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c r="GL149" s="1" t="str">
        <f>IF(ISBLANK(Values!E148),"","Yes")</f>
        <v/>
      </c>
      <c r="GN149" s="1" t="str">
        <f>IF(ISBLANK(Values!G148),"","No Electronic Information Stored")</f>
        <v/>
      </c>
    </row>
    <row r="150" spans="1:196"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c r="GL150" s="1" t="str">
        <f>IF(ISBLANK(Values!E149),"","Yes")</f>
        <v/>
      </c>
      <c r="GN150" s="1" t="str">
        <f>IF(ISBLANK(Values!G149),"","No Electronic Information Stored")</f>
        <v/>
      </c>
    </row>
    <row r="151" spans="1:196"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c r="GL151" s="1" t="str">
        <f>IF(ISBLANK(Values!E150),"","Yes")</f>
        <v/>
      </c>
      <c r="GN151" s="1" t="str">
        <f>IF(ISBLANK(Values!G150),"","No Electronic Information Stored")</f>
        <v/>
      </c>
    </row>
    <row r="152" spans="1:196"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c r="GL152" s="1" t="str">
        <f>IF(ISBLANK(Values!E151),"","Yes")</f>
        <v/>
      </c>
      <c r="GN152" s="1" t="str">
        <f>IF(ISBLANK(Values!G151),"","No Electronic Information Stored")</f>
        <v/>
      </c>
    </row>
    <row r="153" spans="1:196"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c r="GL153" s="1" t="str">
        <f>IF(ISBLANK(Values!E152),"","Yes")</f>
        <v/>
      </c>
      <c r="GN153" s="1" t="str">
        <f>IF(ISBLANK(Values!G152),"","No Electronic Information Stored")</f>
        <v/>
      </c>
    </row>
    <row r="154" spans="1:196"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c r="GL154" s="1" t="str">
        <f>IF(ISBLANK(Values!E153),"","Yes")</f>
        <v/>
      </c>
      <c r="GN154" s="1" t="str">
        <f>IF(ISBLANK(Values!G153),"","No Electronic Information Stored")</f>
        <v/>
      </c>
    </row>
    <row r="155" spans="1:196"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c r="GL155" s="1" t="str">
        <f>IF(ISBLANK(Values!E154),"","Yes")</f>
        <v/>
      </c>
      <c r="GN155" s="1" t="str">
        <f>IF(ISBLANK(Values!G154),"","No Electronic Information Stored")</f>
        <v/>
      </c>
    </row>
    <row r="156" spans="1:196"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c r="GL156" s="1" t="str">
        <f>IF(ISBLANK(Values!E155),"","Yes")</f>
        <v/>
      </c>
      <c r="GN156" s="1" t="str">
        <f>IF(ISBLANK(Values!G155),"","No Electronic Information Stored")</f>
        <v/>
      </c>
    </row>
    <row r="157" spans="1:196"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c r="GL157" s="1" t="str">
        <f>IF(ISBLANK(Values!E156),"","Yes")</f>
        <v/>
      </c>
      <c r="GN157" s="1" t="str">
        <f>IF(ISBLANK(Values!G156),"","No Electronic Information Stored")</f>
        <v/>
      </c>
    </row>
    <row r="158" spans="1:196"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c r="GL158" s="1" t="str">
        <f>IF(ISBLANK(Values!E157),"","Yes")</f>
        <v/>
      </c>
      <c r="GN158" s="1" t="str">
        <f>IF(ISBLANK(Values!G157),"","No Electronic Information Stored")</f>
        <v/>
      </c>
    </row>
    <row r="159" spans="1:196"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c r="GL159" s="1" t="str">
        <f>IF(ISBLANK(Values!E158),"","Yes")</f>
        <v/>
      </c>
      <c r="GN159" s="1" t="str">
        <f>IF(ISBLANK(Values!G158),"","No Electronic Information Stored")</f>
        <v/>
      </c>
    </row>
    <row r="160" spans="1:196"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c r="GL160" s="1" t="str">
        <f>IF(ISBLANK(Values!E159),"","Yes")</f>
        <v/>
      </c>
      <c r="GN160" s="1" t="str">
        <f>IF(ISBLANK(Values!G159),"","No Electronic Information Stored")</f>
        <v/>
      </c>
    </row>
    <row r="161" spans="1:196"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c r="GL161" s="1" t="str">
        <f>IF(ISBLANK(Values!E160),"","Yes")</f>
        <v/>
      </c>
      <c r="GN161" s="1" t="str">
        <f>IF(ISBLANK(Values!G160),"","No Electronic Information Stored")</f>
        <v/>
      </c>
    </row>
    <row r="162" spans="1:196"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c r="GL162" s="1" t="str">
        <f>IF(ISBLANK(Values!E161),"","Yes")</f>
        <v/>
      </c>
      <c r="GN162" s="1" t="str">
        <f>IF(ISBLANK(Values!G161),"","No Electronic Information Stored")</f>
        <v/>
      </c>
    </row>
    <row r="163" spans="1:196"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c r="GL163" s="1" t="str">
        <f>IF(ISBLANK(Values!E162),"","Yes")</f>
        <v/>
      </c>
      <c r="GN163" s="1" t="str">
        <f>IF(ISBLANK(Values!G162),"","No Electronic Information Stored")</f>
        <v/>
      </c>
    </row>
    <row r="164" spans="1:196"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c r="GL164" s="1" t="str">
        <f>IF(ISBLANK(Values!E163),"","Yes")</f>
        <v/>
      </c>
      <c r="GN164" s="1" t="str">
        <f>IF(ISBLANK(Values!G163),"","No Electronic Information Stored")</f>
        <v/>
      </c>
    </row>
    <row r="165" spans="1:196"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c r="GL165" s="1" t="str">
        <f>IF(ISBLANK(Values!E164),"","Yes")</f>
        <v/>
      </c>
      <c r="GN165" s="1" t="str">
        <f>IF(ISBLANK(Values!G164),"","No Electronic Information Stored")</f>
        <v/>
      </c>
    </row>
    <row r="166" spans="1:196"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c r="GL166" s="1" t="str">
        <f>IF(ISBLANK(Values!E165),"","Yes")</f>
        <v/>
      </c>
      <c r="GN166" s="1" t="str">
        <f>IF(ISBLANK(Values!G165),"","No Electronic Information Stored")</f>
        <v/>
      </c>
    </row>
    <row r="167" spans="1:196"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c r="GL167" s="1" t="str">
        <f>IF(ISBLANK(Values!E166),"","Yes")</f>
        <v/>
      </c>
      <c r="GN167" s="1" t="str">
        <f>IF(ISBLANK(Values!G166),"","No Electronic Information Stored")</f>
        <v/>
      </c>
    </row>
    <row r="168" spans="1:196"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c r="GL168" s="1" t="str">
        <f>IF(ISBLANK(Values!E167),"","Yes")</f>
        <v/>
      </c>
      <c r="GN168" s="1" t="str">
        <f>IF(ISBLANK(Values!G167),"","No Electronic Information Stored")</f>
        <v/>
      </c>
    </row>
    <row r="169" spans="1:196"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c r="GL169" s="1" t="str">
        <f>IF(ISBLANK(Values!E168),"","Yes")</f>
        <v/>
      </c>
      <c r="GN169" s="1" t="str">
        <f>IF(ISBLANK(Values!G168),"","No Electronic Information Stored")</f>
        <v/>
      </c>
    </row>
    <row r="170" spans="1:196"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c r="GL170" s="1" t="str">
        <f>IF(ISBLANK(Values!E169),"","Yes")</f>
        <v/>
      </c>
      <c r="GN170" s="1" t="str">
        <f>IF(ISBLANK(Values!G169),"","No Electronic Information Stored")</f>
        <v/>
      </c>
    </row>
    <row r="171" spans="1:196"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c r="GL171" s="1" t="str">
        <f>IF(ISBLANK(Values!E170),"","Yes")</f>
        <v/>
      </c>
      <c r="GN171" s="1" t="str">
        <f>IF(ISBLANK(Values!G170),"","No Electronic Information Stored")</f>
        <v/>
      </c>
    </row>
    <row r="172" spans="1:196"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c r="GL172" s="1" t="str">
        <f>IF(ISBLANK(Values!E171),"","Yes")</f>
        <v/>
      </c>
      <c r="GN172" s="1" t="str">
        <f>IF(ISBLANK(Values!G171),"","No Electronic Information Stored")</f>
        <v/>
      </c>
    </row>
    <row r="173" spans="1:196"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c r="GL173" s="1" t="str">
        <f>IF(ISBLANK(Values!E172),"","Yes")</f>
        <v/>
      </c>
      <c r="GN173" s="1" t="str">
        <f>IF(ISBLANK(Values!G172),"","No Electronic Information Stored")</f>
        <v/>
      </c>
    </row>
    <row r="174" spans="1:196"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c r="GN174" s="1" t="str">
        <f>IF(ISBLANK(Values!G173),"","No Electronic Information Stored")</f>
        <v/>
      </c>
    </row>
    <row r="175" spans="1:196"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c r="GN175" s="1" t="str">
        <f>IF(ISBLANK(Values!G174),"","No Electronic Information Stored")</f>
        <v/>
      </c>
    </row>
    <row r="176" spans="1:196"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c r="GN176" s="1" t="str">
        <f>IF(ISBLANK(Values!G175),"","No Electronic Information Stored")</f>
        <v/>
      </c>
    </row>
    <row r="177" spans="1:196"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c r="GN177" s="1" t="str">
        <f>IF(ISBLANK(Values!G176),"","No Electronic Information Stored")</f>
        <v/>
      </c>
    </row>
    <row r="178" spans="1:196"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c r="GN178" s="1" t="str">
        <f>IF(ISBLANK(Values!G177),"","No Electronic Information Stored")</f>
        <v/>
      </c>
    </row>
    <row r="179" spans="1:196"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c r="GN179" s="1" t="str">
        <f>IF(ISBLANK(Values!G178),"","No Electronic Information Stored")</f>
        <v/>
      </c>
    </row>
    <row r="180" spans="1:196"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c r="GN180" s="1" t="str">
        <f>IF(ISBLANK(Values!G179),"","No Electronic Information Stored")</f>
        <v/>
      </c>
    </row>
    <row r="181" spans="1:196"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c r="GN181" s="1" t="str">
        <f>IF(ISBLANK(Values!G180),"","No Electronic Information Stored")</f>
        <v/>
      </c>
    </row>
    <row r="182" spans="1:196"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c r="GN182" s="1" t="str">
        <f>IF(ISBLANK(Values!G181),"","No Electronic Information Stored")</f>
        <v/>
      </c>
    </row>
    <row r="183" spans="1:196"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c r="GN183" s="1" t="str">
        <f>IF(ISBLANK(Values!G182),"","No Electronic Information Stored")</f>
        <v/>
      </c>
    </row>
    <row r="184" spans="1:196"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c r="GN184" s="1" t="str">
        <f>IF(ISBLANK(Values!G183),"","No Electronic Information Stored")</f>
        <v/>
      </c>
    </row>
    <row r="185" spans="1:196"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c r="GN185" s="1" t="str">
        <f>IF(ISBLANK(Values!G184),"","No Electronic Information Stored")</f>
        <v/>
      </c>
    </row>
    <row r="186" spans="1:196"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c r="GN186" s="1" t="str">
        <f>IF(ISBLANK(Values!G185),"","No Electronic Information Stored")</f>
        <v/>
      </c>
    </row>
    <row r="187" spans="1:196"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c r="GN187" s="1" t="str">
        <f>IF(ISBLANK(Values!G186),"","No Electronic Information Stored")</f>
        <v/>
      </c>
    </row>
    <row r="188" spans="1:196"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c r="GN188" s="1" t="str">
        <f>IF(ISBLANK(Values!G187),"","No Electronic Information Stored")</f>
        <v/>
      </c>
    </row>
    <row r="189" spans="1:196"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c r="GN189" s="1" t="str">
        <f>IF(ISBLANK(Values!G188),"","No Electronic Information Stored")</f>
        <v/>
      </c>
    </row>
    <row r="190" spans="1:196"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c r="GN190" s="1" t="str">
        <f>IF(ISBLANK(Values!G189),"","No Electronic Information Stored")</f>
        <v/>
      </c>
    </row>
    <row r="191" spans="1:196"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c r="GN191" s="1" t="str">
        <f>IF(ISBLANK(Values!G190),"","No Electronic Information Stored")</f>
        <v/>
      </c>
    </row>
    <row r="192" spans="1:196"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c r="GN192" s="1" t="str">
        <f>IF(ISBLANK(Values!G191),"","No Electronic Information Stored")</f>
        <v/>
      </c>
    </row>
    <row r="193" spans="1:196"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c r="GN193" s="1" t="str">
        <f>IF(ISBLANK(Values!G192),"","No Electronic Information Stored")</f>
        <v/>
      </c>
    </row>
    <row r="194" spans="1:196"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c r="GN194" s="1" t="str">
        <f>IF(ISBLANK(Values!G193),"","No Electronic Information Stored")</f>
        <v/>
      </c>
    </row>
    <row r="195" spans="1:196"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c r="GN195" s="1" t="str">
        <f>IF(ISBLANK(Values!G194),"","No Electronic Information Stored")</f>
        <v/>
      </c>
    </row>
    <row r="196" spans="1:196"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c r="GN196" s="1" t="str">
        <f>IF(ISBLANK(Values!G195),"","No Electronic Information Stored")</f>
        <v/>
      </c>
    </row>
    <row r="197" spans="1:196"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c r="GN197" s="1" t="str">
        <f>IF(ISBLANK(Values!G196),"","No Electronic Information Stored")</f>
        <v/>
      </c>
    </row>
    <row r="198" spans="1:196"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96"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96"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96"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96"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96"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96"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96"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96"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96"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96"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58">
      <formula>IF(LEN(L6)&gt;0,1,0)</formula>
    </cfRule>
    <cfRule type="expression" dxfId="493" priority="59">
      <formula>IF(VLOOKUP($L$3,#NAME?,MATCH($A5,#NAME?,0)+1,0)&gt;0,1,0)</formula>
    </cfRule>
    <cfRule type="expression" dxfId="492" priority="62">
      <formula>AND(IF(IFERROR(VLOOKUP($L$3,#NAME?,MATCH($A5,#NAME?,0)+1,0),0)&gt;0,0,1),IF(IFERROR(VLOOKUP($L$3,#NAME?,MATCH($A5,#NAME?,0)+1,0),0)&gt;0,0,1),IF(IFERROR(VLOOKUP($L$3,#NAME?,MATCH($A5,#NAME?,0)+1,0),0)&gt;0,0,1),IF(IFERROR(MATCH($A5,#NAME?,0),0)&gt;0,1,0))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3">
      <formula>IF(LEN(AA4)&gt;0,1,0)</formula>
    </cfRule>
    <cfRule type="expression" dxfId="443" priority="134">
      <formula>IF(VLOOKUP($AA$3,#NAME?,MATCH($A4,#NAME?,0)+1,0)&gt;0,1,0)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09">
      <formula>IF(LEN(CY4)&gt;0,1,0)</formula>
    </cfRule>
    <cfRule type="expression" dxfId="272" priority="510">
      <formula>IF(VLOOKUP($CY$3,#NAME?,MATCH($A4,#NAME?,0)+1,0)&gt;0,1,0)</formula>
    </cfRule>
    <cfRule type="expression" dxfId="27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70" priority="514">
      <formula>AND(AND(OR(AND(AND(OR(NOT(DA4="Yes"),DA4="")))),A4&lt;&gt;""))</formula>
    </cfRule>
    <cfRule type="expression" dxfId="269" priority="515">
      <formula>IF(LEN(CZ4)&gt;0,1,0)</formula>
    </cfRule>
    <cfRule type="expression" dxfId="268" priority="516">
      <formula>IF(VLOOKUP($CZ$3,#NAME?,MATCH($A4,#NAME?,0)+1,0)&gt;0,1,0)</formula>
    </cfRule>
    <cfRule type="expression" dxfId="267"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266" priority="520">
      <formula>AND(AND(OR(AND(OR(OR(NOT(CO4&lt;&gt;"DEFAULT"),CO4="")))),A4&lt;&gt;""))</formula>
    </cfRule>
    <cfRule type="expression" dxfId="265" priority="521">
      <formula>IF(LEN(DA4)&gt;0,1,0)</formula>
    </cfRule>
    <cfRule type="expression" dxfId="264" priority="522">
      <formula>IF(VLOOKUP($DA$3,#NAME?,MATCH($A4,#NAME?,0)+1,0)&gt;0,1,0)</formula>
    </cfRule>
    <cfRule type="expression" dxfId="263"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28">
      <formula>IF(VLOOKUP($DB$3,#NAME?,MATCH($A4,#NAME?,0)+1,0)&gt;0,1,0)</formula>
    </cfRule>
    <cfRule type="expression" dxfId="259"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5">
      <formula>IF(LEN(DE4)&gt;0,1,0)</formula>
    </cfRule>
    <cfRule type="expression" dxfId="248" priority="546">
      <formula>IF(VLOOKUP($DE$3,#NAME?,MATCH($A4,#NAME?,0)+1,0)&gt;0,1,0)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29">
      <formula>IF(LEN(EK4)&gt;0,1,0)</formula>
    </cfRule>
    <cfRule type="expression" dxfId="133" priority="730">
      <formula>IF(VLOOKUP($EK$3,#NAME?,MATCH($A4,#NAME?,0)+1,0)&gt;0,1,0)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I4" sqref="I4:L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ht="28"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t="b">
        <f>TRUE()</f>
        <v>1</v>
      </c>
      <c r="E4" s="36">
        <v>5714401510017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698</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7" t="s">
        <v>371</v>
      </c>
      <c r="B5" s="41"/>
      <c r="C5" s="42" t="b">
        <f>FALSE()</f>
        <v>0</v>
      </c>
      <c r="D5" s="42" t="b">
        <f>TRUE()</f>
        <v>1</v>
      </c>
      <c r="E5" s="36">
        <v>5714401510024</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699</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7" t="s">
        <v>373</v>
      </c>
      <c r="B6" s="49" t="s">
        <v>414</v>
      </c>
      <c r="C6" s="42" t="b">
        <f>FALSE()</f>
        <v>0</v>
      </c>
      <c r="D6" s="42" t="b">
        <f>TRUE()</f>
        <v>1</v>
      </c>
      <c r="E6" s="36">
        <v>5714401510031</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700</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7" t="s">
        <v>376</v>
      </c>
      <c r="B7" s="50" t="str">
        <f>IF(B6=options!C1,"32","41")</f>
        <v>32</v>
      </c>
      <c r="C7" s="42" t="b">
        <f>FALSE()</f>
        <v>0</v>
      </c>
      <c r="D7" s="42" t="b">
        <f>TRUE()</f>
        <v>1</v>
      </c>
      <c r="E7" s="36">
        <v>5714401510048</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701</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7" t="s">
        <v>378</v>
      </c>
      <c r="B8" s="50" t="str">
        <f>IF(B6=options!C1,"18","17")</f>
        <v>18</v>
      </c>
      <c r="C8" s="42" t="b">
        <f>FALSE()</f>
        <v>0</v>
      </c>
      <c r="D8" s="42" t="b">
        <f>TRUE()</f>
        <v>1</v>
      </c>
      <c r="E8" s="36">
        <v>5714401510055</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702</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7" t="s">
        <v>380</v>
      </c>
      <c r="B9" s="50" t="str">
        <f>IF(B6=options!C1,"2","5")</f>
        <v>2</v>
      </c>
      <c r="C9" t="b">
        <f>FALSE()</f>
        <v>0</v>
      </c>
      <c r="D9" t="b">
        <f>FALSE()</f>
        <v>0</v>
      </c>
      <c r="E9" s="36">
        <v>5714401510062</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703</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382</v>
      </c>
      <c r="B10" s="51"/>
      <c r="C10" s="42" t="b">
        <f>FALSE()</f>
        <v>0</v>
      </c>
      <c r="D10" s="42" t="b">
        <f>FALSE()</f>
        <v>0</v>
      </c>
      <c r="E10" s="36">
        <v>5714401510079</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5714401510086</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6"/>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5714401510093</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697</v>
      </c>
      <c r="C13" s="42" t="b">
        <f>FALSE()</f>
        <v>0</v>
      </c>
      <c r="D13" s="42" t="b">
        <f>FALSE()</f>
        <v>0</v>
      </c>
      <c r="E13" s="36">
        <v>5714401510109</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5714401510222</v>
      </c>
      <c r="C14" s="42" t="b">
        <f>FALSE()</f>
        <v>0</v>
      </c>
      <c r="D14" s="42" t="b">
        <f>FALSE()</f>
        <v>0</v>
      </c>
      <c r="E14" s="36">
        <v>5714401510116</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5714401510123</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5714401510130</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5714401510147</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5714401510154</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5714401510161</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5714401510178</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5714401510185</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704</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6">
        <v>5714401510192</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v>1</v>
      </c>
      <c r="D23" s="42" t="b">
        <f>FALSE()</f>
        <v>0</v>
      </c>
      <c r="E23" s="36">
        <v>5714401510208</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705</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Vibild</cp:lastModifiedBy>
  <cp:revision>196</cp:revision>
  <dcterms:created xsi:type="dcterms:W3CDTF">2020-07-27T15:42:24Z</dcterms:created>
  <dcterms:modified xsi:type="dcterms:W3CDTF">2024-12-04T13:24:37Z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