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8_{CD12EAED-EB48-6D46-883A-0FFB801E9264}"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<sst xmlns="http://schemas.openxmlformats.org/spreadsheetml/2006/main" count="802" uniqueCount="639">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</sst>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computercomponent</v>
      </c>
      <c r="B4" s="28" t="str">
        <f>Values!B13</f>
        <v>Dell 7450</v>
      </c>
      <c r="C4" s="29" t="s">
        <v>345</v>
      </c>
      <c r="D4" s="30">
        <f>Values!B14</f>
        <v>5714401746997</v>
      </c>
      <c r="E4" s="31" t="s">
        <v>346</v>
      </c>
      <c r="F4" s="28" t="str">
        <f>SUBSTITUTE(Values!B1, "{language}", "") &amp; " " &amp; Values!B3</f>
        <v xml:space="preserve">sostituzione della tastiera  retroilluminata per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computercomponent</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sostituzione della tastiera Tedesco non retroilluminata per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t="str">
        <f>IF(ISBLANK(Values!F4),"",IF($CO5="DEFAULT", Values!$B$18, ""))</f>
        <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42" t="str">
        <f>IF(ISBLANK(Values!F4),"",Values!$B$24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5" s="1" t="str">
        <f>IF(ISBLANK(Values!F4),"",Values!$B$25)</f>
        <v xml:space="preserve">♻️ PRODOTTO ECOLOGICO - Acquista ricondizionato, ACQUISTA VERDE! Riduci oltre l'80% di anidride carbonica acquistando le nostre tastiere ricondizionate, rispetto a ottenere una nuova tastiera! </v>
      </c>
      <c r="AL5" s="1" t="str">
        <f>IF(ISBLANK(Values!F4),"",SUBSTITUTE(SUBSTITUTE(IF(Values!$K4, Values!$B$26, Values!$B$33), "{language}", Values!$I4), "{flag}", INDEX(options!$E$1:$E$20, Values!$W4)))</f>
        <v xml:space="preserve">👉 LAYOUT - 🇩🇪 Tedesco NO retroilluminato. </v>
      </c>
      <c r="AM5" s="1" t="str">
        <f>SUBSTITUTE(IF(ISBLANK(Values!F4),"",Values!$B$27),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5" s="28" t="str">
        <f>IF(ISBLANK(Values!F4),"",Values!I4)</f>
        <v>Tedesco</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Danimarca</v>
      </c>
      <c r="CZ5" s="1" t="str">
        <f>IF(ISBLANK(Values!F4),"","No")</f>
        <v>No</v>
      </c>
      <c r="DA5" s="1" t="str">
        <f>IF(ISBLANK(Values!F4),"","No")</f>
        <v>No</v>
      </c>
      <c r="DO5" s="27" t="str">
        <f>IF(ISBLANK(Values!F4),"","Parts")</f>
        <v>Parts</v>
      </c>
      <c r="DP5" s="27"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IF(ISBLANK(Values!$F4), "", "not_applicable")</f>
        <v>not_applicable</v>
      </c>
      <c r="DZ5" s="31"/>
      <c r="EA5" s="31"/>
      <c r="EB5" s="31"/>
      <c r="EC5" s="31"/>
      <c r="EI5" s="1"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IF(ISBLANK(Values!F4),"","Amazon Tellus UPS")</f>
        <v>Amazon Tellus UPS</v>
      </c>
      <c r="EV5" s="3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computercomponent</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sostituzione della tastiera Francese non retroilluminata per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t="str">
        <f>IF(ISBLANK(Values!F5),"",IF($CO6="DEFAULT", Values!$B$18, ""))</f>
        <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42" t="str">
        <f>IF(ISBLANK(Values!F5),"",Values!$B$24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6" s="1" t="str">
        <f>IF(ISBLANK(Values!F5),"",Values!$B$25)</f>
        <v xml:space="preserve">♻️ PRODOTTO ECOLOGICO - Acquista ricondizionato, ACQUISTA VERDE! Riduci oltre l'80% di anidride carbonica acquistando le nostre tastiere ricondizionate, rispetto a ottenere una nuova tastiera! </v>
      </c>
      <c r="AL6" s="1" t="str">
        <f>IF(ISBLANK(Values!F5),"",SUBSTITUTE(SUBSTITUTE(IF(Values!$K5, Values!$B$26, Values!$B$33), "{language}", Values!$I5), "{flag}", INDEX(options!$E$1:$E$20, Values!$W5)))</f>
        <v xml:space="preserve">👉 LAYOUT - 🇫🇷 Francese NO retroilluminato. </v>
      </c>
      <c r="AM6" s="1" t="str">
        <f>SUBSTITUTE(IF(ISBLANK(Values!F5),"",Values!$B$27),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6" s="28" t="str">
        <f>IF(ISBLANK(Values!F5),"",Values!I5)</f>
        <v>Francese</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Danimarca</v>
      </c>
      <c r="CZ6" s="1" t="str">
        <f>IF(ISBLANK(Values!F5),"","No")</f>
        <v>No</v>
      </c>
      <c r="DA6" s="1" t="str">
        <f>IF(ISBLANK(Values!F5),"","No")</f>
        <v>No</v>
      </c>
      <c r="DO6" s="27" t="str">
        <f>IF(ISBLANK(Values!F5),"","Parts")</f>
        <v>Parts</v>
      </c>
      <c r="DP6" s="27"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IF(ISBLANK(Values!$F5), "", "not_applicable")</f>
        <v>not_applicable</v>
      </c>
      <c r="DZ6" s="31"/>
      <c r="EA6" s="31"/>
      <c r="EB6" s="31"/>
      <c r="EC6" s="31"/>
      <c r="EI6" s="1"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IF(ISBLANK(Values!F5),"","Amazon Tellus UPS")</f>
        <v>Amazon Tellus UPS</v>
      </c>
      <c r="EV6" s="3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computercomponent</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sostituzione della tastiera Italiano non retroilluminata per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t="str">
        <f>IF(ISBLANK(Values!F6),"",IF($CO7="DEFAULT", Values!$B$18, ""))</f>
        <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42" t="str">
        <f>IF(ISBLANK(Values!F6),"",Values!$B$24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7" s="1" t="str">
        <f>IF(ISBLANK(Values!F6),"",Values!$B$25)</f>
        <v xml:space="preserve">♻️ PRODOTTO ECOLOGICO - Acquista ricondizionato, ACQUISTA VERDE! Riduci oltre l'80% di anidride carbonica acquistando le nostre tastiere ricondizionate, rispetto a ottenere una nuova tastiera! </v>
      </c>
      <c r="AL7" s="1" t="str">
        <f>IF(ISBLANK(Values!F6),"",SUBSTITUTE(SUBSTITUTE(IF(Values!$K6, Values!$B$26, Values!$B$33), "{language}", Values!$I6), "{flag}", INDEX(options!$E$1:$E$20, Values!$W6)))</f>
        <v xml:space="preserve">👉 LAYOUT - 🇮🇹 Italiano NO retroilluminato. </v>
      </c>
      <c r="AM7" s="1" t="str">
        <f>SUBSTITUTE(IF(ISBLANK(Values!F6),"",Values!$B$27),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7" s="28" t="str">
        <f>IF(ISBLANK(Values!F6),"",Values!I6)</f>
        <v>Italiano</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Danimarca</v>
      </c>
      <c r="CZ7" s="1" t="str">
        <f>IF(ISBLANK(Values!F6),"","No")</f>
        <v>No</v>
      </c>
      <c r="DA7" s="1" t="str">
        <f>IF(ISBLANK(Values!F6),"","No")</f>
        <v>No</v>
      </c>
      <c r="DO7" s="27" t="str">
        <f>IF(ISBLANK(Values!F6),"","Parts")</f>
        <v>Parts</v>
      </c>
      <c r="DP7" s="27"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IF(ISBLANK(Values!$F6), "", "not_applicable")</f>
        <v>not_applicable</v>
      </c>
      <c r="DZ7" s="31"/>
      <c r="EA7" s="31"/>
      <c r="EB7" s="31"/>
      <c r="EC7" s="31"/>
      <c r="EI7" s="1"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IF(ISBLANK(Values!F6),"","Amazon Tellus UPS")</f>
        <v>Amazon Tellus UPS</v>
      </c>
      <c r="EV7" s="31" t="str">
        <f>IF(ISBLANK(Values!F6),"","New")</f>
        <v>New</v>
      </c>
      <c r="FE7" s="1" t="str">
        <f>IF(ISBLANK(Values!F6),"",IF(CO7&lt;&gt;"DEFAULT", "", 3))</f>
        <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computercomponent</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sostituzione della tastiera Spagnolo non retroilluminata per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t="str">
        <f>IF(ISBLANK(Values!F7),"",IF($CO8="DEFAULT", Values!$B$18, ""))</f>
        <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42" t="str">
        <f>IF(ISBLANK(Values!F7),"",Values!$B$24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8" s="1" t="str">
        <f>IF(ISBLANK(Values!F7),"",Values!$B$25)</f>
        <v xml:space="preserve">♻️ PRODOTTO ECOLOGICO - Acquista ricondizionato, ACQUISTA VERDE! Riduci oltre l'80% di anidride carbonica acquistando le nostre tastiere ricondizionate, rispetto a ottenere una nuova tastiera! </v>
      </c>
      <c r="AL8" s="1" t="str">
        <f>IF(ISBLANK(Values!F7),"",SUBSTITUTE(SUBSTITUTE(IF(Values!$K7, Values!$B$26, Values!$B$33), "{language}", Values!$I7), "{flag}", INDEX(options!$E$1:$E$20, Values!$W7)))</f>
        <v xml:space="preserve">👉 LAYOUT - 🇪🇸 Spagnolo NO retroilluminato. </v>
      </c>
      <c r="AM8" s="1" t="str">
        <f>SUBSTITUTE(IF(ISBLANK(Values!F7),"",Values!$B$27),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8" s="28" t="str">
        <f>IF(ISBLANK(Values!F7),"",Values!I7)</f>
        <v>Spagnolo</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Danimarca</v>
      </c>
      <c r="CZ8" s="1" t="str">
        <f>IF(ISBLANK(Values!F7),"","No")</f>
        <v>No</v>
      </c>
      <c r="DA8" s="1" t="str">
        <f>IF(ISBLANK(Values!F7),"","No")</f>
        <v>No</v>
      </c>
      <c r="DO8" s="27" t="str">
        <f>IF(ISBLANK(Values!F7),"","Parts")</f>
        <v>Parts</v>
      </c>
      <c r="DP8" s="27"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IF(ISBLANK(Values!$F7), "", "not_applicable")</f>
        <v>not_applicable</v>
      </c>
      <c r="DZ8" s="31"/>
      <c r="EA8" s="31"/>
      <c r="EB8" s="31"/>
      <c r="EC8" s="31"/>
      <c r="EI8" s="1"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IF(ISBLANK(Values!F7),"","Amazon Tellus UPS")</f>
        <v>Amazon Tellus UPS</v>
      </c>
      <c r="EV8" s="31" t="str">
        <f>IF(ISBLANK(Values!F7),"","New")</f>
        <v>New</v>
      </c>
      <c r="FE8" s="1" t="str">
        <f>IF(ISBLANK(Values!F7),"",IF(CO8&lt;&gt;"DEFAULT", "", 3))</f>
        <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computercomponent</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sostituzione della tastiera UK non retroilluminata per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t="str">
        <f>IF(ISBLANK(Values!F8),"",IF($CO9="DEFAULT", Values!$B$18, ""))</f>
        <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42" t="str">
        <f>IF(ISBLANK(Values!F8),"",Values!$B$24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9" s="1" t="str">
        <f>IF(ISBLANK(Values!F8),"",Values!$B$25)</f>
        <v xml:space="preserve">♻️ PRODOTTO ECOLOGICO - Acquista ricondizionato, ACQUISTA VERDE! Riduci oltre l'80% di anidride carbonica acquistando le nostre tastiere ricondizionate, rispetto a ottenere una nuova tastiera! </v>
      </c>
      <c r="AL9" s="1" t="str">
        <f>IF(ISBLANK(Values!F8),"",SUBSTITUTE(SUBSTITUTE(IF(Values!$K8, Values!$B$26, Values!$B$33), "{language}", Values!$I8), "{flag}", INDEX(options!$E$1:$E$20, Values!$W8)))</f>
        <v xml:space="preserve">👉 LAYOUT - 🇬🇧 UK NO retroilluminato. </v>
      </c>
      <c r="AM9" s="1" t="str">
        <f>SUBSTITUTE(IF(ISBLANK(Values!F8),"",Values!$B$27),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9" s="28" t="str">
        <f>IF(ISBLANK(Values!F8),"",Values!I8)</f>
        <v>UK</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Danimarca</v>
      </c>
      <c r="CZ9" s="1" t="str">
        <f>IF(ISBLANK(Values!F8),"","No")</f>
        <v>No</v>
      </c>
      <c r="DA9" s="1" t="str">
        <f>IF(ISBLANK(Values!F8),"","No")</f>
        <v>No</v>
      </c>
      <c r="DO9" s="27" t="str">
        <f>IF(ISBLANK(Values!F8),"","Parts")</f>
        <v>Parts</v>
      </c>
      <c r="DP9" s="27"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IF(ISBLANK(Values!$F8), "", "not_applicable")</f>
        <v>not_applicable</v>
      </c>
      <c r="DZ9" s="31"/>
      <c r="EA9" s="31"/>
      <c r="EB9" s="31"/>
      <c r="EC9" s="31"/>
      <c r="EI9" s="1"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IF(ISBLANK(Values!F8),"","Amazon Tellus UPS")</f>
        <v>Amazon Tellus UPS</v>
      </c>
      <c r="EV9" s="31" t="str">
        <f>IF(ISBLANK(Values!F8),"","New")</f>
        <v>New</v>
      </c>
      <c r="FE9" s="1" t="str">
        <f>IF(ISBLANK(Values!F8),"",IF(CO9&lt;&gt;"DEFAULT", "", 3))</f>
        <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computercomponent</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sostituzione della tastiera Scandinavo - Nordico non retroilluminata per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t="str">
        <f>IF(ISBLANK(Values!F9),"",IF($CO10="DEFAULT", Values!$B$18, ""))</f>
        <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42" t="str">
        <f>IF(ISBLANK(Values!F9),"",Values!$B$24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0" s="1" t="str">
        <f>IF(ISBLANK(Values!F9),"",Values!$B$25)</f>
        <v xml:space="preserve">♻️ PRODOTTO ECOLOGICO - Acquista ricondizionato, ACQUISTA VERDE! Riduci oltre l'80% di anidride carbonica acquistando le nostre tastiere ricondizionate, rispetto a ottenere una nuova tastiera! </v>
      </c>
      <c r="AL10" s="1" t="str">
        <f>IF(ISBLANK(Values!F9),"",SUBSTITUTE(SUBSTITUTE(IF(Values!$K9, Values!$B$26, Values!$B$33), "{language}", Values!$I9), "{flag}", INDEX(options!$E$1:$E$20, Values!$W9)))</f>
        <v xml:space="preserve">👉 LAYOUT - 🇸🇪 🇫🇮 🇳🇴 🇩🇰 Scandinavo - Nordico NO retroilluminato. </v>
      </c>
      <c r="AM10" s="1" t="str">
        <f>SUBSTITUTE(IF(ISBLANK(Values!F9),"",Values!$B$27),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Danimarca</v>
      </c>
      <c r="CZ10" s="1" t="str">
        <f>IF(ISBLANK(Values!F9),"","No")</f>
        <v>No</v>
      </c>
      <c r="DA10" s="1" t="str">
        <f>IF(ISBLANK(Values!F9),"","No")</f>
        <v>No</v>
      </c>
      <c r="DO10" s="27" t="str">
        <f>IF(ISBLANK(Values!F9),"","Parts")</f>
        <v>Parts</v>
      </c>
      <c r="DP10" s="27"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IF(ISBLANK(Values!$F9), "", "not_applicable")</f>
        <v>not_applicable</v>
      </c>
      <c r="DZ10" s="31"/>
      <c r="EA10" s="31"/>
      <c r="EB10" s="31"/>
      <c r="EC10" s="31"/>
      <c r="EI10" s="1"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IF(ISBLANK(Values!F9),"","Amazon Tellus UPS")</f>
        <v>Amazon Tellus UPS</v>
      </c>
      <c r="EV10" s="31" t="str">
        <f>IF(ISBLANK(Values!F9),"","New")</f>
        <v>New</v>
      </c>
      <c r="FE10" s="1" t="str">
        <f>IF(ISBLANK(Values!F9),"",IF(CO10&lt;&gt;"DEFAULT", "", 3))</f>
        <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computercomponent</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sostituzione della tastiera Belga non retroilluminata per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t="str">
        <f>IF(ISBLANK(Values!F10),"",IF($CO11="DEFAULT", Values!$B$18, ""))</f>
        <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42" t="str">
        <f>IF(ISBLANK(Values!F10),"",Values!$B$24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1" s="1" t="str">
        <f>IF(ISBLANK(Values!F10),"",Values!$B$25)</f>
        <v xml:space="preserve">♻️ PRODOTTO ECOLOGICO - Acquista ricondizionato, ACQUISTA VERDE! Riduci oltre l'80% di anidride carbonica acquistando le nostre tastiere ricondizionate, rispetto a ottenere una nuova tastiera! </v>
      </c>
      <c r="AL11" s="1" t="str">
        <f>IF(ISBLANK(Values!F10),"",SUBSTITUTE(SUBSTITUTE(IF(Values!$K10, Values!$B$26, Values!$B$33), "{language}", Values!$I10), "{flag}", INDEX(options!$E$1:$E$20, Values!$W10)))</f>
        <v xml:space="preserve">👉 LAYOUT - 🇧🇪 Belga NO retroilluminato. </v>
      </c>
      <c r="AM11" s="1" t="str">
        <f>SUBSTITUTE(IF(ISBLANK(Values!F10),"",Values!$B$27),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1" s="28" t="str">
        <f>IF(ISBLANK(Values!F10),"",Values!I10)</f>
        <v>Belga</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Danimarca</v>
      </c>
      <c r="CZ11" s="1" t="str">
        <f>IF(ISBLANK(Values!F10),"","No")</f>
        <v>No</v>
      </c>
      <c r="DA11" s="1" t="str">
        <f>IF(ISBLANK(Values!F10),"","No")</f>
        <v>No</v>
      </c>
      <c r="DO11" s="27" t="str">
        <f>IF(ISBLANK(Values!F10),"","Parts")</f>
        <v>Parts</v>
      </c>
      <c r="DP11" s="27"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IF(ISBLANK(Values!$F10), "", "not_applicable")</f>
        <v>not_applicable</v>
      </c>
      <c r="DZ11" s="31"/>
      <c r="EA11" s="31"/>
      <c r="EB11" s="31"/>
      <c r="EC11" s="31"/>
      <c r="EI11" s="1"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IF(ISBLANK(Values!F10),"","Amazon Tellus UPS")</f>
        <v>Amazon Tellus UPS</v>
      </c>
      <c r="EV11" s="31" t="str">
        <f>IF(ISBLANK(Values!F10),"","New")</f>
        <v>New</v>
      </c>
      <c r="FE11" s="1" t="str">
        <f>IF(ISBLANK(Values!F10),"",IF(CO11&lt;&gt;"DEFAULT", "", 3))</f>
        <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computercomponent</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sostituzione della tastiera Svizzero non retroilluminata per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t="str">
        <f>IF(ISBLANK(Values!F11),"",IF($CO12="DEFAULT", Values!$B$18, ""))</f>
        <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42" t="str">
        <f>IF(ISBLANK(Values!F11),"",Values!$B$24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2" s="1" t="str">
        <f>IF(ISBLANK(Values!F11),"",Values!$B$25)</f>
        <v xml:space="preserve">♻️ PRODOTTO ECOLOGICO - Acquista ricondizionato, ACQUISTA VERDE! Riduci oltre l'80% di anidride carbonica acquistando le nostre tastiere ricondizionate, rispetto a ottenere una nuova tastiera! </v>
      </c>
      <c r="AL12" s="1" t="str">
        <f>IF(ISBLANK(Values!F11),"",SUBSTITUTE(SUBSTITUTE(IF(Values!$K11, Values!$B$26, Values!$B$33), "{language}", Values!$I11), "{flag}", INDEX(options!$E$1:$E$20, Values!$W11)))</f>
        <v xml:space="preserve">👉 LAYOUT - 🇨🇭 Svizzero NO retroilluminato. </v>
      </c>
      <c r="AM12" s="1" t="str">
        <f>SUBSTITUTE(IF(ISBLANK(Values!F11),"",Values!$B$27),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Danimarca</v>
      </c>
      <c r="CZ12" s="1" t="str">
        <f>IF(ISBLANK(Values!F11),"","No")</f>
        <v>No</v>
      </c>
      <c r="DA12" s="1" t="str">
        <f>IF(ISBLANK(Values!F11),"","No")</f>
        <v>No</v>
      </c>
      <c r="DO12" s="27" t="str">
        <f>IF(ISBLANK(Values!F11),"","Parts")</f>
        <v>Parts</v>
      </c>
      <c r="DP12" s="27"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IF(ISBLANK(Values!$F11), "", "not_applicable")</f>
        <v>not_applicable</v>
      </c>
      <c r="DZ12" s="31"/>
      <c r="EA12" s="31"/>
      <c r="EB12" s="31"/>
      <c r="EC12" s="31"/>
      <c r="EI12" s="1"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IF(ISBLANK(Values!F11),"","Amazon Tellus UPS")</f>
        <v>Amazon Tellus UPS</v>
      </c>
      <c r="EV12" s="31" t="str">
        <f>IF(ISBLANK(Values!F11),"","New")</f>
        <v>New</v>
      </c>
      <c r="FE12" s="1" t="str">
        <f>IF(ISBLANK(Values!F11),"",IF(CO12&lt;&gt;"DEFAULT", "", 3))</f>
        <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computercomponent</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sostituzione della tastiera US international non retroilluminata per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t="str">
        <f>IF(ISBLANK(Values!F12),"",IF($CO13="DEFAULT", Values!$B$18, ""))</f>
        <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42" t="str">
        <f>IF(ISBLANK(Values!F12),"",Values!$B$24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3" s="1" t="str">
        <f>IF(ISBLANK(Values!F12),"",Values!$B$25)</f>
        <v xml:space="preserve">♻️ PRODOTTO ECOLOGICO - Acquista ricondizionato, ACQUISTA VERDE! Riduci oltre l'80% di anidride carbonica acquistando le nostre tastiere ricondizionate, rispetto a ottenere una nuova tastiera! </v>
      </c>
      <c r="AL13" s="1" t="str">
        <f>IF(ISBLANK(Values!F12),"",SUBSTITUTE(SUBSTITUTE(IF(Values!$K12, Values!$B$26, Values!$B$33), "{language}", Values!$I12), "{flag}", INDEX(options!$E$1:$E$20, Values!$W12)))</f>
        <v xml:space="preserve">👉 LAYOUT - 🇺🇸 with € symbol US international NO retroilluminato. </v>
      </c>
      <c r="AM13" s="1" t="str">
        <f>SUBSTITUTE(IF(ISBLANK(Values!F12),"",Values!$B$27),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Danimarca</v>
      </c>
      <c r="CZ13" s="1" t="str">
        <f>IF(ISBLANK(Values!F12),"","No")</f>
        <v>No</v>
      </c>
      <c r="DA13" s="1" t="str">
        <f>IF(ISBLANK(Values!F12),"","No")</f>
        <v>No</v>
      </c>
      <c r="DO13" s="27" t="str">
        <f>IF(ISBLANK(Values!F12),"","Parts")</f>
        <v>Parts</v>
      </c>
      <c r="DP13" s="27"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IF(ISBLANK(Values!$F12), "", "not_applicable")</f>
        <v>not_applicable</v>
      </c>
      <c r="DZ13" s="31"/>
      <c r="EA13" s="31"/>
      <c r="EB13" s="31"/>
      <c r="EC13" s="31"/>
      <c r="EI13" s="1"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IF(ISBLANK(Values!F12),"","Amazon Tellus UPS")</f>
        <v>Amazon Tellus UPS</v>
      </c>
      <c r="EV13" s="31" t="str">
        <f>IF(ISBLANK(Values!F12),"","New")</f>
        <v>New</v>
      </c>
      <c r="FE13" s="1" t="str">
        <f>IF(ISBLANK(Values!F12),"",IF(CO13&lt;&gt;"DEFAULT", "", 3))</f>
        <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computercomponent</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sostituzione della tastiera US  non retroilluminata per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f>IF(ISBLANK(Values!F13),"",IF($CO14="DEFAULT", Values!$B$18, ""))</f>
        <v>5</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42" t="str">
        <f>IF(ISBLANK(Values!F13),"",Values!$B$24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4" s="1" t="str">
        <f>IF(ISBLANK(Values!F13),"",Values!$B$25)</f>
        <v xml:space="preserve">♻️ PRODOTTO ECOLOGICO - Acquista ricondizionato, ACQUISTA VERDE! Riduci oltre l'80% di anidride carbonica acquistando le nostre tastiere ricondizionate, rispetto a ottenere una nuova tastiera! </v>
      </c>
      <c r="AL14" s="1" t="str">
        <f>IF(ISBLANK(Values!F13),"",SUBSTITUTE(SUBSTITUTE(IF(Values!$K13, Values!$B$26, Values!$B$33), "{language}", Values!$I13), "{flag}", INDEX(options!$E$1:$E$20, Values!$W13)))</f>
        <v xml:space="preserve">👉 LAYOUT - 🇺🇸 US  NO retroilluminato. </v>
      </c>
      <c r="AM14" s="1" t="str">
        <f>SUBSTITUTE(IF(ISBLANK(Values!F13),"",Values!$B$27),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Danimarca</v>
      </c>
      <c r="CZ14" s="1" t="str">
        <f>IF(ISBLANK(Values!F13),"","No")</f>
        <v>No</v>
      </c>
      <c r="DA14" s="1" t="str">
        <f>IF(ISBLANK(Values!F13),"","No")</f>
        <v>No</v>
      </c>
      <c r="DO14" s="27" t="str">
        <f>IF(ISBLANK(Values!F13),"","Parts")</f>
        <v>Parts</v>
      </c>
      <c r="DP14" s="27"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IF(ISBLANK(Values!$F13), "", "not_applicable")</f>
        <v>not_applicable</v>
      </c>
      <c r="DZ14" s="31"/>
      <c r="EA14" s="31"/>
      <c r="EB14" s="31"/>
      <c r="EC14" s="31"/>
      <c r="EI14" s="1"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IF(ISBLANK(Values!F13),"","Amazon Tellus UPS")</f>
        <v>Amazon Tellus UPS</v>
      </c>
      <c r="EV14" s="31" t="str">
        <f>IF(ISBLANK(Values!F13),"","New")</f>
        <v>New</v>
      </c>
      <c r="FE14" s="1">
        <f>IF(ISBLANK(Values!F13),"",IF(CO14&lt;&gt;"DEFAULT", "", 3))</f>
        <v>3</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computercomponent</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sostituzione della tastiera Tedesco retroilluminata per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t="str">
        <f>IF(ISBLANK(Values!F14),"",IF($CO15="DEFAULT", Values!$B$18, ""))</f>
        <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IF(ISBLANK(Values!F14),"",IF(Values!J14,Values!$B$23,Values!$B$33))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5" s="42" t="str">
        <f>IF(ISBLANK(Values!F14),"",Values!$B$24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5" s="1" t="str">
        <f>IF(ISBLANK(Values!F14),"",Values!$B$25)</f>
        <v xml:space="preserve">♻️ PRODOTTO ECOLOGICO - Acquista ricondizionato, ACQUISTA VERDE! Riduci oltre l'80% di anidride carbonica acquistando le nostre tastiere ricondizionate, rispetto a ottenere una nuova tastiera! </v>
      </c>
      <c r="AL15" s="1" t="str">
        <f>IF(ISBLANK(Values!F14),"",SUBSTITUTE(SUBSTITUTE(IF(Values!$K14, Values!$B$26, Values!$B$33), "{language}", Values!$I14), "{flag}", INDEX(options!$E$1:$E$20, Values!$W14)))</f>
        <v xml:space="preserve">👉 LAYOUT - 🇩🇪 Tedesco retroilluminato. </v>
      </c>
      <c r="AM15" s="1" t="str">
        <f>SUBSTITUTE(IF(ISBLANK(Values!F14),"",Values!$B$27),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5" s="28" t="str">
        <f>IF(ISBLANK(Values!F14),"",Values!I14)</f>
        <v>Tedesco</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Danimarca</v>
      </c>
      <c r="CZ15" s="1" t="str">
        <f>IF(ISBLANK(Values!F14),"","No")</f>
        <v>No</v>
      </c>
      <c r="DA15" s="1" t="str">
        <f>IF(ISBLANK(Values!F14),"","No")</f>
        <v>No</v>
      </c>
      <c r="DO15" s="27" t="str">
        <f>IF(ISBLANK(Values!F14),"","Parts")</f>
        <v>Parts</v>
      </c>
      <c r="DP15" s="27"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IF(ISBLANK(Values!$F14), "", "not_applicable")</f>
        <v>not_applicable</v>
      </c>
      <c r="DZ15" s="31"/>
      <c r="EA15" s="31"/>
      <c r="EB15" s="31"/>
      <c r="EC15" s="31"/>
      <c r="EI15" s="1"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IF(ISBLANK(Values!F14),"","Amazon Tellus UPS")</f>
        <v>Amazon Tellus UPS</v>
      </c>
      <c r="EV15" s="31" t="str">
        <f>IF(ISBLANK(Values!F14),"","New")</f>
        <v>New</v>
      </c>
      <c r="FE15" s="1" t="str">
        <f>IF(ISBLANK(Values!F14),"",IF(CO15&lt;&gt;"DEFAULT", "", 3))</f>
        <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computercomponent</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sostituzione della tastiera Francese retroilluminata per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t="str">
        <f>IF(ISBLANK(Values!F15),"",IF($CO16="DEFAULT", Values!$B$18, ""))</f>
        <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IF(ISBLANK(Values!F15),"",IF(Values!J15,Values!$B$23,Values!$B$33))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6" s="42" t="str">
        <f>IF(ISBLANK(Values!F15),"",Values!$B$24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6" s="1" t="str">
        <f>IF(ISBLANK(Values!F15),"",Values!$B$25)</f>
        <v xml:space="preserve">♻️ PRODOTTO ECOLOGICO - Acquista ricondizionato, ACQUISTA VERDE! Riduci oltre l'80% di anidride carbonica acquistando le nostre tastiere ricondizionate, rispetto a ottenere una nuova tastiera! </v>
      </c>
      <c r="AL16" s="1" t="str">
        <f>IF(ISBLANK(Values!F15),"",SUBSTITUTE(SUBSTITUTE(IF(Values!$K15, Values!$B$26, Values!$B$33), "{language}", Values!$I15), "{flag}", INDEX(options!$E$1:$E$20, Values!$W15)))</f>
        <v xml:space="preserve">👉 LAYOUT - 🇫🇷 Francese retroilluminato. </v>
      </c>
      <c r="AM16" s="1" t="str">
        <f>SUBSTITUTE(IF(ISBLANK(Values!F15),"",Values!$B$27),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Danimarca</v>
      </c>
      <c r="CZ16" s="1" t="str">
        <f>IF(ISBLANK(Values!F15),"","No")</f>
        <v>No</v>
      </c>
      <c r="DA16" s="1" t="str">
        <f>IF(ISBLANK(Values!F15),"","No")</f>
        <v>No</v>
      </c>
      <c r="DO16" s="27" t="str">
        <f>IF(ISBLANK(Values!F15),"","Parts")</f>
        <v>Parts</v>
      </c>
      <c r="DP16" s="27"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IF(ISBLANK(Values!$F15), "", "not_applicable")</f>
        <v>not_applicable</v>
      </c>
      <c r="DZ16" s="31"/>
      <c r="EA16" s="31"/>
      <c r="EB16" s="31"/>
      <c r="EC16" s="31"/>
      <c r="EI16" s="1"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IF(ISBLANK(Values!F15),"","Amazon Tellus UPS")</f>
        <v>Amazon Tellus UPS</v>
      </c>
      <c r="EV16" s="31" t="str">
        <f>IF(ISBLANK(Values!F15),"","New")</f>
        <v>New</v>
      </c>
      <c r="FE16" s="1" t="str">
        <f>IF(ISBLANK(Values!F15),"",IF(CO16&lt;&gt;"DEFAULT", "", 3))</f>
        <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computercomponent</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sostituzione della tastiera Italiano retroilluminata per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t="str">
        <f>IF(ISBLANK(Values!F16),"",IF($CO17="DEFAULT", Values!$B$18, ""))</f>
        <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IF(ISBLANK(Values!F16),"",IF(Values!J16,Values!$B$23,Values!$B$33))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7" s="42" t="str">
        <f>IF(ISBLANK(Values!F16),"",Values!$B$24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7" s="1" t="str">
        <f>IF(ISBLANK(Values!F16),"",Values!$B$25)</f>
        <v xml:space="preserve">♻️ PRODOTTO ECOLOGICO - Acquista ricondizionato, ACQUISTA VERDE! Riduci oltre l'80% di anidride carbonica acquistando le nostre tastiere ricondizionate, rispetto a ottenere una nuova tastiera! </v>
      </c>
      <c r="AL17" s="1" t="str">
        <f>IF(ISBLANK(Values!F16),"",SUBSTITUTE(SUBSTITUTE(IF(Values!$K16, Values!$B$26, Values!$B$33), "{language}", Values!$I16), "{flag}", INDEX(options!$E$1:$E$20, Values!$W16)))</f>
        <v xml:space="preserve">👉 LAYOUT - 🇮🇹 Italiano retroilluminato. </v>
      </c>
      <c r="AM17" s="1" t="str">
        <f>SUBSTITUTE(IF(ISBLANK(Values!F16),"",Values!$B$27),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Danimarca</v>
      </c>
      <c r="CZ17" s="1" t="str">
        <f>IF(ISBLANK(Values!F16),"","No")</f>
        <v>No</v>
      </c>
      <c r="DA17" s="1" t="str">
        <f>IF(ISBLANK(Values!F16),"","No")</f>
        <v>No</v>
      </c>
      <c r="DO17" s="27" t="str">
        <f>IF(ISBLANK(Values!F16),"","Parts")</f>
        <v>Parts</v>
      </c>
      <c r="DP17" s="27"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IF(ISBLANK(Values!$F16), "", "not_applicable")</f>
        <v>not_applicable</v>
      </c>
      <c r="DZ17" s="31"/>
      <c r="EA17" s="31"/>
      <c r="EB17" s="31"/>
      <c r="EC17" s="31"/>
      <c r="EI17" s="1"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IF(ISBLANK(Values!F16),"","Amazon Tellus UPS")</f>
        <v>Amazon Tellus UPS</v>
      </c>
      <c r="EV17" s="31" t="str">
        <f>IF(ISBLANK(Values!F16),"","New")</f>
        <v>New</v>
      </c>
      <c r="FE17" s="1" t="str">
        <f>IF(ISBLANK(Values!F16),"",IF(CO17&lt;&gt;"DEFAULT", "", 3))</f>
        <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computercomponent</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sostituzione della tastiera Spagnolo retroilluminata per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t="str">
        <f>IF(ISBLANK(Values!F17),"",IF($CO18="DEFAULT", Values!$B$18, ""))</f>
        <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IF(ISBLANK(Values!F17),"",IF(Values!J17,Values!$B$23,Values!$B$33))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8" s="42" t="str">
        <f>IF(ISBLANK(Values!F17),"",Values!$B$24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8" s="1" t="str">
        <f>IF(ISBLANK(Values!F17),"",Values!$B$25)</f>
        <v xml:space="preserve">♻️ PRODOTTO ECOLOGICO - Acquista ricondizionato, ACQUISTA VERDE! Riduci oltre l'80% di anidride carbonica acquistando le nostre tastiere ricondizionate, rispetto a ottenere una nuova tastiera! </v>
      </c>
      <c r="AL18" s="1" t="str">
        <f>IF(ISBLANK(Values!F17),"",SUBSTITUTE(SUBSTITUTE(IF(Values!$K17, Values!$B$26, Values!$B$33), "{language}", Values!$I17), "{flag}", INDEX(options!$E$1:$E$20, Values!$W17)))</f>
        <v xml:space="preserve">👉 LAYOUT - 🇪🇸 Spagnolo retroilluminato. </v>
      </c>
      <c r="AM18" s="1" t="str">
        <f>SUBSTITUTE(IF(ISBLANK(Values!F17),"",Values!$B$27),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Danimarca</v>
      </c>
      <c r="CZ18" s="1" t="str">
        <f>IF(ISBLANK(Values!F17),"","No")</f>
        <v>No</v>
      </c>
      <c r="DA18" s="1" t="str">
        <f>IF(ISBLANK(Values!F17),"","No")</f>
        <v>No</v>
      </c>
      <c r="DO18" s="27" t="str">
        <f>IF(ISBLANK(Values!F17),"","Parts")</f>
        <v>Parts</v>
      </c>
      <c r="DP18" s="27"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IF(ISBLANK(Values!$F17), "", "not_applicable")</f>
        <v>not_applicable</v>
      </c>
      <c r="DZ18" s="31"/>
      <c r="EA18" s="31"/>
      <c r="EB18" s="31"/>
      <c r="EC18" s="31"/>
      <c r="EI18" s="1"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IF(ISBLANK(Values!F17),"","Amazon Tellus UPS")</f>
        <v>Amazon Tellus UPS</v>
      </c>
      <c r="EV18" s="31" t="str">
        <f>IF(ISBLANK(Values!F17),"","New")</f>
        <v>New</v>
      </c>
      <c r="FE18" s="1" t="str">
        <f>IF(ISBLANK(Values!F17),"",IF(CO18&lt;&gt;"DEFAULT", "", 3))</f>
        <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computercomponent</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sostituzione della tastiera UK retroilluminata per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t="str">
        <f>IF(ISBLANK(Values!F18),"",IF($CO19="DEFAULT", Values!$B$18, ""))</f>
        <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IF(ISBLANK(Values!F18),"",IF(Values!J18,Values!$B$23,Values!$B$33))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9" s="42" t="str">
        <f>IF(ISBLANK(Values!F18),"",Values!$B$24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9" s="1" t="str">
        <f>IF(ISBLANK(Values!F18),"",Values!$B$25)</f>
        <v xml:space="preserve">♻️ PRODOTTO ECOLOGICO - Acquista ricondizionato, ACQUISTA VERDE! Riduci oltre l'80% di anidride carbonica acquistando le nostre tastiere ricondizionate, rispetto a ottenere una nuova tastiera! </v>
      </c>
      <c r="AL19" s="1" t="str">
        <f>IF(ISBLANK(Values!F18),"",SUBSTITUTE(SUBSTITUTE(IF(Values!$K18, Values!$B$26, Values!$B$33), "{language}", Values!$I18), "{flag}", INDEX(options!$E$1:$E$20, Values!$W18)))</f>
        <v xml:space="preserve">👉 LAYOUT - 🇬🇧 UK retroilluminato. </v>
      </c>
      <c r="AM19" s="1" t="str">
        <f>SUBSTITUTE(IF(ISBLANK(Values!F18),"",Values!$B$27),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9" s="28" t="str">
        <f>IF(ISBLANK(Values!F18),"",Values!I18)</f>
        <v>UK</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Danimarca</v>
      </c>
      <c r="CZ19" s="1" t="str">
        <f>IF(ISBLANK(Values!F18),"","No")</f>
        <v>No</v>
      </c>
      <c r="DA19" s="1" t="str">
        <f>IF(ISBLANK(Values!F18),"","No")</f>
        <v>No</v>
      </c>
      <c r="DO19" s="27" t="str">
        <f>IF(ISBLANK(Values!F18),"","Parts")</f>
        <v>Parts</v>
      </c>
      <c r="DP19" s="27"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IF(ISBLANK(Values!$F18), "", "not_applicable")</f>
        <v>not_applicable</v>
      </c>
      <c r="DZ19" s="31"/>
      <c r="EA19" s="31"/>
      <c r="EB19" s="31"/>
      <c r="EC19" s="31"/>
      <c r="EI19" s="1"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IF(ISBLANK(Values!F18),"","Amazon Tellus UPS")</f>
        <v>Amazon Tellus UPS</v>
      </c>
      <c r="EV19" s="31" t="str">
        <f>IF(ISBLANK(Values!F18),"","New")</f>
        <v>New</v>
      </c>
      <c r="FE19" s="1" t="str">
        <f>IF(ISBLANK(Values!F18),"",IF(CO19&lt;&gt;"DEFAULT", "", 3))</f>
        <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computercomponent</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sostituzione della tastiera Scandinavo - Nordico retroilluminata per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t="str">
        <f>IF(ISBLANK(Values!F19),"",IF($CO20="DEFAULT", Values!$B$18, ""))</f>
        <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IF(ISBLANK(Values!F19),"",IF(Values!J19,Values!$B$23,Values!$B$33))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0" s="42" t="str">
        <f>IF(ISBLANK(Values!F19),"",Values!$B$24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0" s="1" t="str">
        <f>IF(ISBLANK(Values!F19),"",Values!$B$25)</f>
        <v xml:space="preserve">♻️ PRODOTTO ECOLOGICO - Acquista ricondizionato, ACQUISTA VERDE! Riduci oltre l'80% di anidride carbonica acquistando le nostre tastiere ricondizionate, rispetto a ottenere una nuova tastiera! </v>
      </c>
      <c r="AL20" s="1" t="str">
        <f>IF(ISBLANK(Values!F19),"",SUBSTITUTE(SUBSTITUTE(IF(Values!$K19, Values!$B$26, Values!$B$33), "{language}", Values!$I19), "{flag}", INDEX(options!$E$1:$E$20, Values!$W19)))</f>
        <v xml:space="preserve">👉 LAYOUT - 🇸🇪 🇫🇮 🇳🇴 🇩🇰 Scandinavo - Nordico retroilluminato. </v>
      </c>
      <c r="AM20" s="1" t="str">
        <f>SUBSTITUTE(IF(ISBLANK(Values!F19),"",Values!$B$27),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Danimarca</v>
      </c>
      <c r="CZ20" s="1" t="str">
        <f>IF(ISBLANK(Values!F19),"","No")</f>
        <v>No</v>
      </c>
      <c r="DA20" s="1" t="str">
        <f>IF(ISBLANK(Values!F19),"","No")</f>
        <v>No</v>
      </c>
      <c r="DO20" s="27" t="str">
        <f>IF(ISBLANK(Values!F19),"","Parts")</f>
        <v>Parts</v>
      </c>
      <c r="DP20" s="27"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IF(ISBLANK(Values!$F19), "", "not_applicable")</f>
        <v>not_applicable</v>
      </c>
      <c r="DZ20" s="31"/>
      <c r="EA20" s="31"/>
      <c r="EB20" s="31"/>
      <c r="EC20" s="31"/>
      <c r="EI20" s="1"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IF(ISBLANK(Values!F19),"","Amazon Tellus UPS")</f>
        <v>Amazon Tellus UPS</v>
      </c>
      <c r="EV20" s="31" t="str">
        <f>IF(ISBLANK(Values!F19),"","New")</f>
        <v>New</v>
      </c>
      <c r="FE20" s="1" t="str">
        <f>IF(ISBLANK(Values!F19),"",IF(CO20&lt;&gt;"DEFAULT", "", 3))</f>
        <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computercomponent</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sostituzione della tastiera Svizzero retroilluminata per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t="str">
        <f>IF(ISBLANK(Values!F20),"",IF($CO21="DEFAULT", Values!$B$18, ""))</f>
        <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IF(ISBLANK(Values!F20),"",IF(Values!J20,Values!$B$23,Values!$B$33))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1" s="42" t="str">
        <f>IF(ISBLANK(Values!F20),"",Values!$B$24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1" s="1" t="str">
        <f>IF(ISBLANK(Values!F20),"",Values!$B$25)</f>
        <v xml:space="preserve">♻️ PRODOTTO ECOLOGICO - Acquista ricondizionato, ACQUISTA VERDE! Riduci oltre l'80% di anidride carbonica acquistando le nostre tastiere ricondizionate, rispetto a ottenere una nuova tastiera! </v>
      </c>
      <c r="AL21" s="1" t="str">
        <f>IF(ISBLANK(Values!F20),"",SUBSTITUTE(SUBSTITUTE(IF(Values!$K20, Values!$B$26, Values!$B$33), "{language}", Values!$I20), "{flag}", INDEX(options!$E$1:$E$20, Values!$W20)))</f>
        <v xml:space="preserve">👉 LAYOUT - 🇨🇭 Svizzero retroilluminato. </v>
      </c>
      <c r="AM21" s="1" t="str">
        <f>SUBSTITUTE(IF(ISBLANK(Values!F20),"",Values!$B$27),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1" s="28" t="str">
        <f>IF(ISBLANK(Values!F20),"",Values!I20)</f>
        <v>Svizzero</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Danimarca</v>
      </c>
      <c r="CZ21" s="1" t="str">
        <f>IF(ISBLANK(Values!F20),"","No")</f>
        <v>No</v>
      </c>
      <c r="DA21" s="1" t="str">
        <f>IF(ISBLANK(Values!F20),"","No")</f>
        <v>No</v>
      </c>
      <c r="DO21" s="27" t="str">
        <f>IF(ISBLANK(Values!F20),"","Parts")</f>
        <v>Parts</v>
      </c>
      <c r="DP21" s="27"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IF(ISBLANK(Values!$F20), "", "not_applicable")</f>
        <v>not_applicable</v>
      </c>
      <c r="DZ21" s="31"/>
      <c r="EA21" s="31"/>
      <c r="EB21" s="31"/>
      <c r="EC21" s="31"/>
      <c r="EI21" s="1"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IF(ISBLANK(Values!F20),"","Amazon Tellus UPS")</f>
        <v>Amazon Tellus UPS</v>
      </c>
      <c r="EV21" s="31" t="str">
        <f>IF(ISBLANK(Values!F20),"","New")</f>
        <v>New</v>
      </c>
      <c r="FE21" s="1" t="str">
        <f>IF(ISBLANK(Values!F20),"",IF(CO21&lt;&gt;"DEFAULT", "", 3))</f>
        <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computercomponent</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sostituzione della tastiera Belga retroilluminata per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t="str">
        <f>IF(ISBLANK(Values!F21),"",IF($CO22="DEFAULT", Values!$B$18, ""))</f>
        <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IF(ISBLANK(Values!F21),"",IF(Values!J21,Values!$B$23,Values!$B$33))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2" s="42" t="str">
        <f>IF(ISBLANK(Values!F21),"",Values!$B$24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2" s="1" t="str">
        <f>IF(ISBLANK(Values!F21),"",Values!$B$25)</f>
        <v xml:space="preserve">♻️ PRODOTTO ECOLOGICO - Acquista ricondizionato, ACQUISTA VERDE! Riduci oltre l'80% di anidride carbonica acquistando le nostre tastiere ricondizionate, rispetto a ottenere una nuova tastiera! </v>
      </c>
      <c r="AL22" s="1" t="str">
        <f>IF(ISBLANK(Values!F21),"",SUBSTITUTE(SUBSTITUTE(IF(Values!$K21, Values!$B$26, Values!$B$33), "{language}", Values!$I21), "{flag}", INDEX(options!$E$1:$E$20, Values!$W21)))</f>
        <v xml:space="preserve">👉 LAYOUT - 🇧🇪 Belga retroilluminato. </v>
      </c>
      <c r="AM22" s="1" t="str">
        <f>SUBSTITUTE(IF(ISBLANK(Values!F21),"",Values!$B$27),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2" s="28" t="str">
        <f>IF(ISBLANK(Values!F21),"",Values!I21)</f>
        <v>Belga</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Danimarca</v>
      </c>
      <c r="CZ22" s="1" t="str">
        <f>IF(ISBLANK(Values!F21),"","No")</f>
        <v>No</v>
      </c>
      <c r="DA22" s="1" t="str">
        <f>IF(ISBLANK(Values!F21),"","No")</f>
        <v>No</v>
      </c>
      <c r="DO22" s="27" t="str">
        <f>IF(ISBLANK(Values!F21),"","Parts")</f>
        <v>Parts</v>
      </c>
      <c r="DP22" s="27"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IF(ISBLANK(Values!$F21), "", "not_applicable")</f>
        <v>not_applicable</v>
      </c>
      <c r="DZ22" s="31"/>
      <c r="EA22" s="31"/>
      <c r="EB22" s="31"/>
      <c r="EC22" s="31"/>
      <c r="EI22" s="1"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IF(ISBLANK(Values!F21),"","Amazon Tellus UPS")</f>
        <v>Amazon Tellus UPS</v>
      </c>
      <c r="EV22" s="31" t="str">
        <f>IF(ISBLANK(Values!F21),"","New")</f>
        <v>New</v>
      </c>
      <c r="FE22" s="1" t="str">
        <f>IF(ISBLANK(Values!F21),"",IF(CO22&lt;&gt;"DEFAULT", "", 3))</f>
        <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computercomponent</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sostituzione della tastiera US international retroilluminata per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t="str">
        <f>IF(ISBLANK(Values!F22),"",IF($CO23="DEFAULT", Values!$B$18, ""))</f>
        <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IF(ISBLANK(Values!F22),"",IF(Values!J22,Values!$B$23,Values!$B$33))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3" s="42" t="str">
        <f>IF(ISBLANK(Values!F22),"",Values!$B$24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3" s="1" t="str">
        <f>IF(ISBLANK(Values!F22),"",Values!$B$25)</f>
        <v xml:space="preserve">♻️ PRODOTTO ECOLOGICO - Acquista ricondizionato, ACQUISTA VERDE! Riduci oltre l'80% di anidride carbonica acquistando le nostre tastiere ricondizionate, rispetto a ottenere una nuova tastiera! </v>
      </c>
      <c r="AL23" s="1" t="str">
        <f>IF(ISBLANK(Values!F22),"",SUBSTITUTE(SUBSTITUTE(IF(Values!$K22, Values!$B$26, Values!$B$33), "{language}", Values!$I22), "{flag}", INDEX(options!$E$1:$E$20, Values!$W22)))</f>
        <v xml:space="preserve">👉 LAYOUT - 🇺🇸 with € symbol US international retroilluminato. </v>
      </c>
      <c r="AM23" s="1" t="str">
        <f>SUBSTITUTE(IF(ISBLANK(Values!F22),"",Values!$B$27),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IF(ISBLANK(Values!F22),"",Values!I22)</f>
        <v>US international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Danimarca</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t="str">
        <f>IF(ISBLANK(Values!F22),"",IF(CO23&lt;&gt;"DEFAULT", "", 3))</f>
        <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computercomponent</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sostituzione della tastiera US  retroilluminata per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f>IF(ISBLANK(Values!F23),"",IF($CO24="DEFAULT", Values!$B$18, ""))</f>
        <v>5</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IF(ISBLANK(Values!F23),"",IF(Values!J23,Values!$B$23,Values!$B$33))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4" s="42" t="str">
        <f>IF(ISBLANK(Values!F23),"",Values!$B$24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4" s="1" t="str">
        <f>IF(ISBLANK(Values!F23),"",Values!$B$25)</f>
        <v xml:space="preserve">♻️ PRODOTTO ECOLOGICO - Acquista ricondizionato, ACQUISTA VERDE! Riduci oltre l'80% di anidride carbonica acquistando le nostre tastiere ricondizionate, rispetto a ottenere una nuova tastiera! </v>
      </c>
      <c r="AL24" s="1" t="str">
        <f>IF(ISBLANK(Values!F23),"",SUBSTITUTE(SUBSTITUTE(IF(Values!$K23, Values!$B$26, Values!$B$33), "{language}", Values!$I23), "{flag}", INDEX(options!$E$1:$E$20, Values!$W23)))</f>
        <v xml:space="preserve">👉 LAYOUT - 🇺🇸 US  retroilluminato. </v>
      </c>
      <c r="AM24" s="1" t="str">
        <f>SUBSTITUTE(IF(ISBLANK(Values!F23),"",Values!$B$27),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IF(ISBLANK(Values!F23),"",Values!I23)</f>
        <v xml:space="preserve">US </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Danimarca</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f>IF(ISBLANK(Values!F23),"",IF(CO24&lt;&gt;"DEFAULT", "", 3))</f>
        <v>3</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380</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443</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2022-03-27T21:57:26Z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