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<sst xmlns="http://schemas.openxmlformats.org/spreadsheetml/2006/main" count="758" uniqueCount="612">
  <si>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</si>
  <si>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</si>
  <si>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</si>
  <si>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</si>
  <si>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</si>
  <si>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</si>
  <si>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</si>
  <si>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</si>
  <si>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</si>
  <si>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</si>
  <si>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</si>
  <si>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</si>
  <si>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</si>
  <si>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</si>
  <si>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</si>
  <si>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</si>
  <si>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</si>
  <si>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</si>
  <si>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</si>
  <si>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</si>
  <si>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</si>
  <si>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</si>
  <si>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</si>
  <si>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</si>
  <si>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</si>
  <si>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</si>
  <si>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</si>
  <si>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</si>
  <si>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</si>
  <si>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</si>
  <si>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</si>
  <si>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</si>
  <si>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</si>
  <si>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</si>
  <si>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</si>
  <si>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</si>
  <si>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</si>
  <si>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</si>
  <si>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</si>
  <si>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</si>
  <si>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</si>
  <si>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</si>
  <si>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</si>
  <si>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</si>
  <si>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</si>
  <si>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</si>
  <si>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</si>
  <si>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</si>
  <si>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</si>
  <si>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</si>
  <si>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</si>
  <si>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</si>
  <si>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</si>
  <si>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</si>
  <si>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</si>
  <si>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</si>
  <si>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</si>
  <si>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</si>
  <si>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</si>
  <si>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</si>
  <si>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</si>
  <si>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</si>
  <si>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</si>
  <si>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</si>
  <si>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</si>
  <si>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</si>
  <si>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</si>
  <si>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</si>
  <si>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</si>
  <si>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</si>
  <si>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</si>
  <si>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</si>
  <si>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</si>
  <si>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</si>
  <si>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</si>
  <si>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</si>
  <si>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</si>
  <si>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</si>
  <si>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</si>
  <si>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</si>
  <si>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</si>
  <si>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</si>
  <si>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</si>
  <si>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</si>
  <si>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</si>
  <si>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</si>
  <si>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</si>
  <si>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</si>
  <si>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</si>
  <si>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</si>
  <si>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</si>
  <si>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</si>
  <si>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</si>
  <si>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</si>
  <si>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</si>
  <si>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</si>
  <si>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</si>
  <si>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</si>
  <si>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</si>
  <si>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</si>
  <si>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</si>
  <si>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</si>
  <si>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</si>
  <si>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</si>
  <si>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</si>
  <si>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</si>
  <si>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</si>
  <si>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</si>
  <si>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</si>
  <si>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</si>
  <si>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</si>
  <si>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</si>
  <si>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</si>
  <si>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</si>
  <si>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</si>
  <si>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</si>
  <si>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</si>
  <si>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</si>
  <si>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</si>
  <si>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</si>
  <si>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</si>
  <si>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</si>
  <si>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</si>
  <si>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</si>
  <si>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</si>
  <si>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</si>
  <si>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</si>
  <si>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</si>
  <si>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</si>
  <si>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</si>
  <si>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</si>
  <si>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</si>
  <si>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</si>
  <si>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</si>
  <si>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</si>
  <si>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</si>
  <si>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</si>
  <si>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</si>
  <si>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</si>
  <si>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</si>
  <si>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</si>
  <si>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</si>
  <si>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</si>
  <si>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</si>
  <si>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</si>
  <si>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</si>
  <si>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</si>
  <si>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</si>
  <si>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</si>
  <si>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</si>
  <si>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</si>
  <si>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</si>
  <si>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</si>
  <si>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</si>
  <si>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</si>
  <si>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</si>
  <si>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</si>
  <si>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</si>
  <si>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</si>
  <si>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</si>
  <si>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</si>
  <si>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</si>
  <si>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</si>
  <si>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</si>
  <si>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</si>
  <si>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</si>
  <si>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</si>
  <si>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</si>
  <si>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</si>
  <si>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</si>
  <si>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</si>
  <si>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</si>
  <si>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</si>
  <si>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</si>
  <si>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</si>
  <si>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</si>
  <si>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</si>
  <si>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</si>
  <si>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</si>
  <si>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</si>
  <si>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</si>
  <si>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</si>
  <si>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</si>
  <si>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</si>
  <si>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</si>
  <si>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</si>
  <si>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</si>
  <si>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</si>
  <si>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</si>
  <si>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</si>
  <si>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</si>
  <si>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</si>
  <si>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</si>
  <si>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</si>
  <si>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</si>
  <si>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</si>
  <si>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</si>
  <si>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</si>
  <si>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</si>
  <si>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</si>
  <si>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</si>
  <si>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</si>
  <si>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</si>
  <si>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</si>
  <si>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</si>
  <si>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</si>
  <si>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</si>
  <si>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</si>
  <si>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</si>
  <si>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</si>
  <si>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</si>
  <si>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</si>
  <si>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</si>
  <si>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</si>
  <si>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</si>
  <si>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</si>
  <si>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</si>
  <si>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</si>
  <si>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</si>
  <si>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</si>
  <si>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</si>
  <si>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</si>
  <si>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</si>
  <si>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</si>
  <si>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</si>
  <si>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</si>
  <si>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</si>
  <si>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</si>
  <si>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</si>
  <si>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</si>
  <si>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</si>
  <si>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</si>
  <si>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</si>
  <si>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</si>
  <si>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</si>
  <si>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</si>
  <si>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</si>
  <si>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</si>
  <si>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</si>
  <si>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</si>
  <si>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</si>
  <si>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</si>
  <si>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</si>
  <si>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</si>
  <si>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</si>
  <si>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</si>
  <si>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</si>
  <si>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</si>
  <si>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</si>
  <si>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</si>
  <si>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</si>
  <si>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</si>
  <si>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</si>
  <si>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</si>
  <si>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</si>
  <si>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</si>
  <si>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</si>
  <si>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</si>
  <si>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</si>
  <si>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</si>
  <si>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</si>
  <si>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</si>
  <si>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</si>
  <si>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</si>
  <si>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</si>
  <si>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</si>
  <si>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</si>
  <si>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</si>
  <si>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</si>
  <si>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</si>
  <si>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</si>
  <si>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</si>
  <si>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</si>
  <si>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</si>
  <si>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</si>
  <si>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</si>
  <si>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</si>
  <si>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</si>
  <si>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</si>
  <si>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</si>
  <si>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</si>
  <si>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</si>
  <si>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</si>
  <si>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</si>
  <si>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</si>
  <si>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</si>
  <si>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</si>
  <si>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</si>
  <si>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</si>
  <si>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</si>
  <si>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</si>
  <si>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</si>
  <si>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</si>
  <si>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</si>
  <si>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</si>
  <si>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</si>
  <si>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</si>
  <si>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</si>
  <si>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</si>
  <si>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</si>
  <si>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</si>
  <si>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</si>
  <si>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</si>
  <si>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</si>
  <si>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</si>
  <si>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</si>
  <si>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</si>
  <si>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</si>
  <si>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</si>
  <si>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</si>
  <si>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</si>
  <si>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</si>
  <si>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</si>
  <si>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</si>
  <si>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</si>
  <si>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</si>
  <si>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</si>
  <si>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</si>
  <si>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</si>
  <si>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</si>
  <si>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</si>
  <si>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</si>
  <si>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</si>
  <si>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</si>
  <si>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</si>
  <si>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</si>
  <si>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</si>
  <si>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</si>
  <si>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</si>
  <si>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</si>
  <si>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</si>
  <si>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</si>
  <si>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</si>
  <si>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</si>
  <si>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</si>
  <si>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</si>
  <si>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</si>
  <si>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</si>
  <si>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</si>
  <si>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</si>
  <si>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</si>
  <si>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</si>
  <si>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</si>
  <si>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</si>
  <si>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</si>
  <si>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</si>
  <si>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</si>
  <si>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</si>
  <si>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</si>
  <si>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</si>
  <si>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</si>
  <si>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</si>
  <si>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</si>
  <si>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</si>
  <si>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E550 E560 E560c</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</si>
  <si>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</si>
  <si>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</si>
  <si>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</si>
  <si>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</si>
  <si>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</si>
  <si>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</si>
  <si>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</si>
  <si>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</si>
  <si>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</si>
  <si>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</si>
  <si>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</si>
  <si>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</si>
  <si>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</si>
  <si>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</si>
  <si>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</si>
  <si>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</si>
  <si>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</si>
  <si>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</si>
  <si>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</si>
  <si>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E550 Regular - DE</t>
  </si>
  <si>
    <t xml:space="preserve">German</t>
  </si>
  <si>
    <t xml:space="preserve">00HN012</t>
  </si>
  <si>
    <t xml:space="preserve">Price – NON-Backlit</t>
  </si>
  <si>
    <t xml:space="preserve">Lenovo E550 Regular - FR</t>
  </si>
  <si>
    <t xml:space="preserve">French</t>
  </si>
  <si>
    <t xml:space="preserve">00HN011</t>
  </si>
  <si>
    <t xml:space="preserve">Packing size</t>
  </si>
  <si>
    <t xml:space="preserve">Big</t>
  </si>
  <si>
    <t xml:space="preserve">Lenovo E550 Regular - IT</t>
  </si>
  <si>
    <t xml:space="preserve">Italian</t>
  </si>
  <si>
    <t xml:space="preserve">00HN017</t>
  </si>
  <si>
    <t xml:space="preserve">T410 T410i T510 T510i W510 X220 X220i T420 T420i T520 T520i W520</t>
  </si>
  <si>
    <t xml:space="preserve">Package height (CM)</t>
  </si>
  <si>
    <t xml:space="preserve">Lenovo E550 Regular - ES</t>
  </si>
  <si>
    <t xml:space="preserve">Spanish</t>
  </si>
  <si>
    <t xml:space="preserve">00HN010</t>
  </si>
  <si>
    <t xml:space="preserve">Package width (CM)</t>
  </si>
  <si>
    <t xml:space="preserve">Lenovo E550 Regular - UK</t>
  </si>
  <si>
    <t xml:space="preserve">UK</t>
  </si>
  <si>
    <t xml:space="preserve">00HN029</t>
  </si>
  <si>
    <t xml:space="preserve">Package length (CM)</t>
  </si>
  <si>
    <t xml:space="preserve">Lenovo E550 Regular - NOR</t>
  </si>
  <si>
    <t xml:space="preserve">Scandinavian – Nordic</t>
  </si>
  <si>
    <t xml:space="preserve">01AV282</t>
  </si>
  <si>
    <t xml:space="preserve">Origin of Product</t>
  </si>
  <si>
    <t xml:space="preserve">Lenovo E550 Regular - BE</t>
  </si>
  <si>
    <t xml:space="preserve">Belgian</t>
  </si>
  <si>
    <t xml:space="preserve">00HN006</t>
  </si>
  <si>
    <t xml:space="preserve">Package weight (GR)</t>
  </si>
  <si>
    <t xml:space="preserve">Lenovo E550 Regular - BG</t>
  </si>
  <si>
    <t xml:space="preserve">Bulgarian</t>
  </si>
  <si>
    <t xml:space="preserve">00HN007</t>
  </si>
  <si>
    <t xml:space="preserve">Lenovo E550 Regular - CZ</t>
  </si>
  <si>
    <t xml:space="preserve">Czech</t>
  </si>
  <si>
    <t xml:space="preserve">00HN008</t>
  </si>
  <si>
    <t xml:space="preserve">Parent sku</t>
  </si>
  <si>
    <t xml:space="preserve">Lenovo E550 Parent</t>
  </si>
  <si>
    <t xml:space="preserve">Lenovo E550 Regular - DK</t>
  </si>
  <si>
    <t xml:space="preserve">Danish</t>
  </si>
  <si>
    <t xml:space="preserve">00HN009</t>
  </si>
  <si>
    <t xml:space="preserve">Parent EAN</t>
  </si>
  <si>
    <t xml:space="preserve">Lenovo E550 Regular - HU</t>
  </si>
  <si>
    <t xml:space="preserve">Hungarian</t>
  </si>
  <si>
    <t xml:space="preserve">00HN015</t>
  </si>
  <si>
    <t xml:space="preserve">Lenovo E550 Regular - NL</t>
  </si>
  <si>
    <t xml:space="preserve">Dutch</t>
  </si>
  <si>
    <t xml:space="preserve">00HN093</t>
  </si>
  <si>
    <t xml:space="preserve">Item_type</t>
  </si>
  <si>
    <t xml:space="preserve">laptop-computer-replacement-parts</t>
  </si>
  <si>
    <t xml:space="preserve">Lenovo E550 Regular - NO</t>
  </si>
  <si>
    <t xml:space="preserve">Norwegian</t>
  </si>
  <si>
    <t xml:space="preserve">00HN020</t>
  </si>
  <si>
    <t xml:space="preserve">Lenovo E550 Regular - PL</t>
  </si>
  <si>
    <t xml:space="preserve">Polish</t>
  </si>
  <si>
    <t xml:space="preserve">Default quantity</t>
  </si>
  <si>
    <t xml:space="preserve">Lenovo E550 Regular - PT</t>
  </si>
  <si>
    <t xml:space="preserve">Portuguese</t>
  </si>
  <si>
    <t xml:space="preserve">00HN022</t>
  </si>
  <si>
    <t xml:space="preserve">Lenovo E550 Regular - SE/FI</t>
  </si>
  <si>
    <t xml:space="preserve">Swedish – Finnish</t>
  </si>
  <si>
    <t xml:space="preserve">00HN026</t>
  </si>
  <si>
    <t xml:space="preserve">Format</t>
  </si>
  <si>
    <t xml:space="preserve">Update</t>
  </si>
  <si>
    <t xml:space="preserve">Lenovo E550 Regular - CH</t>
  </si>
  <si>
    <t xml:space="preserve">Swiss</t>
  </si>
  <si>
    <t xml:space="preserve">00HN101</t>
  </si>
  <si>
    <t xml:space="preserve">Lenovo E550 Regular - US INT</t>
  </si>
  <si>
    <t xml:space="preserve">US International</t>
  </si>
  <si>
    <t xml:space="preserve">00HN030</t>
  </si>
  <si>
    <t xml:space="preserve">Lenovo E550 Regular - RUS</t>
  </si>
  <si>
    <t xml:space="preserve">Russian</t>
  </si>
  <si>
    <t xml:space="preserve">00HN023</t>
  </si>
  <si>
    <t xml:space="preserve">Bullet Point 1:</t>
  </si>
  <si>
    <t xml:space="preserve">Lenovo E550 Regular - US</t>
  </si>
  <si>
    <t xml:space="preserve">US</t>
  </si>
  <si>
    <t xml:space="preserve">00HN000</t>
  </si>
  <si>
    <t xml:space="preserve">Bullet Point 2:</t>
  </si>
  <si>
    <t xml:space="preserve">Bullet Point 5:</t>
  </si>
  <si>
    <t xml:space="preserve">Bullet Point 4:</t>
  </si>
  <si>
    <t xml:space="preserve">Product Description</t>
  </si>
  <si>
    <t xml:space="preserve">Warranty Message</t>
  </si>
  <si>
    <t xml:space="preserve">Original bullet 1:</t>
  </si>
  <si>
    <t xml:space="preserve">language</t>
  </si>
  <si>
    <t xml:space="preserve">Marketplace</t>
  </si>
  <si>
    <t xml:space="preserve">EU</t>
  </si>
  <si>
    <t xml:space="preserve">Small</t>
  </si>
  <si>
    <t xml:space="preserve">English</t>
  </si>
  <si>
    <t xml:space="preserve">PartialUpdate</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</si>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</sst>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M1" colorId="64" zoomScale="100" zoomScaleNormal="100" zoomScalePageLayoutView="100" workbookViewId="0">
      <selection pane="topLeft" activeCell="N5" activeCellId="0" sqref="N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E550 Parent</v>
      </c>
      <c r="C4" s="29" t="s">
        <v>345</v>
      </c>
      <c r="D4" s="30" t="n">
        <f aca="false">Values!B14</f>
        <v>5714401488996</v>
      </c>
      <c r="E4" s="31" t="s">
        <v>346</v>
      </c>
      <c r="F4" s="28" t="str">
        <f aca="false">Values!B1 &amp; " " &amp; Values!B3</f>
        <v>Tastiera retroilluminata originale per Lenovo Thinkpad E550 E560 E560c</v>
      </c>
      <c r="G4" s="29" t="s">
        <v>345</v>
      </c>
      <c r="H4" s="27" t="str">
        <f aca="false">Values!B16</f>
        <v>laptop-computer-replacement-parts</v>
      </c>
      <c r="I4" s="27" t="str">
        <f aca="false">IF(ISBLANK(Values!E3),"","4730574031")</f>
        <v>4730574031</v>
      </c>
      <c r="J4" s="32" t="str">
        <f aca="false">Values!B13</f>
        <v>Lenovo E550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E550 Regular - DE</v>
      </c>
      <c r="C5" s="32" t="str">
        <f aca="false">IF(ISBLANK(Values!E4),"","TellusRem")</f>
        <v>TellusRem</v>
      </c>
      <c r="D5" s="30" t="n">
        <f aca="false">IF(ISBLANK(Values!E4),"",Values!E4)</f>
        <v>5714401550013</v>
      </c>
      <c r="E5" s="31" t="str">
        <f aca="false">IF(ISBLANK(Values!E4),"","EAN")</f>
        <v>EAN</v>
      </c>
      <c r="F5" s="28" t="str">
        <f aca="false">IF(ISBLANK(Values!E4),"",IF(Values!J4,Values!H24 &amp;" "&amp;  Values!$B$1 &amp; " " &amp;Values!$B$3,Values!G4 &amp;" "&amp;  Values!$B$2 &amp; " " &amp;Values!$B$3))</f>
        <v>German Tastiera originale non retroilluminata per Lenovo Thinkpad E550 E560 E560c</v>
      </c>
      <c r="G5" s="32" t="str">
        <f aca="false">IF(ISBLANK(Values!E4),"","TellusRem")</f>
        <v>TellusRem</v>
      </c>
      <c r="H5" s="27" t="str">
        <f aca="false">IF(ISBLANK(Values!E4),"",Values!$B$16)</f>
        <v>laptop-computer-replacement-parts</v>
      </c>
      <c r="I5" s="27" t="str">
        <f aca="false">IF(ISBLANK(Values!E4),"","4730574031")</f>
        <v>4730574031</v>
      </c>
      <c r="J5" s="38" t="str">
        <f aca="false">IF(ISBLANK(Values!E4),"",Values!F4 &amp; " variations")</f>
        <v>Lenovo E550 Regular - DE variations</v>
      </c>
      <c r="K5" s="28" t="n">
        <f aca="false">IF(ISBLANK(Values!E4),"",IF(Values!J4, Values!$B$4, Values!$B$5))</f>
        <v>44.99</v>
      </c>
      <c r="L5" s="39" t="n">
        <f aca="false">IF(ISBLANK(Values!E4),"",Values!$B$18)</f>
        <v>0</v>
      </c>
      <c r="M5" s="28" t="str">
        <f aca="false">IF(ISBLANK(Values!E4),"",Values!$M4)</f>
        <v>https://download.lenovo.com/Images/Parts/00HN012/00HN012_A.jpg</v>
      </c>
      <c r="N5" s="28" t="str">
        <f aca="false">IF(ISBLANK(Values!$F4),"",Values!N4)</f>
        <v>https://download.lenovo.com/Images/Parts/00HN012/00HN012_B.jpg</v>
      </c>
      <c r="O5" s="28" t="str">
        <f aca="false">IF(ISBLANK(Values!$F4),"",Values!O4)</f>
        <v>https://download.lenovo.com/Images/Parts/00HN012/00HN012_details.jpg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V5" s="28"/>
      <c r="W5" s="32" t="str">
        <f aca="false">IF(ISBLANK(Values!E4),"","Child")</f>
        <v>Child</v>
      </c>
      <c r="X5" s="32" t="str">
        <f aca="false">IF(ISBLANK(Values!E4),"",Values!$B$13)</f>
        <v>Lenovo E550 Parent</v>
      </c>
      <c r="Y5" s="38" t="str">
        <f aca="false">IF(ISBLANK(Values!E4),"","Size-Color")</f>
        <v>Size-Color</v>
      </c>
      <c r="Z5" s="32" t="str">
        <f aca="false">IF(ISBLANK(Values!E4),"","variation")</f>
        <v>variation</v>
      </c>
      <c r="AA5" s="36" t="str">
        <f aca="false">IF(ISBLANK(Values!E4),"",Values!$B$20)</f>
        <v>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0" t="str">
        <f aca="false">IF(ISBLANK(Values!E4),"",IF(Values!I4,Values!$B$23,Values!$B$33))</f>
        <v>👉CLIENTI SODDISFATTI IN TUTTO IL MONDO. Più di 10.000 clienti soddisfatti in tutto il mondo. Tastiera rinnovata prodotta in Europa </v>
      </c>
      <c r="AJ5" s="41" t="str">
        <f aca="false">IF(ISBLANK(Values!E4),"","👉 "&amp;Values!H24&amp; " "&amp;Values!$B$24 &amp;" "&amp;Values!$B$3)</f>
        <v>👉 Tedesco  COMPATIBILE con Lenovo E550 E560 E560c</v>
      </c>
      <c r="AK5" s="1" t="str">
        <f aca="false">IF(ISBLANK(Values!E4),"",Values!$B$25)</f>
        <v>COMUNICAZIONE E SUPPORTO TECNICO: veloce e fluido 24 ore</v>
      </c>
      <c r="AL5" s="1" t="str">
        <f aca="false">IF(ISBLANK(Values!E4),"",Values!$B$26)</f>
        <v>6 MESI DI GARANZIA INCLUSI - resto, sei coperto </v>
      </c>
      <c r="AM5" s="1" t="str">
        <f aca="false">IF(ISBLANK(Values!E4),"",Values!$B$27)</f>
        <v>♻️Be green! ♻️Con questa tastiera, si risparmia fino al 80% di CO2!</v>
      </c>
      <c r="AT5" s="1" t="str">
        <f aca="false">IF(ISBLANK(Values!E4),"",IF(Values!J4,"Backlit", "Non-Backlit"))</f>
        <v>Non-Backlit</v>
      </c>
      <c r="AV5" s="28" t="str">
        <f aca="false">IF(ISBLANK(Values!E4),"",Values!H24)</f>
        <v>Tedesco</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200</v>
      </c>
      <c r="CH5" s="1" t="str">
        <f aca="false">IF(ISBLANK(Values!E4),"","GR")</f>
        <v>GR</v>
      </c>
      <c r="CI5" s="1" t="str">
        <f aca="false">IF(ISBLANK(Values!E4),"",Values!$B$7)</f>
        <v>40</v>
      </c>
      <c r="CJ5" s="1" t="str">
        <f aca="false">IF(ISBLANK(Values!E4),"",Values!$B$8)</f>
        <v>25</v>
      </c>
      <c r="CK5" s="1" t="str">
        <f aca="false">IF(ISBLANK(Values!E4),"",Values!$B$9)</f>
        <v>3</v>
      </c>
      <c r="CL5" s="1" t="str">
        <f aca="false">IF(ISBLANK(Values!E4),"","CM")</f>
        <v>CM</v>
      </c>
      <c r="CP5" s="1" t="str">
        <f aca="false">IF(ISBLANK(Values!E4),"",Values!$B$7)</f>
        <v>40</v>
      </c>
      <c r="CQ5" s="1" t="str">
        <f aca="false">IF(ISBLANK(Values!E4),"",Values!$B$8)</f>
        <v>25</v>
      </c>
      <c r="CR5" s="1" t="str">
        <f aca="false">IF(ISBLANK(Values!E4),"",Values!$B$9)</f>
        <v>3</v>
      </c>
      <c r="CS5" s="1" t="n">
        <f aca="false">IF(ISBLANK(Values!E4),"",Values!$B$11)</f>
        <v>200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31"/>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E550 Regular - FR</v>
      </c>
      <c r="C6" s="32" t="str">
        <f aca="false">IF(ISBLANK(Values!E5),"","TellusRem")</f>
        <v>TellusRem</v>
      </c>
      <c r="D6" s="30" t="n">
        <f aca="false">IF(ISBLANK(Values!E5),"",Values!E5)</f>
        <v>5714401550020</v>
      </c>
      <c r="E6" s="31" t="str">
        <f aca="false">IF(ISBLANK(Values!E5),"","EAN")</f>
        <v>EAN</v>
      </c>
      <c r="F6" s="28" t="str">
        <f aca="false">IF(ISBLANK(Values!E5),"",IF(Values!J5,Values!H25 &amp;" "&amp;  Values!$B$1 &amp; " " &amp;Values!$B$3,Values!G5 &amp;" "&amp;  Values!$B$2 &amp; " " &amp;Values!$B$3))</f>
        <v>French Tastiera originale non retroilluminata per Lenovo Thinkpad E550 E560 E560c</v>
      </c>
      <c r="G6" s="32" t="str">
        <f aca="false">IF(ISBLANK(Values!E5),"","TellusRem")</f>
        <v>TellusRem</v>
      </c>
      <c r="H6" s="27" t="str">
        <f aca="false">IF(ISBLANK(Values!E5),"",Values!$B$16)</f>
        <v>laptop-computer-replacement-parts</v>
      </c>
      <c r="I6" s="27" t="str">
        <f aca="false">IF(ISBLANK(Values!E5),"","4730574031")</f>
        <v>4730574031</v>
      </c>
      <c r="J6" s="38" t="str">
        <f aca="false">IF(ISBLANK(Values!E5),"",Values!F5 &amp; " variations")</f>
        <v>Lenovo E550 Regular - FR variations</v>
      </c>
      <c r="K6" s="28" t="n">
        <f aca="false">IF(ISBLANK(Values!E5),"",IF(Values!J5, Values!$B$4, Values!$B$5))</f>
        <v>44.99</v>
      </c>
      <c r="L6" s="39" t="n">
        <f aca="false">IF(ISBLANK(Values!E5),"",Values!$B$18)</f>
        <v>0</v>
      </c>
      <c r="M6" s="28" t="str">
        <f aca="false">IF(ISBLANK(Values!E5),"",Values!$M5)</f>
        <v>https://download.lenovo.com/Images/Parts/00HN011/00HN011_A.jpg</v>
      </c>
      <c r="N6" s="28" t="str">
        <f aca="false">IF(ISBLANK(Values!$F5),"",Values!N5)</f>
        <v>https://download.lenovo.com/Images/Parts/00HN011/00HN011_B.jpg</v>
      </c>
      <c r="O6" s="28" t="str">
        <f aca="false">IF(ISBLANK(Values!$F5),"",Values!O5)</f>
        <v>https://download.lenovo.com/Images/Parts/00HN011/00HN011_details.jpg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E550 Parent</v>
      </c>
      <c r="Y6" s="38" t="str">
        <f aca="false">IF(ISBLANK(Values!E5),"","Size-Color")</f>
        <v>Size-Color</v>
      </c>
      <c r="Z6" s="32" t="str">
        <f aca="false">IF(ISBLANK(Values!E5),"","variation")</f>
        <v>variation</v>
      </c>
      <c r="AA6" s="36" t="str">
        <f aca="false">IF(ISBLANK(Values!E5),"",Values!$B$20)</f>
        <v>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0" t="str">
        <f aca="false">IF(ISBLANK(Values!E5),"",IF(Values!I5,Values!$B$23,Values!$B$33))</f>
        <v>👉CLIENTI SODDISFATTI IN TUTTO IL MONDO. Più di 10.000 clienti soddisfatti in tutto il mondo. Tastiera rinnovata prodotta in Europa </v>
      </c>
      <c r="AJ6" s="41" t="str">
        <f aca="false">IF(ISBLANK(Values!E5),"","👉 "&amp;Values!H25&amp; " "&amp;Values!$B$24 &amp;" "&amp;Values!$B$3)</f>
        <v>👉 francese  COMPATIBILE con Lenovo E550 E560 E560c</v>
      </c>
      <c r="AK6" s="1" t="str">
        <f aca="false">IF(ISBLANK(Values!E5),"",Values!$B$25)</f>
        <v>COMUNICAZIONE E SUPPORTO TECNICO: veloce e fluido 24 ore</v>
      </c>
      <c r="AL6" s="1" t="str">
        <f aca="false">IF(ISBLANK(Values!E5),"",Values!$B$26)</f>
        <v>6 MESI DI GARANZIA INCLUSI - resto, sei coperto </v>
      </c>
      <c r="AM6" s="1" t="str">
        <f aca="false">IF(ISBLANK(Values!E5),"",Values!$B$27)</f>
        <v>♻️Be green! ♻️Con questa tastiera, si risparmia fino al 80% di CO2!</v>
      </c>
      <c r="AT6" s="1" t="str">
        <f aca="false">IF(ISBLANK(Values!E5),"",IF(Values!J5,"Backlit", "Non-Backlit"))</f>
        <v>Non-Backlit</v>
      </c>
      <c r="AV6" s="28" t="str">
        <f aca="false">IF(ISBLANK(Values!E5),"",Values!H25)</f>
        <v>francese</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200</v>
      </c>
      <c r="CH6" s="1" t="str">
        <f aca="false">IF(ISBLANK(Values!E5),"","GR")</f>
        <v>GR</v>
      </c>
      <c r="CI6" s="1" t="str">
        <f aca="false">IF(ISBLANK(Values!E5),"",Values!$B$7)</f>
        <v>40</v>
      </c>
      <c r="CJ6" s="1" t="str">
        <f aca="false">IF(ISBLANK(Values!E5),"",Values!$B$8)</f>
        <v>25</v>
      </c>
      <c r="CK6" s="1" t="str">
        <f aca="false">IF(ISBLANK(Values!E5),"",Values!$B$9)</f>
        <v>3</v>
      </c>
      <c r="CL6" s="1" t="str">
        <f aca="false">IF(ISBLANK(Values!E5),"","CM")</f>
        <v>CM</v>
      </c>
      <c r="CP6" s="1" t="str">
        <f aca="false">IF(ISBLANK(Values!E5),"",Values!$B$7)</f>
        <v>40</v>
      </c>
      <c r="CQ6" s="1" t="str">
        <f aca="false">IF(ISBLANK(Values!E5),"",Values!$B$8)</f>
        <v>25</v>
      </c>
      <c r="CR6" s="1" t="str">
        <f aca="false">IF(ISBLANK(Values!E5),"",Values!$B$9)</f>
        <v>3</v>
      </c>
      <c r="CS6" s="1" t="n">
        <f aca="false">IF(ISBLANK(Values!E5),"",Values!$B$11)</f>
        <v>200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31"/>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E550 Regular - IT</v>
      </c>
      <c r="C7" s="32" t="str">
        <f aca="false">IF(ISBLANK(Values!E6),"","TellusRem")</f>
        <v>TellusRem</v>
      </c>
      <c r="D7" s="30" t="n">
        <f aca="false">IF(ISBLANK(Values!E6),"",Values!E6)</f>
        <v>5714401550037</v>
      </c>
      <c r="E7" s="31" t="str">
        <f aca="false">IF(ISBLANK(Values!E6),"","EAN")</f>
        <v>EAN</v>
      </c>
      <c r="F7" s="28" t="str">
        <f aca="false">IF(ISBLANK(Values!E6),"",IF(Values!J6,Values!H26 &amp;" "&amp;  Values!$B$1 &amp; " " &amp;Values!$B$3,Values!G6 &amp;" "&amp;  Values!$B$2 &amp; " " &amp;Values!$B$3))</f>
        <v>Italian Tastiera originale non retroilluminata per Lenovo Thinkpad E550 E560 E560c</v>
      </c>
      <c r="G7" s="32" t="str">
        <f aca="false">IF(ISBLANK(Values!E6),"","TellusRem")</f>
        <v>TellusRem</v>
      </c>
      <c r="H7" s="27" t="str">
        <f aca="false">IF(ISBLANK(Values!E6),"",Values!$B$16)</f>
        <v>laptop-computer-replacement-parts</v>
      </c>
      <c r="I7" s="27" t="str">
        <f aca="false">IF(ISBLANK(Values!E6),"","4730574031")</f>
        <v>4730574031</v>
      </c>
      <c r="J7" s="38" t="str">
        <f aca="false">IF(ISBLANK(Values!E6),"",Values!F6 &amp; " variations")</f>
        <v>Lenovo E550 Regular - IT variations</v>
      </c>
      <c r="K7" s="28" t="n">
        <f aca="false">IF(ISBLANK(Values!E6),"",IF(Values!J6, Values!$B$4, Values!$B$5))</f>
        <v>44.99</v>
      </c>
      <c r="L7" s="39" t="n">
        <f aca="false">IF(ISBLANK(Values!E6),"",Values!$B$18)</f>
        <v>0</v>
      </c>
      <c r="M7" s="28" t="str">
        <f aca="false">IF(ISBLANK(Values!E6),"",Values!$M6)</f>
        <v>https://download.lenovo.com/Images/Parts/00HN017/00HN017_A.jpg</v>
      </c>
      <c r="N7" s="28" t="str">
        <f aca="false">IF(ISBLANK(Values!$F6),"",Values!N6)</f>
        <v>https://download.lenovo.com/Images/Parts/00HN017/00HN017_B.jpg</v>
      </c>
      <c r="O7" s="28" t="str">
        <f aca="false">IF(ISBLANK(Values!$F6),"",Values!O6)</f>
        <v>https://download.lenovo.com/Images/Parts/00HN017/00HN017_details.jpg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E550 Parent</v>
      </c>
      <c r="Y7" s="38" t="str">
        <f aca="false">IF(ISBLANK(Values!E6),"","Size-Color")</f>
        <v>Size-Color</v>
      </c>
      <c r="Z7" s="32" t="str">
        <f aca="false">IF(ISBLANK(Values!E6),"","variation")</f>
        <v>variation</v>
      </c>
      <c r="AA7" s="36" t="str">
        <f aca="false">IF(ISBLANK(Values!E6),"",Values!$B$20)</f>
        <v>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0" t="str">
        <f aca="false">IF(ISBLANK(Values!E6),"",IF(Values!I6,Values!$B$23,Values!$B$33))</f>
        <v>👉CLIENTI SODDISFATTI IN TUTTO IL MONDO. Più di 10.000 clienti soddisfatti in tutto il mondo. Tastiera rinnovata prodotta in Europa </v>
      </c>
      <c r="AJ7" s="41" t="str">
        <f aca="false">IF(ISBLANK(Values!E6),"","👉 "&amp;Values!H26&amp; " "&amp;Values!$B$24 &amp;" "&amp;Values!$B$3)</f>
        <v>👉 italiano  COMPATIBILE con Lenovo E550 E560 E560c</v>
      </c>
      <c r="AK7" s="1" t="str">
        <f aca="false">IF(ISBLANK(Values!E6),"",Values!$B$25)</f>
        <v>COMUNICAZIONE E SUPPORTO TECNICO: veloce e fluido 24 ore</v>
      </c>
      <c r="AL7" s="1" t="str">
        <f aca="false">IF(ISBLANK(Values!E6),"",Values!$B$26)</f>
        <v>6 MESI DI GARANZIA INCLUSI - resto, sei coperto </v>
      </c>
      <c r="AM7" s="1" t="str">
        <f aca="false">IF(ISBLANK(Values!E6),"",Values!$B$27)</f>
        <v>♻️Be green! ♻️Con questa tastiera, si risparmia fino al 80% di CO2!</v>
      </c>
      <c r="AT7" s="1" t="str">
        <f aca="false">IF(ISBLANK(Values!E6),"",IF(Values!J6,"Backlit", "Non-Backlit"))</f>
        <v>Non-Backlit</v>
      </c>
      <c r="AV7" s="28" t="str">
        <f aca="false">IF(ISBLANK(Values!E6),"",Values!H26)</f>
        <v>italiano</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200</v>
      </c>
      <c r="CH7" s="1" t="str">
        <f aca="false">IF(ISBLANK(Values!E6),"","GR")</f>
        <v>GR</v>
      </c>
      <c r="CI7" s="1" t="str">
        <f aca="false">IF(ISBLANK(Values!E6),"",Values!$B$7)</f>
        <v>40</v>
      </c>
      <c r="CJ7" s="1" t="str">
        <f aca="false">IF(ISBLANK(Values!E6),"",Values!$B$8)</f>
        <v>25</v>
      </c>
      <c r="CK7" s="1" t="str">
        <f aca="false">IF(ISBLANK(Values!E6),"",Values!$B$9)</f>
        <v>3</v>
      </c>
      <c r="CL7" s="1" t="str">
        <f aca="false">IF(ISBLANK(Values!E6),"","CM")</f>
        <v>CM</v>
      </c>
      <c r="CP7" s="36" t="str">
        <f aca="false">IF(ISBLANK(Values!E6),"",Values!$B$7)</f>
        <v>40</v>
      </c>
      <c r="CQ7" s="36" t="str">
        <f aca="false">IF(ISBLANK(Values!E6),"",Values!$B$8)</f>
        <v>25</v>
      </c>
      <c r="CR7" s="36" t="str">
        <f aca="false">IF(ISBLANK(Values!E6),"",Values!$B$9)</f>
        <v>3</v>
      </c>
      <c r="CS7" s="1" t="n">
        <f aca="false">IF(ISBLANK(Values!E6),"",Values!$B$11)</f>
        <v>200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31"/>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E550 Regular - ES</v>
      </c>
      <c r="C8" s="32" t="str">
        <f aca="false">IF(ISBLANK(Values!E7),"","TellusRem")</f>
        <v>TellusRem</v>
      </c>
      <c r="D8" s="30" t="n">
        <f aca="false">IF(ISBLANK(Values!E7),"",Values!E7)</f>
        <v>5714401550044</v>
      </c>
      <c r="E8" s="31" t="str">
        <f aca="false">IF(ISBLANK(Values!E7),"","EAN")</f>
        <v>EAN</v>
      </c>
      <c r="F8" s="28" t="str">
        <f aca="false">IF(ISBLANK(Values!E7),"",IF(Values!J7,Values!H27 &amp;" "&amp;  Values!$B$1 &amp; " " &amp;Values!$B$3,Values!G7 &amp;" "&amp;  Values!$B$2 &amp; " " &amp;Values!$B$3))</f>
        <v>Spanish Tastiera originale non retroilluminata per Lenovo Thinkpad E550 E560 E560c</v>
      </c>
      <c r="G8" s="32" t="str">
        <f aca="false">IF(ISBLANK(Values!E7),"","TellusRem")</f>
        <v>TellusRem</v>
      </c>
      <c r="H8" s="27" t="str">
        <f aca="false">IF(ISBLANK(Values!E7),"",Values!$B$16)</f>
        <v>laptop-computer-replacement-parts</v>
      </c>
      <c r="I8" s="27" t="str">
        <f aca="false">IF(ISBLANK(Values!E7),"","4730574031")</f>
        <v>4730574031</v>
      </c>
      <c r="J8" s="38" t="str">
        <f aca="false">IF(ISBLANK(Values!E7),"",Values!F7 &amp; " variations")</f>
        <v>Lenovo E550 Regular - ES variations</v>
      </c>
      <c r="K8" s="28" t="n">
        <f aca="false">IF(ISBLANK(Values!E7),"",IF(Values!J7, Values!$B$4, Values!$B$5))</f>
        <v>44.99</v>
      </c>
      <c r="L8" s="39" t="n">
        <f aca="false">IF(ISBLANK(Values!E7),"",Values!$B$18)</f>
        <v>0</v>
      </c>
      <c r="M8" s="28" t="str">
        <f aca="false">IF(ISBLANK(Values!E7),"",Values!$M7)</f>
        <v>https://download.lenovo.com/Images/Parts/00HN010/00HN010_A.jpg</v>
      </c>
      <c r="N8" s="28" t="str">
        <f aca="false">IF(ISBLANK(Values!$F7),"",Values!N7)</f>
        <v>https://download.lenovo.com/Images/Parts/00HN010/00HN010_B.jpg</v>
      </c>
      <c r="O8" s="28" t="str">
        <f aca="false">IF(ISBLANK(Values!$F7),"",Values!O7)</f>
        <v>https://download.lenovo.com/Images/Parts/00HN010/00HN010_details.jpg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E550 Parent</v>
      </c>
      <c r="Y8" s="38" t="str">
        <f aca="false">IF(ISBLANK(Values!E7),"","Size-Color")</f>
        <v>Size-Color</v>
      </c>
      <c r="Z8" s="32" t="str">
        <f aca="false">IF(ISBLANK(Values!E7),"","variation")</f>
        <v>variation</v>
      </c>
      <c r="AA8" s="36" t="str">
        <f aca="false">IF(ISBLANK(Values!E7),"",Values!$B$20)</f>
        <v>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0" t="str">
        <f aca="false">IF(ISBLANK(Values!E7),"",IF(Values!I7,Values!$B$23,Values!$B$33))</f>
        <v>👉CLIENTI SODDISFATTI IN TUTTO IL MONDO. Più di 10.000 clienti soddisfatti in tutto il mondo. Tastiera rinnovata prodotta in Europa </v>
      </c>
      <c r="AJ8" s="41" t="str">
        <f aca="false">IF(ISBLANK(Values!E7),"","👉 "&amp;Values!H27&amp; " "&amp;Values!$B$24 &amp;" "&amp;Values!$B$3)</f>
        <v>👉 spagnolo  COMPATIBILE con Lenovo E550 E560 E560c</v>
      </c>
      <c r="AK8" s="1" t="str">
        <f aca="false">IF(ISBLANK(Values!E7),"",Values!$B$25)</f>
        <v>COMUNICAZIONE E SUPPORTO TECNICO: veloce e fluido 24 ore</v>
      </c>
      <c r="AL8" s="1" t="str">
        <f aca="false">IF(ISBLANK(Values!E7),"",Values!$B$26)</f>
        <v>6 MESI DI GARANZIA INCLUSI - resto, sei coperto </v>
      </c>
      <c r="AM8" s="1" t="str">
        <f aca="false">IF(ISBLANK(Values!E7),"",Values!$B$27)</f>
        <v>♻️Be green! ♻️Con questa tastiera, si risparmia fino al 80% di CO2!</v>
      </c>
      <c r="AT8" s="1" t="str">
        <f aca="false">IF(ISBLANK(Values!E7),"",IF(Values!J7,"Backlit", "Non-Backlit"))</f>
        <v>Non-Backlit</v>
      </c>
      <c r="AV8" s="28" t="str">
        <f aca="false">IF(ISBLANK(Values!E7),"",Values!H27)</f>
        <v>spagnolo</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200</v>
      </c>
      <c r="CH8" s="1" t="str">
        <f aca="false">IF(ISBLANK(Values!E7),"","GR")</f>
        <v>GR</v>
      </c>
      <c r="CI8" s="1" t="str">
        <f aca="false">IF(ISBLANK(Values!E7),"",Values!$B$7)</f>
        <v>40</v>
      </c>
      <c r="CJ8" s="1" t="str">
        <f aca="false">IF(ISBLANK(Values!E7),"",Values!$B$8)</f>
        <v>25</v>
      </c>
      <c r="CK8" s="1" t="str">
        <f aca="false">IF(ISBLANK(Values!E7),"",Values!$B$9)</f>
        <v>3</v>
      </c>
      <c r="CL8" s="1" t="str">
        <f aca="false">IF(ISBLANK(Values!E7),"","CM")</f>
        <v>CM</v>
      </c>
      <c r="CP8" s="36" t="str">
        <f aca="false">IF(ISBLANK(Values!E7),"",Values!$B$7)</f>
        <v>40</v>
      </c>
      <c r="CQ8" s="36" t="str">
        <f aca="false">IF(ISBLANK(Values!E7),"",Values!$B$8)</f>
        <v>25</v>
      </c>
      <c r="CR8" s="36" t="str">
        <f aca="false">IF(ISBLANK(Values!E7),"",Values!$B$9)</f>
        <v>3</v>
      </c>
      <c r="CS8" s="1" t="n">
        <f aca="false">IF(ISBLANK(Values!E7),"",Values!$B$11)</f>
        <v>200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31"/>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E550 Regular - UK</v>
      </c>
      <c r="C9" s="32" t="str">
        <f aca="false">IF(ISBLANK(Values!E8),"","TellusRem")</f>
        <v>TellusRem</v>
      </c>
      <c r="D9" s="30" t="n">
        <f aca="false">IF(ISBLANK(Values!E8),"",Values!E8)</f>
        <v>5714401550051</v>
      </c>
      <c r="E9" s="31" t="str">
        <f aca="false">IF(ISBLANK(Values!E8),"","EAN")</f>
        <v>EAN</v>
      </c>
      <c r="F9" s="28" t="str">
        <f aca="false">IF(ISBLANK(Values!E8),"",IF(Values!J8,Values!H28 &amp;" "&amp;  Values!$B$1 &amp; " " &amp;Values!$B$3,Values!G8 &amp;" "&amp;  Values!$B$2 &amp; " " &amp;Values!$B$3))</f>
        <v>UK Tastiera originale non retroilluminata per Lenovo Thinkpad E550 E560 E560c</v>
      </c>
      <c r="G9" s="32" t="str">
        <f aca="false">IF(ISBLANK(Values!E8),"","TellusRem")</f>
        <v>TellusRem</v>
      </c>
      <c r="H9" s="27" t="str">
        <f aca="false">IF(ISBLANK(Values!E8),"",Values!$B$16)</f>
        <v>laptop-computer-replacement-parts</v>
      </c>
      <c r="I9" s="27" t="str">
        <f aca="false">IF(ISBLANK(Values!E8),"","4730574031")</f>
        <v>4730574031</v>
      </c>
      <c r="J9" s="38" t="str">
        <f aca="false">IF(ISBLANK(Values!E8),"",Values!F8 &amp; " variations")</f>
        <v>Lenovo E550 Regular - UK variations</v>
      </c>
      <c r="K9" s="28" t="n">
        <f aca="false">IF(ISBLANK(Values!E8),"",IF(Values!J8, Values!$B$4, Values!$B$5))</f>
        <v>44.99</v>
      </c>
      <c r="L9" s="39" t="n">
        <f aca="false">IF(ISBLANK(Values!E8),"",Values!$B$18)</f>
        <v>0</v>
      </c>
      <c r="M9" s="28" t="str">
        <f aca="false">IF(ISBLANK(Values!E8),"",Values!$M8)</f>
        <v>https://download.lenovo.com/Images/Parts/00HN029/00HN029_A.jpg</v>
      </c>
      <c r="N9" s="28" t="str">
        <f aca="false">IF(ISBLANK(Values!$F8),"",Values!N8)</f>
        <v>https://download.lenovo.com/Images/Parts/00HN029/00HN029_B.jpg</v>
      </c>
      <c r="O9" s="28" t="str">
        <f aca="false">IF(ISBLANK(Values!$F8),"",Values!O8)</f>
        <v>https://download.lenovo.com/Images/Parts/00HN029/00HN029_details.jpg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E550 Parent</v>
      </c>
      <c r="Y9" s="38" t="str">
        <f aca="false">IF(ISBLANK(Values!E8),"","Size-Color")</f>
        <v>Size-Color</v>
      </c>
      <c r="Z9" s="32" t="str">
        <f aca="false">IF(ISBLANK(Values!E8),"","variation")</f>
        <v>variation</v>
      </c>
      <c r="AA9" s="36" t="str">
        <f aca="false">IF(ISBLANK(Values!E8),"",Values!$B$20)</f>
        <v>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0" t="str">
        <f aca="false">IF(ISBLANK(Values!E8),"",IF(Values!I8,Values!$B$23,Values!$B$33))</f>
        <v>👉CLIENTI SODDISFATTI IN TUTTO IL MONDO. Più di 10.000 clienti soddisfatti in tutto il mondo. Tastiera rinnovata prodotta in Europa </v>
      </c>
      <c r="AJ9" s="41" t="str">
        <f aca="false">IF(ISBLANK(Values!E8),"","👉 "&amp;Values!H28&amp; " "&amp;Values!$B$24 &amp;" "&amp;Values!$B$3)</f>
        <v>👉 UK  COMPATIBILE con Lenovo E550 E560 E560c</v>
      </c>
      <c r="AK9" s="1" t="str">
        <f aca="false">IF(ISBLANK(Values!E8),"",Values!$B$25)</f>
        <v>COMUNICAZIONE E SUPPORTO TECNICO: veloce e fluido 24 ore</v>
      </c>
      <c r="AL9" s="1" t="str">
        <f aca="false">IF(ISBLANK(Values!E8),"",Values!$B$26)</f>
        <v>6 MESI DI GARANZIA INCLUSI - resto, sei coperto </v>
      </c>
      <c r="AM9" s="1" t="str">
        <f aca="false">IF(ISBLANK(Values!E8),"",Values!$B$27)</f>
        <v>♻️Be green! ♻️Con questa tastiera, si risparmia fino al 80% di CO2!</v>
      </c>
      <c r="AT9" s="1" t="str">
        <f aca="false">IF(ISBLANK(Values!E8),"",IF(Values!J8,"Backlit", "Non-Backlit"))</f>
        <v>Non-Backlit</v>
      </c>
      <c r="AV9" s="28" t="str">
        <f aca="false">IF(ISBLANK(Values!E8),"",Values!H28)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200</v>
      </c>
      <c r="CH9" s="1" t="str">
        <f aca="false">IF(ISBLANK(Values!E8),"","GR")</f>
        <v>GR</v>
      </c>
      <c r="CI9" s="1" t="str">
        <f aca="false">IF(ISBLANK(Values!E8),"",Values!$B$7)</f>
        <v>40</v>
      </c>
      <c r="CJ9" s="1" t="str">
        <f aca="false">IF(ISBLANK(Values!E8),"",Values!$B$8)</f>
        <v>25</v>
      </c>
      <c r="CK9" s="1" t="str">
        <f aca="false">IF(ISBLANK(Values!E8),"",Values!$B$9)</f>
        <v>3</v>
      </c>
      <c r="CL9" s="1" t="str">
        <f aca="false">IF(ISBLANK(Values!E8),"","CM")</f>
        <v>CM</v>
      </c>
      <c r="CP9" s="36" t="str">
        <f aca="false">IF(ISBLANK(Values!E8),"",Values!$B$7)</f>
        <v>40</v>
      </c>
      <c r="CQ9" s="36" t="str">
        <f aca="false">IF(ISBLANK(Values!E8),"",Values!$B$8)</f>
        <v>25</v>
      </c>
      <c r="CR9" s="36" t="str">
        <f aca="false">IF(ISBLANK(Values!E8),"",Values!$B$9)</f>
        <v>3</v>
      </c>
      <c r="CS9" s="1" t="n">
        <f aca="false">IF(ISBLANK(Values!E8),"",Values!$B$11)</f>
        <v>200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31"/>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E550 Regular - NOR</v>
      </c>
      <c r="C10" s="32" t="str">
        <f aca="false">IF(ISBLANK(Values!E9),"","TellusRem")</f>
        <v>TellusRem</v>
      </c>
      <c r="D10" s="30" t="n">
        <f aca="false">IF(ISBLANK(Values!E9),"",Values!E9)</f>
        <v>5714401550068</v>
      </c>
      <c r="E10" s="31" t="str">
        <f aca="false">IF(ISBLANK(Values!E9),"","EAN")</f>
        <v>EAN</v>
      </c>
      <c r="F10" s="28" t="str">
        <f aca="false">IF(ISBLANK(Values!E9),"",IF(Values!J9,Values!H29 &amp;" "&amp;  Values!$B$1 &amp; " " &amp;Values!$B$3,Values!G9 &amp;" "&amp;  Values!$B$2 &amp; " " &amp;Values!$B$3))</f>
        <v>Scandinavian – Nordic Tastiera originale non retroilluminata per Lenovo Thinkpad E550 E560 E560c</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&amp; " variations")</f>
        <v>Lenovo E550 Regular - NOR variations</v>
      </c>
      <c r="K10" s="28" t="n">
        <f aca="false">IF(ISBLANK(Values!E9),"",IF(Values!J9, Values!$B$4, Values!$B$5))</f>
        <v>44.99</v>
      </c>
      <c r="L10" s="39" t="n">
        <f aca="false">IF(ISBLANK(Values!E9),"",Values!$B$18)</f>
        <v>0</v>
      </c>
      <c r="M10" s="28" t="str">
        <f aca="false">IF(ISBLANK(Values!E9),"",Values!$M9)</f>
        <v>https://download.lenovo.com/Images/Parts/01AV282/01AV282_A.jpg</v>
      </c>
      <c r="N10" s="28" t="str">
        <f aca="false">IF(ISBLANK(Values!$F9),"",Values!N9)</f>
        <v>https://download.lenovo.com/Images/Parts/01AV282/01AV282_B.jpg</v>
      </c>
      <c r="O10" s="28" t="str">
        <f aca="false">IF(ISBLANK(Values!$F9),"",Values!O9)</f>
        <v>https://download.lenovo.com/Images/Parts/01AV282/01AV282_details.jpg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E550 Parent</v>
      </c>
      <c r="Y10" s="38" t="str">
        <f aca="false">IF(ISBLANK(Values!E9),"","Size-Color")</f>
        <v>Size-Color</v>
      </c>
      <c r="Z10" s="32" t="str">
        <f aca="false">IF(ISBLANK(Values!E9),"","variation")</f>
        <v>variation</v>
      </c>
      <c r="AA10" s="36" t="str">
        <f aca="false">IF(ISBLANK(Values!E9),"",Values!$B$20)</f>
        <v>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0" t="str">
        <f aca="false">IF(ISBLANK(Values!E9),"",IF(Values!I9,Values!$B$23,Values!$B$33))</f>
        <v>👉CLIENTI SODDISFATTI IN TUTTO IL MONDO. Più di 10.000 clienti soddisfatti in tutto il mondo. Tastiera rinnovata prodotta in Europa </v>
      </c>
      <c r="AJ10" s="41" t="str">
        <f aca="false">IF(ISBLANK(Values!E9),"","👉 "&amp;Values!H29&amp; " "&amp;Values!$B$24 &amp;" "&amp;Values!$B$3)</f>
        <v>👉 Scandinavo - Nordico  COMPATIBILE con Lenovo E550 E560 E560c</v>
      </c>
      <c r="AK10" s="1" t="str">
        <f aca="false">IF(ISBLANK(Values!E9),"",Values!$B$25)</f>
        <v>COMUNICAZIONE E SUPPORTO TECNICO: veloce e fluido 24 ore</v>
      </c>
      <c r="AL10" s="1" t="str">
        <f aca="false">IF(ISBLANK(Values!E9),"",Values!$B$26)</f>
        <v>6 MESI DI GARANZIA INCLUSI - resto, sei coperto </v>
      </c>
      <c r="AM10" s="1" t="str">
        <f aca="false">IF(ISBLANK(Values!E9),"",Values!$B$27)</f>
        <v>♻️Be green! ♻️Con questa tastiera, si risparmia fino al 80% di CO2!</v>
      </c>
      <c r="AT10" s="1" t="str">
        <f aca="false">IF(ISBLANK(Values!E9),"",IF(Values!J9,"Backlit", "Non-Backlit"))</f>
        <v>Non-Backlit</v>
      </c>
      <c r="AV10" s="28" t="str">
        <f aca="false">IF(ISBLANK(Values!E9),"",Values!H29)</f>
        <v>Scandinavo - Nordico</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200</v>
      </c>
      <c r="CH10" s="1" t="str">
        <f aca="false">IF(ISBLANK(Values!E9),"","GR")</f>
        <v>GR</v>
      </c>
      <c r="CI10" s="1" t="str">
        <f aca="false">IF(ISBLANK(Values!E9),"",Values!$B$7)</f>
        <v>40</v>
      </c>
      <c r="CJ10" s="1" t="str">
        <f aca="false">IF(ISBLANK(Values!E9),"",Values!$B$8)</f>
        <v>25</v>
      </c>
      <c r="CK10" s="1" t="str">
        <f aca="false">IF(ISBLANK(Values!E9),"",Values!$B$9)</f>
        <v>3</v>
      </c>
      <c r="CL10" s="1" t="str">
        <f aca="false">IF(ISBLANK(Values!E9),"","CM")</f>
        <v>CM</v>
      </c>
      <c r="CP10" s="36" t="str">
        <f aca="false">IF(ISBLANK(Values!E9),"",Values!$B$7)</f>
        <v>40</v>
      </c>
      <c r="CQ10" s="36" t="str">
        <f aca="false">IF(ISBLANK(Values!E9),"",Values!$B$8)</f>
        <v>25</v>
      </c>
      <c r="CR10" s="36" t="str">
        <f aca="false">IF(ISBLANK(Values!E9),"",Values!$B$9)</f>
        <v>3</v>
      </c>
      <c r="CS10" s="1" t="n">
        <f aca="false">IF(ISBLANK(Values!E9),"",Values!$B$11)</f>
        <v>200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31"/>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E550 Regular - BE</v>
      </c>
      <c r="C11" s="32" t="str">
        <f aca="false">IF(ISBLANK(Values!E10),"","TellusRem")</f>
        <v>TellusRem</v>
      </c>
      <c r="D11" s="30" t="n">
        <f aca="false">IF(ISBLANK(Values!E10),"",Values!E10)</f>
        <v>5714401550075</v>
      </c>
      <c r="E11" s="31" t="str">
        <f aca="false">IF(ISBLANK(Values!E10),"","EAN")</f>
        <v>EAN</v>
      </c>
      <c r="F11" s="28" t="str">
        <f aca="false">IF(ISBLANK(Values!E10),"",IF(Values!J10,Values!H30 &amp;" "&amp;  Values!$B$1 &amp; " " &amp;Values!$B$3,Values!G10 &amp;" "&amp;  Values!$B$2 &amp; " " &amp;Values!$B$3))</f>
        <v>Belgian Tastiera originale non retroilluminata per Lenovo Thinkpad E550 E560 E560c</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&amp; " variations")</f>
        <v>Lenovo E550 Regular - BE variations</v>
      </c>
      <c r="K11" s="28" t="n">
        <f aca="false">IF(ISBLANK(Values!E10),"",IF(Values!J10, Values!$B$4, Values!$B$5))</f>
        <v>44.99</v>
      </c>
      <c r="L11" s="39" t="n">
        <f aca="false">IF(ISBLANK(Values!E10),"",Values!$B$18)</f>
        <v>0</v>
      </c>
      <c r="M11" s="28" t="str">
        <f aca="false">IF(ISBLANK(Values!E10),"",Values!$M10)</f>
        <v>https://download.lenovo.com/Images/Parts/00HN006/00HN006_A.jpg</v>
      </c>
      <c r="N11" s="28" t="str">
        <f aca="false">IF(ISBLANK(Values!$F10),"",Values!N10)</f>
        <v>https://download.lenovo.com/Images/Parts/00HN006/00HN006_B.jpg</v>
      </c>
      <c r="O11" s="28" t="str">
        <f aca="false">IF(ISBLANK(Values!$F10),"",Values!O10)</f>
        <v>https://download.lenovo.com/Images/Parts/00HN006/00HN006_details.jpg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E550 Parent</v>
      </c>
      <c r="Y11" s="38" t="str">
        <f aca="false">IF(ISBLANK(Values!E10),"","Size-Color")</f>
        <v>Size-Color</v>
      </c>
      <c r="Z11" s="32" t="str">
        <f aca="false">IF(ISBLANK(Values!E10),"","variation")</f>
        <v>variation</v>
      </c>
      <c r="AA11" s="36" t="str">
        <f aca="false">IF(ISBLANK(Values!E10),"",Values!$B$20)</f>
        <v>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0" t="str">
        <f aca="false">IF(ISBLANK(Values!E10),"",IF(Values!I10,Values!$B$23,Values!$B$33))</f>
        <v>👉CLIENTI SODDISFATTI IN TUTTO IL MONDO. Più di 10.000 clienti soddisfatti in tutto il mondo. Tastiera rinnovata prodotta in Europa </v>
      </c>
      <c r="AJ11" s="41" t="str">
        <f aca="false">IF(ISBLANK(Values!E10),"","👉 "&amp;Values!H30&amp; " "&amp;Values!$B$24 &amp;" "&amp;Values!$B$3)</f>
        <v>👉 belga  COMPATIBILE con Lenovo E550 E560 E560c</v>
      </c>
      <c r="AK11" s="1" t="str">
        <f aca="false">IF(ISBLANK(Values!E10),"",Values!$B$25)</f>
        <v>COMUNICAZIONE E SUPPORTO TECNICO: veloce e fluido 24 ore</v>
      </c>
      <c r="AL11" s="1" t="str">
        <f aca="false">IF(ISBLANK(Values!E10),"",Values!$B$26)</f>
        <v>6 MESI DI GARANZIA INCLUSI - resto, sei coperto </v>
      </c>
      <c r="AM11" s="1" t="str">
        <f aca="false">IF(ISBLANK(Values!E10),"",Values!$B$27)</f>
        <v>♻️Be green! ♻️Con questa tastiera, si risparmia fino al 80% di CO2!</v>
      </c>
      <c r="AT11" s="1" t="str">
        <f aca="false">IF(ISBLANK(Values!E10),"",IF(Values!J10,"Backlit", "Non-Backlit"))</f>
        <v>Non-Backlit</v>
      </c>
      <c r="AV11" s="28" t="str">
        <f aca="false">IF(ISBLANK(Values!E10),"",Values!H30)</f>
        <v>belga</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200</v>
      </c>
      <c r="CH11" s="1" t="str">
        <f aca="false">IF(ISBLANK(Values!E10),"","GR")</f>
        <v>GR</v>
      </c>
      <c r="CI11" s="1" t="str">
        <f aca="false">IF(ISBLANK(Values!E10),"",Values!$B$7)</f>
        <v>40</v>
      </c>
      <c r="CJ11" s="1" t="str">
        <f aca="false">IF(ISBLANK(Values!E10),"",Values!$B$8)</f>
        <v>25</v>
      </c>
      <c r="CK11" s="1" t="str">
        <f aca="false">IF(ISBLANK(Values!E10),"",Values!$B$9)</f>
        <v>3</v>
      </c>
      <c r="CL11" s="1" t="str">
        <f aca="false">IF(ISBLANK(Values!E10),"","CM")</f>
        <v>CM</v>
      </c>
      <c r="CP11" s="36" t="str">
        <f aca="false">IF(ISBLANK(Values!E10),"",Values!$B$7)</f>
        <v>40</v>
      </c>
      <c r="CQ11" s="36" t="str">
        <f aca="false">IF(ISBLANK(Values!E10),"",Values!$B$8)</f>
        <v>25</v>
      </c>
      <c r="CR11" s="36" t="str">
        <f aca="false">IF(ISBLANK(Values!E10),"",Values!$B$9)</f>
        <v>3</v>
      </c>
      <c r="CS11" s="1" t="n">
        <f aca="false">IF(ISBLANK(Values!E10),"",Values!$B$11)</f>
        <v>200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31"/>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E550 Regular - BG</v>
      </c>
      <c r="C12" s="32" t="str">
        <f aca="false">IF(ISBLANK(Values!E11),"","TellusRem")</f>
        <v>TellusRem</v>
      </c>
      <c r="D12" s="30" t="n">
        <f aca="false">IF(ISBLANK(Values!E11),"",Values!E11)</f>
        <v>5714401550082</v>
      </c>
      <c r="E12" s="31" t="str">
        <f aca="false">IF(ISBLANK(Values!E11),"","EAN")</f>
        <v>EAN</v>
      </c>
      <c r="F12" s="28" t="str">
        <f aca="false">IF(ISBLANK(Values!E11),"",IF(Values!J11,Values!H31 &amp;" "&amp;  Values!$B$1 &amp; " " &amp;Values!$B$3,Values!G11 &amp;" "&amp;  Values!$B$2 &amp; " " &amp;Values!$B$3))</f>
        <v>Bulgarian Tastiera originale non retroilluminata per Lenovo Thinkpad E550 E560 E560c</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&amp; " variations")</f>
        <v>Lenovo E550 Regular - BG variations</v>
      </c>
      <c r="K12" s="28" t="n">
        <f aca="false">IF(ISBLANK(Values!E11),"",IF(Values!J11, Values!$B$4, Values!$B$5))</f>
        <v>44.99</v>
      </c>
      <c r="L12" s="39" t="n">
        <f aca="false">IF(ISBLANK(Values!E11),"",Values!$B$18)</f>
        <v>0</v>
      </c>
      <c r="M12" s="28" t="str">
        <f aca="false">IF(ISBLANK(Values!E11),"",Values!$M11)</f>
        <v>https://download.lenovo.com/Images/Parts/00HN007/00HN007_A.jpg</v>
      </c>
      <c r="N12" s="28" t="str">
        <f aca="false">IF(ISBLANK(Values!$F11),"",Values!N11)</f>
        <v>https://download.lenovo.com/Images/Parts/00HN007/00HN007_B.jpg</v>
      </c>
      <c r="O12" s="28" t="str">
        <f aca="false">IF(ISBLANK(Values!$F11),"",Values!O11)</f>
        <v>https://download.lenovo.com/Images/Parts/00HN007/00HN007_details.jpg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E550 Parent</v>
      </c>
      <c r="Y12" s="38" t="str">
        <f aca="false">IF(ISBLANK(Values!E11),"","Size-Color")</f>
        <v>Size-Color</v>
      </c>
      <c r="Z12" s="32" t="str">
        <f aca="false">IF(ISBLANK(Values!E11),"","variation")</f>
        <v>variation</v>
      </c>
      <c r="AA12" s="36" t="str">
        <f aca="false">IF(ISBLANK(Values!E11),"",Values!$B$20)</f>
        <v>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0" t="str">
        <f aca="false">IF(ISBLANK(Values!E11),"",IF(Values!I11,Values!$B$23,Values!$B$33))</f>
        <v>👉CLIENTI SODDISFATTI IN TUTTO IL MONDO. Più di 10.000 clienti soddisfatti in tutto il mondo. Tastiera rinnovata prodotta in Europa </v>
      </c>
      <c r="AJ12" s="41" t="str">
        <f aca="false">IF(ISBLANK(Values!E11),"","👉 "&amp;Values!H31&amp; " "&amp;Values!$B$24 &amp;" "&amp;Values!$B$3)</f>
        <v>👉 bulgaro  COMPATIBILE con Lenovo E550 E560 E560c</v>
      </c>
      <c r="AK12" s="1" t="str">
        <f aca="false">IF(ISBLANK(Values!E11),"",Values!$B$25)</f>
        <v>COMUNICAZIONE E SUPPORTO TECNICO: veloce e fluido 24 ore</v>
      </c>
      <c r="AL12" s="1" t="str">
        <f aca="false">IF(ISBLANK(Values!E11),"",Values!$B$26)</f>
        <v>6 MESI DI GARANZIA INCLUSI - resto, sei coperto </v>
      </c>
      <c r="AM12" s="1" t="str">
        <f aca="false">IF(ISBLANK(Values!E11),"",Values!$B$27)</f>
        <v>♻️Be green! ♻️Con questa tastiera, si risparmia fino al 80% di CO2!</v>
      </c>
      <c r="AT12" s="1" t="str">
        <f aca="false">IF(ISBLANK(Values!E11),"",IF(Values!J11,"Backlit", "Non-Backlit"))</f>
        <v>Non-Backlit</v>
      </c>
      <c r="AV12" s="28" t="str">
        <f aca="false">IF(ISBLANK(Values!E11),"",Values!H31)</f>
        <v>bulgaro</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200</v>
      </c>
      <c r="CH12" s="1" t="str">
        <f aca="false">IF(ISBLANK(Values!E11),"","GR")</f>
        <v>GR</v>
      </c>
      <c r="CI12" s="1" t="str">
        <f aca="false">IF(ISBLANK(Values!E11),"",Values!$B$7)</f>
        <v>40</v>
      </c>
      <c r="CJ12" s="1" t="str">
        <f aca="false">IF(ISBLANK(Values!E11),"",Values!$B$8)</f>
        <v>25</v>
      </c>
      <c r="CK12" s="1" t="str">
        <f aca="false">IF(ISBLANK(Values!E11),"",Values!$B$9)</f>
        <v>3</v>
      </c>
      <c r="CL12" s="1" t="str">
        <f aca="false">IF(ISBLANK(Values!E11),"","CM")</f>
        <v>CM</v>
      </c>
      <c r="CP12" s="36" t="str">
        <f aca="false">IF(ISBLANK(Values!E11),"",Values!$B$7)</f>
        <v>40</v>
      </c>
      <c r="CQ12" s="36" t="str">
        <f aca="false">IF(ISBLANK(Values!E11),"",Values!$B$8)</f>
        <v>25</v>
      </c>
      <c r="CR12" s="36" t="str">
        <f aca="false">IF(ISBLANK(Values!E11),"",Values!$B$9)</f>
        <v>3</v>
      </c>
      <c r="CS12" s="1" t="n">
        <f aca="false">IF(ISBLANK(Values!E11),"",Values!$B$11)</f>
        <v>200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31"/>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E550 Regular - CZ</v>
      </c>
      <c r="C13" s="32" t="str">
        <f aca="false">IF(ISBLANK(Values!E12),"","TellusRem")</f>
        <v>TellusRem</v>
      </c>
      <c r="D13" s="30" t="n">
        <f aca="false">IF(ISBLANK(Values!E12),"",Values!E12)</f>
        <v>5714401550099</v>
      </c>
      <c r="E13" s="31" t="str">
        <f aca="false">IF(ISBLANK(Values!E12),"","EAN")</f>
        <v>EAN</v>
      </c>
      <c r="F13" s="28" t="str">
        <f aca="false">IF(ISBLANK(Values!E12),"",IF(Values!J12,Values!H32 &amp;" "&amp;  Values!$B$1 &amp; " " &amp;Values!$B$3,Values!G12 &amp;" "&amp;  Values!$B$2 &amp; " " &amp;Values!$B$3))</f>
        <v>Czech Tastiera originale non retroilluminata per Lenovo Thinkpad E550 E560 E560c</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&amp; " variations")</f>
        <v>Lenovo E550 Regular - CZ variations</v>
      </c>
      <c r="K13" s="28" t="n">
        <f aca="false">IF(ISBLANK(Values!E12),"",IF(Values!J12, Values!$B$4, Values!$B$5))</f>
        <v>44.99</v>
      </c>
      <c r="L13" s="39" t="n">
        <f aca="false">IF(ISBLANK(Values!E12),"",Values!$B$18)</f>
        <v>0</v>
      </c>
      <c r="M13" s="28" t="str">
        <f aca="false">IF(ISBLANK(Values!E12),"",Values!$M12)</f>
        <v>https://download.lenovo.com/Images/Parts/00HN008/00HN008_A.jpg</v>
      </c>
      <c r="N13" s="28" t="str">
        <f aca="false">IF(ISBLANK(Values!$F12),"",Values!N12)</f>
        <v>https://download.lenovo.com/Images/Parts/00HN008/00HN008_B.jpg</v>
      </c>
      <c r="O13" s="28" t="str">
        <f aca="false">IF(ISBLANK(Values!$F12),"",Values!O12)</f>
        <v>https://download.lenovo.com/Images/Parts/00HN008/00HN008_details.jpg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E550 Parent</v>
      </c>
      <c r="Y13" s="38" t="str">
        <f aca="false">IF(ISBLANK(Values!E12),"","Size-Color")</f>
        <v>Size-Color</v>
      </c>
      <c r="Z13" s="32" t="str">
        <f aca="false">IF(ISBLANK(Values!E12),"","variation")</f>
        <v>variation</v>
      </c>
      <c r="AA13" s="36" t="str">
        <f aca="false">IF(ISBLANK(Values!E12),"",Values!$B$20)</f>
        <v>Update</v>
      </c>
      <c r="AB13" s="36"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0" t="str">
        <f aca="false">IF(ISBLANK(Values!E12),"",IF(Values!I12,Values!$B$23,Values!$B$33))</f>
        <v>👉CLIENTI SODDISFATTI IN TUTTO IL MONDO. Più di 10.000 clienti soddisfatti in tutto il mondo. Tastiera rinnovata prodotta in Europa </v>
      </c>
      <c r="AJ13" s="41" t="str">
        <f aca="false">IF(ISBLANK(Values!E12),"","👉 "&amp;Values!H32&amp; " "&amp;Values!$B$24 &amp;" "&amp;Values!$B$3)</f>
        <v>👉 ceco  COMPATIBILE con Lenovo E550 E560 E560c</v>
      </c>
      <c r="AK13" s="1" t="str">
        <f aca="false">IF(ISBLANK(Values!E12),"",Values!$B$25)</f>
        <v>COMUNICAZIONE E SUPPORTO TECNICO: veloce e fluido 24 ore</v>
      </c>
      <c r="AL13" s="1" t="str">
        <f aca="false">IF(ISBLANK(Values!E12),"",Values!$B$26)</f>
        <v>6 MESI DI GARANZIA INCLUSI - resto, sei coperto </v>
      </c>
      <c r="AM13" s="1" t="str">
        <f aca="false">IF(ISBLANK(Values!E12),"",Values!$B$27)</f>
        <v>♻️Be green! ♻️Con questa tastiera, si risparmia fino al 80% di CO2!</v>
      </c>
      <c r="AT13" s="1" t="str">
        <f aca="false">IF(ISBLANK(Values!E12),"",IF(Values!J12,"Backlit", "Non-Backlit"))</f>
        <v>Non-Backlit</v>
      </c>
      <c r="AV13" s="28" t="str">
        <f aca="false">IF(ISBLANK(Values!E12),"",Values!H32)</f>
        <v>ceco</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200</v>
      </c>
      <c r="CH13" s="1" t="str">
        <f aca="false">IF(ISBLANK(Values!E12),"","GR")</f>
        <v>GR</v>
      </c>
      <c r="CI13" s="1" t="str">
        <f aca="false">IF(ISBLANK(Values!E12),"",Values!$B$7)</f>
        <v>40</v>
      </c>
      <c r="CJ13" s="1" t="str">
        <f aca="false">IF(ISBLANK(Values!E12),"",Values!$B$8)</f>
        <v>25</v>
      </c>
      <c r="CK13" s="1" t="str">
        <f aca="false">IF(ISBLANK(Values!E12),"",Values!$B$9)</f>
        <v>3</v>
      </c>
      <c r="CL13" s="1" t="str">
        <f aca="false">IF(ISBLANK(Values!E12),"","CM")</f>
        <v>CM</v>
      </c>
      <c r="CP13" s="36" t="str">
        <f aca="false">IF(ISBLANK(Values!E12),"",Values!$B$7)</f>
        <v>40</v>
      </c>
      <c r="CQ13" s="36" t="str">
        <f aca="false">IF(ISBLANK(Values!E12),"",Values!$B$8)</f>
        <v>25</v>
      </c>
      <c r="CR13" s="36" t="str">
        <f aca="false">IF(ISBLANK(Values!E12),"",Values!$B$9)</f>
        <v>3</v>
      </c>
      <c r="CS13" s="1" t="n">
        <f aca="false">IF(ISBLANK(Values!E12),"",Values!$B$11)</f>
        <v>200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31"/>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E550 Regular - DK</v>
      </c>
      <c r="C14" s="32" t="str">
        <f aca="false">IF(ISBLANK(Values!E13),"","TellusRem")</f>
        <v>TellusRem</v>
      </c>
      <c r="D14" s="30" t="n">
        <f aca="false">IF(ISBLANK(Values!E13),"",Values!E13)</f>
        <v>5714401550105</v>
      </c>
      <c r="E14" s="31" t="str">
        <f aca="false">IF(ISBLANK(Values!E13),"","EAN")</f>
        <v>EAN</v>
      </c>
      <c r="F14" s="28" t="str">
        <f aca="false">IF(ISBLANK(Values!E13),"",IF(Values!J13,Values!H33 &amp;" "&amp;  Values!$B$1 &amp; " " &amp;Values!$B$3,Values!G13 &amp;" "&amp;  Values!$B$2 &amp; " " &amp;Values!$B$3))</f>
        <v>Danish Tastiera originale non retroilluminata per Lenovo Thinkpad E550 E560 E560c</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&amp; " variations")</f>
        <v>Lenovo E550 Regular - DK variations</v>
      </c>
      <c r="K14" s="28" t="n">
        <f aca="false">IF(ISBLANK(Values!E13),"",IF(Values!J13, Values!$B$4, Values!$B$5))</f>
        <v>44.99</v>
      </c>
      <c r="L14" s="39" t="n">
        <f aca="false">IF(ISBLANK(Values!E13),"",Values!$B$18)</f>
        <v>0</v>
      </c>
      <c r="M14" s="28" t="str">
        <f aca="false">IF(ISBLANK(Values!E13),"",Values!$M13)</f>
        <v>https://download.lenovo.com/Images/Parts/00HN009/00HN009_A.jpg</v>
      </c>
      <c r="N14" s="28" t="str">
        <f aca="false">IF(ISBLANK(Values!$F13),"",Values!N13)</f>
        <v>https://download.lenovo.com/Images/Parts/00HN009/00HN009_B.jpg</v>
      </c>
      <c r="O14" s="28" t="str">
        <f aca="false">IF(ISBLANK(Values!$F13),"",Values!O13)</f>
        <v>https://download.lenovo.com/Images/Parts/00HN009/00HN009_details.jpg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E550 Parent</v>
      </c>
      <c r="Y14" s="38" t="str">
        <f aca="false">IF(ISBLANK(Values!E13),"","Size-Color")</f>
        <v>Size-Color</v>
      </c>
      <c r="Z14" s="32" t="str">
        <f aca="false">IF(ISBLANK(Values!E13),"","variation")</f>
        <v>variation</v>
      </c>
      <c r="AA14" s="36" t="str">
        <f aca="false">IF(ISBLANK(Values!E13),"",Values!$B$20)</f>
        <v>Update</v>
      </c>
      <c r="AB14" s="36" t="str">
        <f aca="false">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0" t="str">
        <f aca="false">IF(ISBLANK(Values!E13),"",IF(Values!I13,Values!$B$23,Values!$B$33))</f>
        <v>👉CLIENTI SODDISFATTI IN TUTTO IL MONDO. Più di 10.000 clienti soddisfatti in tutto il mondo. Tastiera rinnovata prodotta in Europa </v>
      </c>
      <c r="AJ14" s="41" t="str">
        <f aca="false">IF(ISBLANK(Values!E13),"","👉 "&amp;Values!H33&amp; " "&amp;Values!$B$24 &amp;" "&amp;Values!$B$3)</f>
        <v>👉 danese  COMPATIBILE con Lenovo E550 E560 E560c</v>
      </c>
      <c r="AK14" s="1" t="str">
        <f aca="false">IF(ISBLANK(Values!E13),"",Values!$B$25)</f>
        <v>COMUNICAZIONE E SUPPORTO TECNICO: veloce e fluido 24 ore</v>
      </c>
      <c r="AL14" s="1" t="str">
        <f aca="false">IF(ISBLANK(Values!E13),"",Values!$B$26)</f>
        <v>6 MESI DI GARANZIA INCLUSI - resto, sei coperto </v>
      </c>
      <c r="AM14" s="1" t="str">
        <f aca="false">IF(ISBLANK(Values!E13),"",Values!$B$27)</f>
        <v>♻️Be green! ♻️Con questa tastiera, si risparmia fino al 80% di CO2!</v>
      </c>
      <c r="AT14" s="1" t="str">
        <f aca="false">IF(ISBLANK(Values!E13),"",IF(Values!J13,"Backlit", "Non-Backlit"))</f>
        <v>Non-Backlit</v>
      </c>
      <c r="AV14" s="28" t="str">
        <f aca="false">IF(ISBLANK(Values!E13),"",Values!H33)</f>
        <v>danese</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200</v>
      </c>
      <c r="CH14" s="1" t="str">
        <f aca="false">IF(ISBLANK(Values!E13),"","GR")</f>
        <v>GR</v>
      </c>
      <c r="CI14" s="1" t="str">
        <f aca="false">IF(ISBLANK(Values!E13),"",Values!$B$7)</f>
        <v>40</v>
      </c>
      <c r="CJ14" s="1" t="str">
        <f aca="false">IF(ISBLANK(Values!E13),"",Values!$B$8)</f>
        <v>25</v>
      </c>
      <c r="CK14" s="1" t="str">
        <f aca="false">IF(ISBLANK(Values!E13),"",Values!$B$9)</f>
        <v>3</v>
      </c>
      <c r="CL14" s="1" t="str">
        <f aca="false">IF(ISBLANK(Values!E13),"","CM")</f>
        <v>CM</v>
      </c>
      <c r="CP14" s="36" t="str">
        <f aca="false">IF(ISBLANK(Values!E13),"",Values!$B$7)</f>
        <v>40</v>
      </c>
      <c r="CQ14" s="36" t="str">
        <f aca="false">IF(ISBLANK(Values!E13),"",Values!$B$8)</f>
        <v>25</v>
      </c>
      <c r="CR14" s="36" t="str">
        <f aca="false">IF(ISBLANK(Values!E13),"",Values!$B$9)</f>
        <v>3</v>
      </c>
      <c r="CS14" s="1" t="n">
        <f aca="false">IF(ISBLANK(Values!E13),"",Values!$B$11)</f>
        <v>200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Danimarca</v>
      </c>
      <c r="CZ14" s="1" t="str">
        <f aca="false">IF(ISBLANK(Values!E13),"","No")</f>
        <v>No</v>
      </c>
      <c r="DA14" s="1" t="str">
        <f aca="false">IF(ISBLANK(Values!E13),"","No")</f>
        <v>No</v>
      </c>
      <c r="DO14" s="27" t="str">
        <f aca="false">IF(ISBLANK(Values!E13),"","Parts")</f>
        <v>Parts</v>
      </c>
      <c r="DP14" s="27"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31"/>
      <c r="DZ14" s="31"/>
      <c r="EA14" s="31"/>
      <c r="EB14" s="31"/>
      <c r="EC14" s="31"/>
      <c r="EI14" s="1"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E550 Regular - HU</v>
      </c>
      <c r="C15" s="32" t="str">
        <f aca="false">IF(ISBLANK(Values!E14),"","TellusRem")</f>
        <v>TellusRem</v>
      </c>
      <c r="D15" s="30" t="n">
        <f aca="false">IF(ISBLANK(Values!E14),"",Values!E14)</f>
        <v>5714401550112</v>
      </c>
      <c r="E15" s="31" t="str">
        <f aca="false">IF(ISBLANK(Values!E14),"","EAN")</f>
        <v>EAN</v>
      </c>
      <c r="F15" s="28" t="str">
        <f aca="false">IF(ISBLANK(Values!E14),"",IF(Values!J14,Values!H34 &amp;" "&amp;  Values!$B$1 &amp; " " &amp;Values!$B$3,Values!G14 &amp;" "&amp;  Values!$B$2 &amp; " " &amp;Values!$B$3))</f>
        <v>Hungarian Tastiera originale non retroilluminata per Lenovo Thinkpad E550 E560 E560c</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&amp; " variations")</f>
        <v>Lenovo E550 Regular - HU variations</v>
      </c>
      <c r="K15" s="28" t="n">
        <f aca="false">IF(ISBLANK(Values!E14),"",IF(Values!J14, Values!$B$4, Values!$B$5))</f>
        <v>44.99</v>
      </c>
      <c r="L15" s="39" t="n">
        <f aca="false">IF(ISBLANK(Values!E14),"",Values!$B$18)</f>
        <v>0</v>
      </c>
      <c r="M15" s="28" t="str">
        <f aca="false">IF(ISBLANK(Values!E14),"",Values!$M14)</f>
        <v>https://download.lenovo.com/Images/Parts/00HN015/00HN015_A.jpg</v>
      </c>
      <c r="N15" s="28" t="str">
        <f aca="false">IF(ISBLANK(Values!$F14),"",Values!N14)</f>
        <v>https://download.lenovo.com/Images/Parts/00HN015/00HN015_B.jpg</v>
      </c>
      <c r="O15" s="28" t="str">
        <f aca="false">IF(ISBLANK(Values!$F14),"",Values!O14)</f>
        <v>https://download.lenovo.com/Images/Parts/00HN015/00HN015_details.jpg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E550 Parent</v>
      </c>
      <c r="Y15" s="38" t="str">
        <f aca="false">IF(ISBLANK(Values!E14),"","Size-Color")</f>
        <v>Size-Color</v>
      </c>
      <c r="Z15" s="32" t="str">
        <f aca="false">IF(ISBLANK(Values!E14),"","variation")</f>
        <v>variation</v>
      </c>
      <c r="AA15" s="36" t="str">
        <f aca="false">IF(ISBLANK(Values!E14),"",Values!$B$20)</f>
        <v>Update</v>
      </c>
      <c r="AB15" s="36" t="str">
        <f aca="false">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0" t="str">
        <f aca="false">IF(ISBLANK(Values!E14),"",IF(Values!I14,Values!$B$23,Values!$B$33))</f>
        <v>👉CLIENTI SODDISFATTI IN TUTTO IL MONDO. Più di 10.000 clienti soddisfatti in tutto il mondo. Tastiera rinnovata prodotta in Europa </v>
      </c>
      <c r="AJ15" s="41" t="str">
        <f aca="false">IF(ISBLANK(Values!E14),"","👉 "&amp;Values!H34&amp; " "&amp;Values!$B$24 &amp;" "&amp;Values!$B$3)</f>
        <v>👉 ungherese  COMPATIBILE con Lenovo E550 E560 E560c</v>
      </c>
      <c r="AK15" s="1" t="str">
        <f aca="false">IF(ISBLANK(Values!E14),"",Values!$B$25)</f>
        <v>COMUNICAZIONE E SUPPORTO TECNICO: veloce e fluido 24 ore</v>
      </c>
      <c r="AL15" s="1" t="str">
        <f aca="false">IF(ISBLANK(Values!E14),"",Values!$B$26)</f>
        <v>6 MESI DI GARANZIA INCLUSI - resto, sei coperto </v>
      </c>
      <c r="AM15" s="1" t="str">
        <f aca="false">IF(ISBLANK(Values!E14),"",Values!$B$27)</f>
        <v>♻️Be green! ♻️Con questa tastiera, si risparmia fino al 80% di CO2!</v>
      </c>
      <c r="AT15" s="1" t="str">
        <f aca="false">IF(ISBLANK(Values!E14),"",IF(Values!J14,"Backlit", "Non-Backlit"))</f>
        <v>Non-Backlit</v>
      </c>
      <c r="AV15" s="28" t="str">
        <f aca="false">IF(ISBLANK(Values!E14),"",Values!H34)</f>
        <v>ungherese</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200</v>
      </c>
      <c r="CH15" s="1" t="str">
        <f aca="false">IF(ISBLANK(Values!E14),"","GR")</f>
        <v>GR</v>
      </c>
      <c r="CI15" s="1" t="str">
        <f aca="false">IF(ISBLANK(Values!E14),"",Values!$B$7)</f>
        <v>40</v>
      </c>
      <c r="CJ15" s="1" t="str">
        <f aca="false">IF(ISBLANK(Values!E14),"",Values!$B$8)</f>
        <v>25</v>
      </c>
      <c r="CK15" s="1" t="str">
        <f aca="false">IF(ISBLANK(Values!E14),"",Values!$B$9)</f>
        <v>3</v>
      </c>
      <c r="CL15" s="1" t="str">
        <f aca="false">IF(ISBLANK(Values!E14),"","CM")</f>
        <v>CM</v>
      </c>
      <c r="CP15" s="36" t="str">
        <f aca="false">IF(ISBLANK(Values!E14),"",Values!$B$7)</f>
        <v>40</v>
      </c>
      <c r="CQ15" s="36" t="str">
        <f aca="false">IF(ISBLANK(Values!E14),"",Values!$B$8)</f>
        <v>25</v>
      </c>
      <c r="CR15" s="36" t="str">
        <f aca="false">IF(ISBLANK(Values!E14),"",Values!$B$9)</f>
        <v>3</v>
      </c>
      <c r="CS15" s="1" t="n">
        <f aca="false">IF(ISBLANK(Values!E14),"",Values!$B$11)</f>
        <v>200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Danimarca</v>
      </c>
      <c r="CZ15" s="1" t="str">
        <f aca="false">IF(ISBLANK(Values!E14),"","No")</f>
        <v>No</v>
      </c>
      <c r="DA15" s="1" t="str">
        <f aca="false">IF(ISBLANK(Values!E14),"","No")</f>
        <v>No</v>
      </c>
      <c r="DO15" s="27" t="str">
        <f aca="false">IF(ISBLANK(Values!E14),"","Parts")</f>
        <v>Parts</v>
      </c>
      <c r="DP15" s="27"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s="31"/>
      <c r="DZ15" s="31"/>
      <c r="EA15" s="31"/>
      <c r="EB15" s="31"/>
      <c r="EC15" s="31"/>
      <c r="EI15" s="1"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E550 Regular - NL</v>
      </c>
      <c r="C16" s="32" t="str">
        <f aca="false">IF(ISBLANK(Values!E15),"","TellusRem")</f>
        <v>TellusRem</v>
      </c>
      <c r="D16" s="30" t="n">
        <f aca="false">IF(ISBLANK(Values!E15),"",Values!E15)</f>
        <v>5714401550129</v>
      </c>
      <c r="E16" s="31" t="str">
        <f aca="false">IF(ISBLANK(Values!E15),"","EAN")</f>
        <v>EAN</v>
      </c>
      <c r="F16" s="28" t="str">
        <f aca="false">IF(ISBLANK(Values!E15),"",IF(Values!J15,Values!H35 &amp;" "&amp;  Values!$B$1 &amp; " " &amp;Values!$B$3,Values!G15 &amp;" "&amp;  Values!$B$2 &amp; " " &amp;Values!$B$3))</f>
        <v>Dutch Tastiera originale non retroilluminata per Lenovo Thinkpad E550 E560 E560c</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&amp; " variations")</f>
        <v>Lenovo E550 Regular - NL variations</v>
      </c>
      <c r="K16" s="28" t="n">
        <f aca="false">IF(ISBLANK(Values!E15),"",IF(Values!J15, Values!$B$4, Values!$B$5))</f>
        <v>44.99</v>
      </c>
      <c r="L16" s="39" t="n">
        <f aca="false">IF(ISBLANK(Values!E15),"",Values!$B$18)</f>
        <v>0</v>
      </c>
      <c r="M16" s="28" t="str">
        <f aca="false">IF(ISBLANK(Values!E15),"",Values!$M15)</f>
        <v>https://download.lenovo.com/Images/Parts/00HN093/00HN093_A.jpg</v>
      </c>
      <c r="N16" s="28" t="str">
        <f aca="false">IF(ISBLANK(Values!$F15),"",Values!N15)</f>
        <v>https://download.lenovo.com/Images/Parts/00HN093/00HN093_B.jpg</v>
      </c>
      <c r="O16" s="28" t="str">
        <f aca="false">IF(ISBLANK(Values!$F15),"",Values!O15)</f>
        <v>https://download.lenovo.com/Images/Parts/00HN093/00HN093_details.jpg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E550 Parent</v>
      </c>
      <c r="Y16" s="38" t="str">
        <f aca="false">IF(ISBLANK(Values!E15),"","Size-Color")</f>
        <v>Size-Color</v>
      </c>
      <c r="Z16" s="32" t="str">
        <f aca="false">IF(ISBLANK(Values!E15),"","variation")</f>
        <v>variation</v>
      </c>
      <c r="AA16" s="36" t="str">
        <f aca="false">IF(ISBLANK(Values!E15),"",Values!$B$20)</f>
        <v>Update</v>
      </c>
      <c r="AB16" s="36" t="str">
        <f aca="false">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0" t="str">
        <f aca="false">IF(ISBLANK(Values!E15),"",IF(Values!I15,Values!$B$23,Values!$B$33))</f>
        <v>👉CLIENTI SODDISFATTI IN TUTTO IL MONDO. Più di 10.000 clienti soddisfatti in tutto il mondo. Tastiera rinnovata prodotta in Europa </v>
      </c>
      <c r="AJ16" s="41" t="str">
        <f aca="false">IF(ISBLANK(Values!E15),"","👉 "&amp;Values!H35&amp; " "&amp;Values!$B$24 &amp;" "&amp;Values!$B$3)</f>
        <v>👉 olandese  COMPATIBILE con Lenovo E550 E560 E560c</v>
      </c>
      <c r="AK16" s="1" t="str">
        <f aca="false">IF(ISBLANK(Values!E15),"",Values!$B$25)</f>
        <v>COMUNICAZIONE E SUPPORTO TECNICO: veloce e fluido 24 ore</v>
      </c>
      <c r="AL16" s="1" t="str">
        <f aca="false">IF(ISBLANK(Values!E15),"",Values!$B$26)</f>
        <v>6 MESI DI GARANZIA INCLUSI - resto, sei coperto </v>
      </c>
      <c r="AM16" s="1" t="str">
        <f aca="false">IF(ISBLANK(Values!E15),"",Values!$B$27)</f>
        <v>♻️Be green! ♻️Con questa tastiera, si risparmia fino al 80% di CO2!</v>
      </c>
      <c r="AT16" s="1" t="str">
        <f aca="false">IF(ISBLANK(Values!E15),"",IF(Values!J15,"Backlit", "Non-Backlit"))</f>
        <v>Non-Backlit</v>
      </c>
      <c r="AV16" s="28" t="str">
        <f aca="false">IF(ISBLANK(Values!E15),"",Values!H35)</f>
        <v>olandese</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200</v>
      </c>
      <c r="CH16" s="1" t="str">
        <f aca="false">IF(ISBLANK(Values!E15),"","GR")</f>
        <v>GR</v>
      </c>
      <c r="CI16" s="1" t="str">
        <f aca="false">IF(ISBLANK(Values!E15),"",Values!$B$7)</f>
        <v>40</v>
      </c>
      <c r="CJ16" s="1" t="str">
        <f aca="false">IF(ISBLANK(Values!E15),"",Values!$B$8)</f>
        <v>25</v>
      </c>
      <c r="CK16" s="1" t="str">
        <f aca="false">IF(ISBLANK(Values!E15),"",Values!$B$9)</f>
        <v>3</v>
      </c>
      <c r="CL16" s="1" t="str">
        <f aca="false">IF(ISBLANK(Values!E15),"","CM")</f>
        <v>CM</v>
      </c>
      <c r="CP16" s="36" t="str">
        <f aca="false">IF(ISBLANK(Values!E15),"",Values!$B$7)</f>
        <v>40</v>
      </c>
      <c r="CQ16" s="36" t="str">
        <f aca="false">IF(ISBLANK(Values!E15),"",Values!$B$8)</f>
        <v>25</v>
      </c>
      <c r="CR16" s="36" t="str">
        <f aca="false">IF(ISBLANK(Values!E15),"",Values!$B$9)</f>
        <v>3</v>
      </c>
      <c r="CS16" s="1" t="n">
        <f aca="false">IF(ISBLANK(Values!E15),"",Values!$B$11)</f>
        <v>200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Danimarca</v>
      </c>
      <c r="CZ16" s="1" t="str">
        <f aca="false">IF(ISBLANK(Values!E15),"","No")</f>
        <v>No</v>
      </c>
      <c r="DA16" s="1" t="str">
        <f aca="false">IF(ISBLANK(Values!E15),"","No")</f>
        <v>No</v>
      </c>
      <c r="DO16" s="27" t="str">
        <f aca="false">IF(ISBLANK(Values!E15),"","Parts")</f>
        <v>Parts</v>
      </c>
      <c r="DP16" s="27"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s="31"/>
      <c r="DZ16" s="31"/>
      <c r="EA16" s="31"/>
      <c r="EB16" s="31"/>
      <c r="EC16" s="31"/>
      <c r="EI16" s="1"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E550 Regular - NO</v>
      </c>
      <c r="C17" s="32" t="str">
        <f aca="false">IF(ISBLANK(Values!E16),"","TellusRem")</f>
        <v>TellusRem</v>
      </c>
      <c r="D17" s="30" t="n">
        <f aca="false">IF(ISBLANK(Values!E16),"",Values!E16)</f>
        <v>5714401550136</v>
      </c>
      <c r="E17" s="31" t="str">
        <f aca="false">IF(ISBLANK(Values!E16),"","EAN")</f>
        <v>EAN</v>
      </c>
      <c r="F17" s="28" t="str">
        <f aca="false">IF(ISBLANK(Values!E16),"",IF(Values!J16,Values!H36 &amp;" "&amp;  Values!$B$1 &amp; " " &amp;Values!$B$3,Values!G16 &amp;" "&amp;  Values!$B$2 &amp; " " &amp;Values!$B$3))</f>
        <v>Norwegian Tastiera originale non retroilluminata per Lenovo Thinkpad E550 E560 E560c</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&amp; " variations")</f>
        <v>Lenovo E550 Regular - NO variations</v>
      </c>
      <c r="K17" s="28" t="n">
        <f aca="false">IF(ISBLANK(Values!E16),"",IF(Values!J16, Values!$B$4, Values!$B$5))</f>
        <v>44.99</v>
      </c>
      <c r="L17" s="39" t="n">
        <f aca="false">IF(ISBLANK(Values!E16),"",Values!$B$18)</f>
        <v>0</v>
      </c>
      <c r="M17" s="28" t="str">
        <f aca="false">IF(ISBLANK(Values!E16),"",Values!$M16)</f>
        <v>https://download.lenovo.com/Images/Parts/00HN020/00HN020_A.jpg</v>
      </c>
      <c r="N17" s="28" t="str">
        <f aca="false">IF(ISBLANK(Values!$F16),"",Values!N16)</f>
        <v>https://download.lenovo.com/Images/Parts/00HN020/00HN020_B.jpg</v>
      </c>
      <c r="O17" s="28" t="str">
        <f aca="false">IF(ISBLANK(Values!$F16),"",Values!O16)</f>
        <v>https://download.lenovo.com/Images/Parts/00HN020/00HN020_details.jpg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E550 Parent</v>
      </c>
      <c r="Y17" s="38" t="str">
        <f aca="false">IF(ISBLANK(Values!E16),"","Size-Color")</f>
        <v>Size-Color</v>
      </c>
      <c r="Z17" s="32" t="str">
        <f aca="false">IF(ISBLANK(Values!E16),"","variation")</f>
        <v>variation</v>
      </c>
      <c r="AA17" s="36" t="str">
        <f aca="false">IF(ISBLANK(Values!E16),"",Values!$B$20)</f>
        <v>Update</v>
      </c>
      <c r="AB17" s="36" t="str">
        <f aca="false">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0" t="str">
        <f aca="false">IF(ISBLANK(Values!E16),"",IF(Values!I16,Values!$B$23,Values!$B$33))</f>
        <v>👉CLIENTI SODDISFATTI IN TUTTO IL MONDO. Più di 10.000 clienti soddisfatti in tutto il mondo. Tastiera rinnovata prodotta in Europa </v>
      </c>
      <c r="AJ17" s="41" t="str">
        <f aca="false">IF(ISBLANK(Values!E16),"","👉 "&amp;Values!H36&amp; " "&amp;Values!$B$24 &amp;" "&amp;Values!$B$3)</f>
        <v>👉 norvegese  COMPATIBILE con Lenovo E550 E560 E560c</v>
      </c>
      <c r="AK17" s="1" t="str">
        <f aca="false">IF(ISBLANK(Values!E16),"",Values!$B$25)</f>
        <v>COMUNICAZIONE E SUPPORTO TECNICO: veloce e fluido 24 ore</v>
      </c>
      <c r="AL17" s="1" t="str">
        <f aca="false">IF(ISBLANK(Values!E16),"",Values!$B$26)</f>
        <v>6 MESI DI GARANZIA INCLUSI - resto, sei coperto </v>
      </c>
      <c r="AM17" s="1" t="str">
        <f aca="false">IF(ISBLANK(Values!E16),"",Values!$B$27)</f>
        <v>♻️Be green! ♻️Con questa tastiera, si risparmia fino al 80% di CO2!</v>
      </c>
      <c r="AT17" s="1" t="str">
        <f aca="false">IF(ISBLANK(Values!E16),"",IF(Values!J16,"Backlit", "Non-Backlit"))</f>
        <v>Non-Backlit</v>
      </c>
      <c r="AV17" s="28" t="str">
        <f aca="false">IF(ISBLANK(Values!E16),"",Values!H36)</f>
        <v>norvegese</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200</v>
      </c>
      <c r="CH17" s="1" t="str">
        <f aca="false">IF(ISBLANK(Values!E16),"","GR")</f>
        <v>GR</v>
      </c>
      <c r="CI17" s="1" t="str">
        <f aca="false">IF(ISBLANK(Values!E16),"",Values!$B$7)</f>
        <v>40</v>
      </c>
      <c r="CJ17" s="1" t="str">
        <f aca="false">IF(ISBLANK(Values!E16),"",Values!$B$8)</f>
        <v>25</v>
      </c>
      <c r="CK17" s="1" t="str">
        <f aca="false">IF(ISBLANK(Values!E16),"",Values!$B$9)</f>
        <v>3</v>
      </c>
      <c r="CL17" s="1" t="str">
        <f aca="false">IF(ISBLANK(Values!E16),"","CM")</f>
        <v>CM</v>
      </c>
      <c r="CP17" s="36" t="str">
        <f aca="false">IF(ISBLANK(Values!E16),"",Values!$B$7)</f>
        <v>40</v>
      </c>
      <c r="CQ17" s="36" t="str">
        <f aca="false">IF(ISBLANK(Values!E16),"",Values!$B$8)</f>
        <v>25</v>
      </c>
      <c r="CR17" s="36" t="str">
        <f aca="false">IF(ISBLANK(Values!E16),"",Values!$B$9)</f>
        <v>3</v>
      </c>
      <c r="CS17" s="1" t="n">
        <f aca="false">IF(ISBLANK(Values!E16),"",Values!$B$11)</f>
        <v>200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Danimarca</v>
      </c>
      <c r="CZ17" s="1" t="str">
        <f aca="false">IF(ISBLANK(Values!E16),"","No")</f>
        <v>No</v>
      </c>
      <c r="DA17" s="1" t="str">
        <f aca="false">IF(ISBLANK(Values!E16),"","No")</f>
        <v>No</v>
      </c>
      <c r="DO17" s="27" t="str">
        <f aca="false">IF(ISBLANK(Values!E16),"","Parts")</f>
        <v>Parts</v>
      </c>
      <c r="DP17" s="27"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s="31"/>
      <c r="DZ17" s="31"/>
      <c r="EA17" s="31"/>
      <c r="EB17" s="31"/>
      <c r="EC17" s="31"/>
      <c r="EI17" s="1"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E550 Regular - PL</v>
      </c>
      <c r="C18" s="32" t="str">
        <f aca="false">IF(ISBLANK(Values!E17),"","TellusRem")</f>
        <v>TellusRem</v>
      </c>
      <c r="D18" s="30" t="n">
        <f aca="false">IF(ISBLANK(Values!E17),"",Values!E17)</f>
        <v>5714401550143</v>
      </c>
      <c r="E18" s="31" t="str">
        <f aca="false">IF(ISBLANK(Values!E17),"","EAN")</f>
        <v>EAN</v>
      </c>
      <c r="F18" s="28" t="str">
        <f aca="false">IF(ISBLANK(Values!E17),"",IF(Values!J17,Values!H37 &amp;" "&amp;  Values!$B$1 &amp; " " &amp;Values!$B$3,Values!G17 &amp;" "&amp;  Values!$B$2 &amp; " " &amp;Values!$B$3))</f>
        <v>Polish Tastiera originale non retroilluminata per Lenovo Thinkpad E550 E560 E560c</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&amp; " variations")</f>
        <v>Lenovo E550 Regular - PL variations</v>
      </c>
      <c r="K18" s="28" t="n">
        <f aca="false">IF(ISBLANK(Values!E17),"",IF(Values!J17, Values!$B$4, Values!$B$5))</f>
        <v>44.99</v>
      </c>
      <c r="L18" s="39" t="n">
        <f aca="false">IF(ISBLANK(Values!E17),"",Values!$B$18)</f>
        <v>0</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E550 Parent</v>
      </c>
      <c r="Y18" s="38" t="str">
        <f aca="false">IF(ISBLANK(Values!E17),"","Size-Color")</f>
        <v>Size-Color</v>
      </c>
      <c r="Z18" s="32" t="str">
        <f aca="false">IF(ISBLANK(Values!E17),"","variation")</f>
        <v>variation</v>
      </c>
      <c r="AA18" s="36" t="str">
        <f aca="false">IF(ISBLANK(Values!E17),"",Values!$B$20)</f>
        <v>Update</v>
      </c>
      <c r="AB18" s="36" t="str">
        <f aca="false">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0" t="str">
        <f aca="false">IF(ISBLANK(Values!E17),"",IF(Values!I17,Values!$B$23,Values!$B$33))</f>
        <v>👉CLIENTI SODDISFATTI IN TUTTO IL MONDO. Più di 10.000 clienti soddisfatti in tutto il mondo. Tastiera rinnovata prodotta in Europa </v>
      </c>
      <c r="AJ18" s="41" t="str">
        <f aca="false">IF(ISBLANK(Values!E17),"","👉 "&amp;Values!H37&amp; " "&amp;Values!$B$24 &amp;" "&amp;Values!$B$3)</f>
        <v>👉 polacco  COMPATIBILE con Lenovo E550 E560 E560c</v>
      </c>
      <c r="AK18" s="1" t="str">
        <f aca="false">IF(ISBLANK(Values!E17),"",Values!$B$25)</f>
        <v>COMUNICAZIONE E SUPPORTO TECNICO: veloce e fluido 24 ore</v>
      </c>
      <c r="AL18" s="1" t="str">
        <f aca="false">IF(ISBLANK(Values!E17),"",Values!$B$26)</f>
        <v>6 MESI DI GARANZIA INCLUSI - resto, sei coperto </v>
      </c>
      <c r="AM18" s="1" t="str">
        <f aca="false">IF(ISBLANK(Values!E17),"",Values!$B$27)</f>
        <v>♻️Be green! ♻️Con questa tastiera, si risparmia fino al 80% di CO2!</v>
      </c>
      <c r="AT18" s="1" t="str">
        <f aca="false">IF(ISBLANK(Values!E17),"",IF(Values!J17,"Backlit", "Non-Backlit"))</f>
        <v>Non-Backlit</v>
      </c>
      <c r="AV18" s="28" t="str">
        <f aca="false">IF(ISBLANK(Values!E17),"",Values!H37)</f>
        <v>polacco</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200</v>
      </c>
      <c r="CH18" s="1" t="str">
        <f aca="false">IF(ISBLANK(Values!E17),"","GR")</f>
        <v>GR</v>
      </c>
      <c r="CI18" s="1" t="str">
        <f aca="false">IF(ISBLANK(Values!E17),"",Values!$B$7)</f>
        <v>40</v>
      </c>
      <c r="CJ18" s="1" t="str">
        <f aca="false">IF(ISBLANK(Values!E17),"",Values!$B$8)</f>
        <v>25</v>
      </c>
      <c r="CK18" s="1" t="str">
        <f aca="false">IF(ISBLANK(Values!E17),"",Values!$B$9)</f>
        <v>3</v>
      </c>
      <c r="CL18" s="1" t="str">
        <f aca="false">IF(ISBLANK(Values!E17),"","CM")</f>
        <v>CM</v>
      </c>
      <c r="CP18" s="36" t="str">
        <f aca="false">IF(ISBLANK(Values!E17),"",Values!$B$7)</f>
        <v>40</v>
      </c>
      <c r="CQ18" s="36" t="str">
        <f aca="false">IF(ISBLANK(Values!E17),"",Values!$B$8)</f>
        <v>25</v>
      </c>
      <c r="CR18" s="36" t="str">
        <f aca="false">IF(ISBLANK(Values!E17),"",Values!$B$9)</f>
        <v>3</v>
      </c>
      <c r="CS18" s="1" t="n">
        <f aca="false">IF(ISBLANK(Values!E17),"",Values!$B$11)</f>
        <v>200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Danimarca</v>
      </c>
      <c r="CZ18" s="1" t="str">
        <f aca="false">IF(ISBLANK(Values!E17),"","No")</f>
        <v>No</v>
      </c>
      <c r="DA18" s="1" t="str">
        <f aca="false">IF(ISBLANK(Values!E17),"","No")</f>
        <v>No</v>
      </c>
      <c r="DO18" s="27" t="str">
        <f aca="false">IF(ISBLANK(Values!E17),"","Parts")</f>
        <v>Parts</v>
      </c>
      <c r="DP18" s="27"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s="31"/>
      <c r="DZ18" s="31"/>
      <c r="EA18" s="31"/>
      <c r="EB18" s="31"/>
      <c r="EC18" s="31"/>
      <c r="EI18" s="1"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E550 Regular - PT</v>
      </c>
      <c r="C19" s="32" t="str">
        <f aca="false">IF(ISBLANK(Values!E18),"","TellusRem")</f>
        <v>TellusRem</v>
      </c>
      <c r="D19" s="30" t="n">
        <f aca="false">IF(ISBLANK(Values!E18),"",Values!E18)</f>
        <v>5714401550150</v>
      </c>
      <c r="E19" s="31" t="str">
        <f aca="false">IF(ISBLANK(Values!E18),"","EAN")</f>
        <v>EAN</v>
      </c>
      <c r="F19" s="28" t="str">
        <f aca="false">IF(ISBLANK(Values!E18),"",IF(Values!J18,Values!H38 &amp;" "&amp;  Values!$B$1 &amp; " " &amp;Values!$B$3,Values!G18 &amp;" "&amp;  Values!$B$2 &amp; " " &amp;Values!$B$3))</f>
        <v>Portuguese Tastiera originale non retroilluminata per Lenovo Thinkpad E550 E560 E560c</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&amp; " variations")</f>
        <v>Lenovo E550 Regular - PT variations</v>
      </c>
      <c r="K19" s="28" t="n">
        <f aca="false">IF(ISBLANK(Values!E18),"",IF(Values!J18, Values!$B$4, Values!$B$5))</f>
        <v>44.99</v>
      </c>
      <c r="L19" s="39" t="n">
        <f aca="false">IF(ISBLANK(Values!E18),"",Values!$B$18)</f>
        <v>0</v>
      </c>
      <c r="M19" s="28" t="str">
        <f aca="false">IF(ISBLANK(Values!E18),"",Values!$M18)</f>
        <v>https://download.lenovo.com/Images/Parts/00HN022/00HN022_A.jpg</v>
      </c>
      <c r="N19" s="28" t="str">
        <f aca="false">IF(ISBLANK(Values!$F18),"",Values!N18)</f>
        <v>https://download.lenovo.com/Images/Parts/00HN022/00HN022_B.jpg</v>
      </c>
      <c r="O19" s="28" t="str">
        <f aca="false">IF(ISBLANK(Values!$F18),"",Values!O18)</f>
        <v>https://download.lenovo.com/Images/Parts/00HN022/00HN022_details.jpg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E550 Parent</v>
      </c>
      <c r="Y19" s="38" t="str">
        <f aca="false">IF(ISBLANK(Values!E18),"","Size-Color")</f>
        <v>Size-Color</v>
      </c>
      <c r="Z19" s="32" t="str">
        <f aca="false">IF(ISBLANK(Values!E18),"","variation")</f>
        <v>variation</v>
      </c>
      <c r="AA19" s="36" t="str">
        <f aca="false">IF(ISBLANK(Values!E18),"",Values!$B$20)</f>
        <v>Update</v>
      </c>
      <c r="AB19" s="36" t="str">
        <f aca="false">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0" t="str">
        <f aca="false">IF(ISBLANK(Values!E18),"",IF(Values!I18,Values!$B$23,Values!$B$33))</f>
        <v>👉CLIENTI SODDISFATTI IN TUTTO IL MONDO. Più di 10.000 clienti soddisfatti in tutto il mondo. Tastiera rinnovata prodotta in Europa </v>
      </c>
      <c r="AJ19" s="41" t="str">
        <f aca="false">IF(ISBLANK(Values!E18),"","👉 "&amp;Values!H38&amp; " "&amp;Values!$B$24 &amp;" "&amp;Values!$B$3)</f>
        <v>👉 portoghese  COMPATIBILE con Lenovo E550 E560 E560c</v>
      </c>
      <c r="AK19" s="1" t="str">
        <f aca="false">IF(ISBLANK(Values!E18),"",Values!$B$25)</f>
        <v>COMUNICAZIONE E SUPPORTO TECNICO: veloce e fluido 24 ore</v>
      </c>
      <c r="AL19" s="1" t="str">
        <f aca="false">IF(ISBLANK(Values!E18),"",Values!$B$26)</f>
        <v>6 MESI DI GARANZIA INCLUSI - resto, sei coperto </v>
      </c>
      <c r="AM19" s="1" t="str">
        <f aca="false">IF(ISBLANK(Values!E18),"",Values!$B$27)</f>
        <v>♻️Be green! ♻️Con questa tastiera, si risparmia fino al 80% di CO2!</v>
      </c>
      <c r="AT19" s="1" t="str">
        <f aca="false">IF(ISBLANK(Values!E18),"",IF(Values!J18,"Backlit", "Non-Backlit"))</f>
        <v>Non-Backlit</v>
      </c>
      <c r="AV19" s="28" t="str">
        <f aca="false">IF(ISBLANK(Values!E18),"",Values!H38)</f>
        <v>portoghese</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200</v>
      </c>
      <c r="CH19" s="1" t="str">
        <f aca="false">IF(ISBLANK(Values!E18),"","GR")</f>
        <v>GR</v>
      </c>
      <c r="CI19" s="1" t="str">
        <f aca="false">IF(ISBLANK(Values!E18),"",Values!$B$7)</f>
        <v>40</v>
      </c>
      <c r="CJ19" s="1" t="str">
        <f aca="false">IF(ISBLANK(Values!E18),"",Values!$B$8)</f>
        <v>25</v>
      </c>
      <c r="CK19" s="1" t="str">
        <f aca="false">IF(ISBLANK(Values!E18),"",Values!$B$9)</f>
        <v>3</v>
      </c>
      <c r="CL19" s="1" t="str">
        <f aca="false">IF(ISBLANK(Values!E18),"","CM")</f>
        <v>CM</v>
      </c>
      <c r="CP19" s="36" t="str">
        <f aca="false">IF(ISBLANK(Values!E18),"",Values!$B$7)</f>
        <v>40</v>
      </c>
      <c r="CQ19" s="36" t="str">
        <f aca="false">IF(ISBLANK(Values!E18),"",Values!$B$8)</f>
        <v>25</v>
      </c>
      <c r="CR19" s="36" t="str">
        <f aca="false">IF(ISBLANK(Values!E18),"",Values!$B$9)</f>
        <v>3</v>
      </c>
      <c r="CS19" s="1" t="n">
        <f aca="false">IF(ISBLANK(Values!E18),"",Values!$B$11)</f>
        <v>200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Danimarca</v>
      </c>
      <c r="CZ19" s="1" t="str">
        <f aca="false">IF(ISBLANK(Values!E18),"","No")</f>
        <v>No</v>
      </c>
      <c r="DA19" s="1" t="str">
        <f aca="false">IF(ISBLANK(Values!E18),"","No")</f>
        <v>No</v>
      </c>
      <c r="DO19" s="27" t="str">
        <f aca="false">IF(ISBLANK(Values!E18),"","Parts")</f>
        <v>Parts</v>
      </c>
      <c r="DP19" s="27"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s="31"/>
      <c r="DZ19" s="31"/>
      <c r="EA19" s="31"/>
      <c r="EB19" s="31"/>
      <c r="EC19" s="31"/>
      <c r="EI19" s="1"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E550 Regular - SE/FI</v>
      </c>
      <c r="C20" s="32" t="str">
        <f aca="false">IF(ISBLANK(Values!E19),"","TellusRem")</f>
        <v>TellusRem</v>
      </c>
      <c r="D20" s="30" t="n">
        <f aca="false">IF(ISBLANK(Values!E19),"",Values!E19)</f>
        <v>5714401550167</v>
      </c>
      <c r="E20" s="31" t="str">
        <f aca="false">IF(ISBLANK(Values!E19),"","EAN")</f>
        <v>EAN</v>
      </c>
      <c r="F20" s="28" t="str">
        <f aca="false">IF(ISBLANK(Values!E19),"",IF(Values!J19,Values!H39 &amp;" "&amp;  Values!$B$1 &amp; " " &amp;Values!$B$3,Values!G19 &amp;" "&amp;  Values!$B$2 &amp; " " &amp;Values!$B$3))</f>
        <v>Swedish – Finnish Tastiera originale non retroilluminata per Lenovo Thinkpad E550 E560 E560c</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&amp; " variations")</f>
        <v>Lenovo E550 Regular - SE/FI variations</v>
      </c>
      <c r="K20" s="28" t="n">
        <f aca="false">IF(ISBLANK(Values!E19),"",IF(Values!J19, Values!$B$4, Values!$B$5))</f>
        <v>44.99</v>
      </c>
      <c r="L20" s="39" t="n">
        <f aca="false">IF(ISBLANK(Values!E19),"",Values!$B$18)</f>
        <v>0</v>
      </c>
      <c r="M20" s="28" t="str">
        <f aca="false">IF(ISBLANK(Values!E19),"",Values!$M19)</f>
        <v>https://download.lenovo.com/Images/Parts/00HN026/00HN026_A.jpg</v>
      </c>
      <c r="N20" s="28" t="str">
        <f aca="false">IF(ISBLANK(Values!$F19),"",Values!N19)</f>
        <v>https://download.lenovo.com/Images/Parts/00HN026/00HN026_B.jpg</v>
      </c>
      <c r="O20" s="28" t="str">
        <f aca="false">IF(ISBLANK(Values!$F19),"",Values!O19)</f>
        <v>https://download.lenovo.com/Images/Parts/00HN026/00HN026_details.jpg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E550 Parent</v>
      </c>
      <c r="Y20" s="38" t="str">
        <f aca="false">IF(ISBLANK(Values!E19),"","Size-Color")</f>
        <v>Size-Color</v>
      </c>
      <c r="Z20" s="32" t="str">
        <f aca="false">IF(ISBLANK(Values!E19),"","variation")</f>
        <v>variation</v>
      </c>
      <c r="AA20" s="36" t="str">
        <f aca="false">IF(ISBLANK(Values!E19),"",Values!$B$20)</f>
        <v>Update</v>
      </c>
      <c r="AB20" s="36" t="str">
        <f aca="false">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0" t="str">
        <f aca="false">IF(ISBLANK(Values!E19),"",IF(Values!I19,Values!$B$23,Values!$B$33))</f>
        <v>👉CLIENTI SODDISFATTI IN TUTTO IL MONDO. Più di 10.000 clienti soddisfatti in tutto il mondo. Tastiera rinnovata prodotta in Europa </v>
      </c>
      <c r="AJ20" s="41" t="str">
        <f aca="false">IF(ISBLANK(Values!E19),"","👉 "&amp;Values!H39&amp; " "&amp;Values!$B$24 &amp;" "&amp;Values!$B$3)</f>
        <v>👉 Svedese – finlandese  COMPATIBILE con Lenovo E550 E560 E560c</v>
      </c>
      <c r="AK20" s="1" t="str">
        <f aca="false">IF(ISBLANK(Values!E19),"",Values!$B$25)</f>
        <v>COMUNICAZIONE E SUPPORTO TECNICO: veloce e fluido 24 ore</v>
      </c>
      <c r="AL20" s="1" t="str">
        <f aca="false">IF(ISBLANK(Values!E19),"",Values!$B$26)</f>
        <v>6 MESI DI GARANZIA INCLUSI - resto, sei coperto </v>
      </c>
      <c r="AM20" s="1" t="str">
        <f aca="false">IF(ISBLANK(Values!E19),"",Values!$B$27)</f>
        <v>♻️Be green! ♻️Con questa tastiera, si risparmia fino al 80% di CO2!</v>
      </c>
      <c r="AT20" s="1" t="str">
        <f aca="false">IF(ISBLANK(Values!E19),"",IF(Values!J19,"Backlit", "Non-Backlit"))</f>
        <v>Non-Backlit</v>
      </c>
      <c r="AV20" s="28" t="str">
        <f aca="false">IF(ISBLANK(Values!E19),"",Values!H39)</f>
        <v>Svedese – finlandese</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200</v>
      </c>
      <c r="CH20" s="1" t="str">
        <f aca="false">IF(ISBLANK(Values!E19),"","GR")</f>
        <v>GR</v>
      </c>
      <c r="CI20" s="1" t="str">
        <f aca="false">IF(ISBLANK(Values!E19),"",Values!$B$7)</f>
        <v>40</v>
      </c>
      <c r="CJ20" s="1" t="str">
        <f aca="false">IF(ISBLANK(Values!E19),"",Values!$B$8)</f>
        <v>25</v>
      </c>
      <c r="CK20" s="1" t="str">
        <f aca="false">IF(ISBLANK(Values!E19),"",Values!$B$9)</f>
        <v>3</v>
      </c>
      <c r="CL20" s="1" t="str">
        <f aca="false">IF(ISBLANK(Values!E19),"","CM")</f>
        <v>CM</v>
      </c>
      <c r="CP20" s="36" t="str">
        <f aca="false">IF(ISBLANK(Values!E19),"",Values!$B$7)</f>
        <v>40</v>
      </c>
      <c r="CQ20" s="36" t="str">
        <f aca="false">IF(ISBLANK(Values!E19),"",Values!$B$8)</f>
        <v>25</v>
      </c>
      <c r="CR20" s="36" t="str">
        <f aca="false">IF(ISBLANK(Values!E19),"",Values!$B$9)</f>
        <v>3</v>
      </c>
      <c r="CS20" s="1" t="n">
        <f aca="false">IF(ISBLANK(Values!E19),"",Values!$B$11)</f>
        <v>200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Danimarca</v>
      </c>
      <c r="CZ20" s="1" t="str">
        <f aca="false">IF(ISBLANK(Values!E19),"","No")</f>
        <v>No</v>
      </c>
      <c r="DA20" s="1" t="str">
        <f aca="false">IF(ISBLANK(Values!E19),"","No")</f>
        <v>No</v>
      </c>
      <c r="DO20" s="27" t="str">
        <f aca="false">IF(ISBLANK(Values!E19),"","Parts")</f>
        <v>Parts</v>
      </c>
      <c r="DP20" s="27"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s="31"/>
      <c r="DZ20" s="31"/>
      <c r="EA20" s="31"/>
      <c r="EB20" s="31"/>
      <c r="EC20" s="31"/>
      <c r="EI20" s="1"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E550 Regular - CH</v>
      </c>
      <c r="C21" s="32" t="str">
        <f aca="false">IF(ISBLANK(Values!E20),"","TellusRem")</f>
        <v>TellusRem</v>
      </c>
      <c r="D21" s="30" t="n">
        <f aca="false">IF(ISBLANK(Values!E20),"",Values!E20)</f>
        <v>5714401550174</v>
      </c>
      <c r="E21" s="31" t="str">
        <f aca="false">IF(ISBLANK(Values!E20),"","EAN")</f>
        <v>EAN</v>
      </c>
      <c r="F21" s="28" t="str">
        <f aca="false">IF(ISBLANK(Values!E20),"",IF(Values!J20,Values!H40 &amp;" "&amp;  Values!$B$1 &amp; " " &amp;Values!$B$3,Values!G20 &amp;" "&amp;  Values!$B$2 &amp; " " &amp;Values!$B$3))</f>
        <v>Swiss Tastiera originale non retroilluminata per Lenovo Thinkpad E550 E560 E560c</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&amp; " variations")</f>
        <v>Lenovo E550 Regular - CH variations</v>
      </c>
      <c r="K21" s="28" t="n">
        <f aca="false">IF(ISBLANK(Values!E20),"",IF(Values!J20, Values!$B$4, Values!$B$5))</f>
        <v>44.99</v>
      </c>
      <c r="L21" s="39" t="n">
        <f aca="false">IF(ISBLANK(Values!E20),"",Values!$B$18)</f>
        <v>0</v>
      </c>
      <c r="M21" s="28" t="str">
        <f aca="false">IF(ISBLANK(Values!E20),"",Values!$M20)</f>
        <v>https://download.lenovo.com/Images/Parts/00HN101/00HN101_A.jpg</v>
      </c>
      <c r="N21" s="28" t="str">
        <f aca="false">IF(ISBLANK(Values!$F20),"",Values!N20)</f>
        <v>https://download.lenovo.com/Images/Parts/00HN101/00HN101_B.jpg</v>
      </c>
      <c r="O21" s="28" t="str">
        <f aca="false">IF(ISBLANK(Values!$F20),"",Values!O20)</f>
        <v>https://download.lenovo.com/Images/Parts/00HN101/00HN101_details.jpg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E550 Parent</v>
      </c>
      <c r="Y21" s="38" t="str">
        <f aca="false">IF(ISBLANK(Values!E20),"","Size-Color")</f>
        <v>Size-Color</v>
      </c>
      <c r="Z21" s="32" t="str">
        <f aca="false">IF(ISBLANK(Values!E20),"","variation")</f>
        <v>variation</v>
      </c>
      <c r="AA21" s="36" t="str">
        <f aca="false">IF(ISBLANK(Values!E20),"",Values!$B$20)</f>
        <v>Update</v>
      </c>
      <c r="AB21" s="36" t="str">
        <f aca="false">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0" t="str">
        <f aca="false">IF(ISBLANK(Values!E20),"",IF(Values!I20,Values!$B$23,Values!$B$33))</f>
        <v>👉CLIENTI SODDISFATTI IN TUTTO IL MONDO. Più di 10.000 clienti soddisfatti in tutto il mondo. Tastiera rinnovata prodotta in Europa </v>
      </c>
      <c r="AJ21" s="41" t="str">
        <f aca="false">IF(ISBLANK(Values!E20),"","👉 "&amp;Values!H40&amp; " "&amp;Values!$B$24 &amp;" "&amp;Values!$B$3)</f>
        <v>👉 svizzero  COMPATIBILE con Lenovo E550 E560 E560c</v>
      </c>
      <c r="AK21" s="1" t="str">
        <f aca="false">IF(ISBLANK(Values!E20),"",Values!$B$25)</f>
        <v>COMUNICAZIONE E SUPPORTO TECNICO: veloce e fluido 24 ore</v>
      </c>
      <c r="AL21" s="1" t="str">
        <f aca="false">IF(ISBLANK(Values!E20),"",Values!$B$26)</f>
        <v>6 MESI DI GARANZIA INCLUSI - resto, sei coperto </v>
      </c>
      <c r="AM21" s="1" t="str">
        <f aca="false">IF(ISBLANK(Values!E20),"",Values!$B$27)</f>
        <v>♻️Be green! ♻️Con questa tastiera, si risparmia fino al 80% di CO2!</v>
      </c>
      <c r="AT21" s="1" t="str">
        <f aca="false">IF(ISBLANK(Values!E20),"",IF(Values!J20,"Backlit", "Non-Backlit"))</f>
        <v>Non-Backlit</v>
      </c>
      <c r="AV21" s="28" t="str">
        <f aca="false">IF(ISBLANK(Values!E20),"",Values!H40)</f>
        <v>svizzero</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200</v>
      </c>
      <c r="CH21" s="1" t="str">
        <f aca="false">IF(ISBLANK(Values!E20),"","GR")</f>
        <v>GR</v>
      </c>
      <c r="CI21" s="1" t="str">
        <f aca="false">IF(ISBLANK(Values!E20),"",Values!$B$7)</f>
        <v>40</v>
      </c>
      <c r="CJ21" s="1" t="str">
        <f aca="false">IF(ISBLANK(Values!E20),"",Values!$B$8)</f>
        <v>25</v>
      </c>
      <c r="CK21" s="1" t="str">
        <f aca="false">IF(ISBLANK(Values!E20),"",Values!$B$9)</f>
        <v>3</v>
      </c>
      <c r="CL21" s="1" t="str">
        <f aca="false">IF(ISBLANK(Values!E20),"","CM")</f>
        <v>CM</v>
      </c>
      <c r="CP21" s="36" t="str">
        <f aca="false">IF(ISBLANK(Values!E20),"",Values!$B$7)</f>
        <v>40</v>
      </c>
      <c r="CQ21" s="36" t="str">
        <f aca="false">IF(ISBLANK(Values!E20),"",Values!$B$8)</f>
        <v>25</v>
      </c>
      <c r="CR21" s="36" t="str">
        <f aca="false">IF(ISBLANK(Values!E20),"",Values!$B$9)</f>
        <v>3</v>
      </c>
      <c r="CS21" s="1" t="n">
        <f aca="false">IF(ISBLANK(Values!E20),"",Values!$B$11)</f>
        <v>200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Danimarca</v>
      </c>
      <c r="CZ21" s="1" t="str">
        <f aca="false">IF(ISBLANK(Values!E20),"","No")</f>
        <v>No</v>
      </c>
      <c r="DA21" s="1" t="str">
        <f aca="false">IF(ISBLANK(Values!E20),"","No")</f>
        <v>No</v>
      </c>
      <c r="DO21" s="27" t="str">
        <f aca="false">IF(ISBLANK(Values!E20),"","Parts")</f>
        <v>Parts</v>
      </c>
      <c r="DP21" s="27"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s="31"/>
      <c r="DZ21" s="31"/>
      <c r="EA21" s="31"/>
      <c r="EB21" s="31"/>
      <c r="EC21" s="31"/>
      <c r="EI21" s="1"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computercomponent</v>
      </c>
      <c r="B22" s="37" t="str">
        <f aca="false">IF(ISBLANK(Values!E21),"",Values!F21)</f>
        <v>Lenovo E550 Regular - US INT</v>
      </c>
      <c r="C22" s="32" t="str">
        <f aca="false">IF(ISBLANK(Values!E21),"","TellusRem")</f>
        <v>TellusRem</v>
      </c>
      <c r="D22" s="30" t="n">
        <f aca="false">IF(ISBLANK(Values!E21),"",Values!E21)</f>
        <v>5714401550181</v>
      </c>
      <c r="E22" s="31" t="str">
        <f aca="false">IF(ISBLANK(Values!E21),"","EAN")</f>
        <v>EAN</v>
      </c>
      <c r="F22" s="28" t="str">
        <f aca="false">IF(ISBLANK(Values!E21),"",IF(Values!J21,Values!H41 &amp;" "&amp;  Values!$B$1 &amp; " " &amp;Values!$B$3,Values!G21 &amp;" "&amp;  Values!$B$2 &amp; " " &amp;Values!$B$3))</f>
        <v>US International Tastiera originale non retroilluminata per Lenovo Thinkpad E550 E560 E560c</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&amp; " variations")</f>
        <v>Lenovo E550 Regular - US INT variations</v>
      </c>
      <c r="K22" s="28" t="n">
        <f aca="false">IF(ISBLANK(Values!E21),"",IF(Values!J21, Values!$B$4, Values!$B$5))</f>
        <v>44.99</v>
      </c>
      <c r="L22" s="39" t="n">
        <f aca="false">IF(ISBLANK(Values!E21),"",Values!$B$18)</f>
        <v>0</v>
      </c>
      <c r="M22" s="28" t="str">
        <f aca="false">IF(ISBLANK(Values!E21),"",Values!$M21)</f>
        <v>https://download.lenovo.com/Images/Parts/00HN030/00HN030_A.jpg</v>
      </c>
      <c r="N22" s="28" t="str">
        <f aca="false">IF(ISBLANK(Values!$F21),"",Values!N21)</f>
        <v>https://download.lenovo.com/Images/Parts/00HN030/00HN030_B.jpg</v>
      </c>
      <c r="O22" s="28" t="str">
        <f aca="false">IF(ISBLANK(Values!$F21),"",Values!O21)</f>
        <v>https://download.lenovo.com/Images/Parts/00HN030/00HN030_details.jpg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E550 Parent</v>
      </c>
      <c r="Y22" s="38" t="str">
        <f aca="false">IF(ISBLANK(Values!E21),"","Size-Color")</f>
        <v>Size-Color</v>
      </c>
      <c r="Z22" s="32" t="str">
        <f aca="false">IF(ISBLANK(Values!E21),"","variation")</f>
        <v>variation</v>
      </c>
      <c r="AA22" s="36" t="str">
        <f aca="false">IF(ISBLANK(Values!E21),"",Values!$B$20)</f>
        <v>Update</v>
      </c>
      <c r="AB22" s="36" t="str">
        <f aca="false">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0" t="str">
        <f aca="false">IF(ISBLANK(Values!E21),"",IF(Values!I21,Values!$B$23,Values!$B$33))</f>
        <v>👉CLIENTI SODDISFATTI IN TUTTO IL MONDO. Più di 10.000 clienti soddisfatti in tutto il mondo. Nuovissimo da scatola aperta, tastiera retroilluminata Lenovo di ricambio.</v>
      </c>
      <c r="AJ22" s="41" t="str">
        <f aca="false">IF(ISBLANK(Values!E21),"","👉 "&amp;Values!H41&amp; " "&amp;Values!$B$24 &amp;" "&amp;Values!$B$3)</f>
        <v>👉 US international  COMPATIBILE con Lenovo E550 E560 E560c</v>
      </c>
      <c r="AK22" s="1" t="str">
        <f aca="false">IF(ISBLANK(Values!E21),"",Values!$B$25)</f>
        <v>COMUNICAZIONE E SUPPORTO TECNICO: veloce e fluido 24 ore</v>
      </c>
      <c r="AL22" s="1" t="str">
        <f aca="false">IF(ISBLANK(Values!E21),"",Values!$B$26)</f>
        <v>6 MESI DI GARANZIA INCLUSI - resto, sei coperto </v>
      </c>
      <c r="AM22" s="1" t="str">
        <f aca="false">IF(ISBLANK(Values!E21),"",Values!$B$27)</f>
        <v>♻️Be green! ♻️Con questa tastiera, si risparmia fino al 80% di CO2!</v>
      </c>
      <c r="AT22" s="1" t="str">
        <f aca="false">IF(ISBLANK(Values!E21),"",IF(Values!J21,"Backlit", "Non-Backlit"))</f>
        <v>Non-Backlit</v>
      </c>
      <c r="AV22" s="28" t="str">
        <f aca="false">IF(ISBLANK(Values!E21),"",Values!H41)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200</v>
      </c>
      <c r="CH22" s="1" t="str">
        <f aca="false">IF(ISBLANK(Values!E21),"","GR")</f>
        <v>GR</v>
      </c>
      <c r="CI22" s="1" t="str">
        <f aca="false">IF(ISBLANK(Values!E21),"",Values!$B$7)</f>
        <v>40</v>
      </c>
      <c r="CJ22" s="1" t="str">
        <f aca="false">IF(ISBLANK(Values!E21),"",Values!$B$8)</f>
        <v>25</v>
      </c>
      <c r="CK22" s="1" t="str">
        <f aca="false">IF(ISBLANK(Values!E21),"",Values!$B$9)</f>
        <v>3</v>
      </c>
      <c r="CL22" s="1" t="str">
        <f aca="false">IF(ISBLANK(Values!E21),"","CM")</f>
        <v>CM</v>
      </c>
      <c r="CP22" s="36" t="str">
        <f aca="false">IF(ISBLANK(Values!E21),"",Values!$B$7)</f>
        <v>40</v>
      </c>
      <c r="CQ22" s="36" t="str">
        <f aca="false">IF(ISBLANK(Values!E21),"",Values!$B$8)</f>
        <v>25</v>
      </c>
      <c r="CR22" s="36" t="str">
        <f aca="false">IF(ISBLANK(Values!E21),"",Values!$B$9)</f>
        <v>3</v>
      </c>
      <c r="CS22" s="1" t="n">
        <f aca="false">IF(ISBLANK(Values!E21),"",Values!$B$11)</f>
        <v>200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Danimarca</v>
      </c>
      <c r="CZ22" s="1" t="str">
        <f aca="false">IF(ISBLANK(Values!E21),"","No")</f>
        <v>No</v>
      </c>
      <c r="DA22" s="1" t="str">
        <f aca="false">IF(ISBLANK(Values!E21),"","No")</f>
        <v>No</v>
      </c>
      <c r="DO22" s="27" t="str">
        <f aca="false">IF(ISBLANK(Values!E21),"","Parts")</f>
        <v>Parts</v>
      </c>
      <c r="DP22" s="27"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s="31"/>
      <c r="DZ22" s="31"/>
      <c r="EA22" s="31"/>
      <c r="EB22" s="31"/>
      <c r="EC22" s="31"/>
      <c r="EI22" s="1"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28.35" hidden="false" customHeight="false" outlineLevel="0" collapsed="false">
      <c r="A23" s="27" t="str">
        <f aca="false">IF(ISBLANK(Values!E22),"",IF(Values!$B$37="EU","computercomponent","computer"))</f>
        <v>computercomponent</v>
      </c>
      <c r="B23" s="37" t="str">
        <f aca="false">IF(ISBLANK(Values!E22),"",Values!F22)</f>
        <v>Lenovo E550 Regular - RUS</v>
      </c>
      <c r="C23" s="32" t="str">
        <f aca="false">IF(ISBLANK(Values!E22),"","TellusRem")</f>
        <v>TellusRem</v>
      </c>
      <c r="D23" s="30" t="n">
        <f aca="false">IF(ISBLANK(Values!E22),"",Values!E22)</f>
        <v>5714401550198</v>
      </c>
      <c r="E23" s="31" t="str">
        <f aca="false">IF(ISBLANK(Values!E22),"","EAN")</f>
        <v>EAN</v>
      </c>
      <c r="F23" s="28" t="str">
        <f aca="false">IF(ISBLANK(Values!E22),"",IF(Values!J22,Values!H42 &amp;" "&amp;  Values!$B$1 &amp; " " &amp;Values!$B$3,Values!G22 &amp;" "&amp;  Values!$B$2 &amp; " " &amp;Values!$B$3))</f>
        <v>Russian Tastiera originale non retroilluminata per Lenovo Thinkpad E550 E560 E560c</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&amp; " variations")</f>
        <v>Lenovo E550 Regular - RUS variations</v>
      </c>
      <c r="K23" s="28" t="n">
        <f aca="false">IF(ISBLANK(Values!E22),"",IF(Values!J22, Values!$B$4, Values!$B$5))</f>
        <v>44.99</v>
      </c>
      <c r="L23" s="39" t="n">
        <f aca="false">IF(ISBLANK(Values!E22),"",Values!$B$18)</f>
        <v>0</v>
      </c>
      <c r="M23" s="28" t="str">
        <f aca="false">IF(ISBLANK(Values!E22),"",Values!$M22)</f>
        <v>https://download.lenovo.com/Images/Parts/00HN023/00HN023_A.jpg</v>
      </c>
      <c r="N23" s="28" t="str">
        <f aca="false">IF(ISBLANK(Values!$F22),"",Values!N22)</f>
        <v>https://download.lenovo.com/Images/Parts/00HN023/00HN023_B.jpg</v>
      </c>
      <c r="O23" s="28" t="str">
        <f aca="false">IF(ISBLANK(Values!$F22),"",Values!O22)</f>
        <v>https://download.lenovo.com/Images/Parts/00HN023/00HN023_details.jpg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E550 Parent</v>
      </c>
      <c r="Y23" s="38" t="str">
        <f aca="false">IF(ISBLANK(Values!E22),"","Size-Color")</f>
        <v>Size-Color</v>
      </c>
      <c r="Z23" s="32" t="str">
        <f aca="false">IF(ISBLANK(Values!E22),"","variation")</f>
        <v>variation</v>
      </c>
      <c r="AA23" s="36" t="str">
        <f aca="false">IF(ISBLANK(Values!E22),"",Values!$B$20)</f>
        <v>Update</v>
      </c>
      <c r="AB23" s="36" t="str">
        <f aca="false">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0" t="str">
        <f aca="false">IF(ISBLANK(Values!E22),"",IF(Values!I22,Values!$B$23,Values!$B$33))</f>
        <v>👉CLIENTI SODDISFATTI IN TUTTO IL MONDO. Più di 10.000 clienti soddisfatti in tutto il mondo. Tastiera rinnovata prodotta in Europa </v>
      </c>
      <c r="AJ23" s="41" t="str">
        <f aca="false">IF(ISBLANK(Values!E22),"","👉 "&amp;Values!H42&amp; " "&amp;Values!$B$24 &amp;" "&amp;Values!$B$3)</f>
        <v>👉 russo  COMPATIBILE con Lenovo E550 E560 E560c</v>
      </c>
      <c r="AK23" s="1" t="str">
        <f aca="false">IF(ISBLANK(Values!E22),"",Values!$B$25)</f>
        <v>COMUNICAZIONE E SUPPORTO TECNICO: veloce e fluido 24 ore</v>
      </c>
      <c r="AL23" s="1" t="str">
        <f aca="false">IF(ISBLANK(Values!E22),"",Values!$B$26)</f>
        <v>6 MESI DI GARANZIA INCLUSI - resto, sei coperto </v>
      </c>
      <c r="AM23" s="1" t="str">
        <f aca="false">IF(ISBLANK(Values!E22),"",Values!$B$27)</f>
        <v>♻️Be green! ♻️Con questa tastiera, si risparmia fino al 80% di CO2!</v>
      </c>
      <c r="AN23" s="1"/>
      <c r="AO23" s="1"/>
      <c r="AP23" s="1"/>
      <c r="AQ23" s="1"/>
      <c r="AR23" s="1"/>
      <c r="AS23" s="1"/>
      <c r="AT23" s="1" t="str">
        <f aca="false">IF(ISBLANK(Values!E22),"",IF(Values!J22,"Backlit", "Non-Backlit"))</f>
        <v>Non-Backlit</v>
      </c>
      <c r="AU23" s="1"/>
      <c r="AV23" s="28" t="str">
        <f aca="false">IF(ISBLANK(Values!E22),"",Values!H42)</f>
        <v>russo</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200</v>
      </c>
      <c r="CH23" s="1" t="str">
        <f aca="false">IF(ISBLANK(Values!E22),"","GR")</f>
        <v>GR</v>
      </c>
      <c r="CI23" s="1" t="str">
        <f aca="false">IF(ISBLANK(Values!E22),"",Values!$B$7)</f>
        <v>40</v>
      </c>
      <c r="CJ23" s="1" t="str">
        <f aca="false">IF(ISBLANK(Values!E22),"",Values!$B$8)</f>
        <v>25</v>
      </c>
      <c r="CK23" s="1" t="str">
        <f aca="false">IF(ISBLANK(Values!E22),"",Values!$B$9)</f>
        <v>3</v>
      </c>
      <c r="CL23" s="1" t="str">
        <f aca="false">IF(ISBLANK(Values!E22),"","CM")</f>
        <v>CM</v>
      </c>
      <c r="CM23" s="1"/>
      <c r="CN23" s="1"/>
      <c r="CO23" s="1"/>
      <c r="CP23" s="36" t="str">
        <f aca="false">IF(ISBLANK(Values!E22),"",Values!$B$7)</f>
        <v>40</v>
      </c>
      <c r="CQ23" s="36" t="str">
        <f aca="false">IF(ISBLANK(Values!E22),"",Values!$B$8)</f>
        <v>25</v>
      </c>
      <c r="CR23" s="36" t="str">
        <f aca="false">IF(ISBLANK(Values!E22),"",Values!$B$9)</f>
        <v>3</v>
      </c>
      <c r="CS23" s="1" t="n">
        <f aca="false">IF(ISBLANK(Values!E22),"",Values!$B$11)</f>
        <v>200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Danimarca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31"/>
      <c r="DZ23" s="31"/>
      <c r="EA23" s="31"/>
      <c r="EB23" s="31"/>
      <c r="EC23" s="31"/>
      <c r="ED23" s="1"/>
      <c r="EE23" s="1"/>
      <c r="EF23" s="1"/>
      <c r="EG23" s="1"/>
      <c r="EH23" s="1"/>
      <c r="EI23" s="1"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41.75" hidden="false" customHeight="false" outlineLevel="0" collapsed="false">
      <c r="A24" s="27" t="str">
        <f aca="false">IF(ISBLANK(Values!E23),"",IF(Values!$B$37="EU","computercomponent","computer"))</f>
        <v>computercomponent</v>
      </c>
      <c r="B24" s="37" t="str">
        <f aca="false">IF(ISBLANK(Values!E23),"",Values!F23)</f>
        <v>Lenovo E550 Regular - US</v>
      </c>
      <c r="C24" s="32" t="str">
        <f aca="false">IF(ISBLANK(Values!E23),"","TellusRem")</f>
        <v>TellusRem</v>
      </c>
      <c r="D24" s="30" t="n">
        <f aca="false">IF(ISBLANK(Values!E23),"",Values!E23)</f>
        <v>5714401550204</v>
      </c>
      <c r="E24" s="31" t="str">
        <f aca="false">IF(ISBLANK(Values!E23),"","EAN")</f>
        <v>EAN</v>
      </c>
      <c r="F24" s="28" t="str">
        <f aca="false">IF(ISBLANK(Values!E23),"",IF(Values!J23,Values!H43 &amp;" "&amp;  Values!$B$1 &amp; " " &amp;Values!$B$3,Values!G23 &amp;" "&amp;  Values!$B$2 &amp; " " &amp;Values!$B$3))</f>
        <v>US Tastiera originale non retroilluminata per Lenovo Thinkpad E550 E560 E560c</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&amp; " variations")</f>
        <v>Lenovo E550 Regular - US variations</v>
      </c>
      <c r="K24" s="28" t="n">
        <f aca="false">IF(ISBLANK(Values!E23),"",IF(Values!J23, Values!$B$4, Values!$B$5))</f>
        <v>44.99</v>
      </c>
      <c r="L24" s="39" t="n">
        <f aca="false">IF(ISBLANK(Values!E23),"",Values!$B$18)</f>
        <v>0</v>
      </c>
      <c r="M24" s="28" t="str">
        <f aca="false">IF(ISBLANK(Values!E23),"",Values!$M23)</f>
        <v>https://download.lenovo.com/Images/Parts/00HN000/00HN000_A.jpg</v>
      </c>
      <c r="N24" s="28" t="str">
        <f aca="false">IF(ISBLANK(Values!$F23),"",Values!N23)</f>
        <v>https://download.lenovo.com/Images/Parts/00HN000/00HN000_B.jpg</v>
      </c>
      <c r="O24" s="28" t="str">
        <f aca="false">IF(ISBLANK(Values!$F23),"",Values!O23)</f>
        <v>https://download.lenovo.com/Images/Parts/00HN000/00HN000_details.jpg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E550 Parent</v>
      </c>
      <c r="Y24" s="38" t="str">
        <f aca="false">IF(ISBLANK(Values!E23),"","Size-Color")</f>
        <v>Size-Color</v>
      </c>
      <c r="Z24" s="32" t="str">
        <f aca="false">IF(ISBLANK(Values!E23),"","variation")</f>
        <v>variation</v>
      </c>
      <c r="AA24" s="36" t="str">
        <f aca="false">IF(ISBLANK(Values!E23),"",Values!$B$20)</f>
        <v>Update</v>
      </c>
      <c r="AB24" s="36" t="str">
        <f aca="false">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0" t="str">
        <f aca="false">IF(ISBLANK(Values!E23),"",IF(Values!I23,Values!$B$23,Values!$B$33))</f>
        <v>👉CLIENTI SODDISFATTI IN TUTTO IL MONDO. Più di 10.000 clienti soddisfatti in tutto il mondo. Nuovissimo da scatola aperta, tastiera retroilluminata Lenovo di ricambio.</v>
      </c>
      <c r="AJ24" s="41" t="str">
        <f aca="false">IF(ISBLANK(Values!E23),"","👉 "&amp;Values!H43&amp; " "&amp;Values!$B$24 &amp;" "&amp;Values!$B$3)</f>
        <v>👉 US   COMPATIBILE con Lenovo E550 E560 E560c</v>
      </c>
      <c r="AK24" s="1" t="str">
        <f aca="false">IF(ISBLANK(Values!E23),"",Values!$B$25)</f>
        <v>COMUNICAZIONE E SUPPORTO TECNICO: veloce e fluido 24 ore</v>
      </c>
      <c r="AL24" s="1" t="str">
        <f aca="false">IF(ISBLANK(Values!E23),"",Values!$B$26)</f>
        <v>6 MESI DI GARANZIA INCLUSI - resto, sei coperto </v>
      </c>
      <c r="AM24" s="1" t="str">
        <f aca="false">IF(ISBLANK(Values!E23),"",Values!$B$27)</f>
        <v>♻️Be green! ♻️Con questa tastiera, si risparmia fino al 80% di CO2!</v>
      </c>
      <c r="AN24" s="1"/>
      <c r="AO24" s="1"/>
      <c r="AP24" s="1"/>
      <c r="AQ24" s="1"/>
      <c r="AR24" s="1"/>
      <c r="AS24" s="1"/>
      <c r="AT24" s="1" t="str">
        <f aca="false">IF(ISBLANK(Values!E23),"",IF(Values!J23,"Backlit", "Non-Backlit"))</f>
        <v>Non-Backlit</v>
      </c>
      <c r="AU24" s="1"/>
      <c r="AV24" s="28" t="str">
        <f aca="false">IF(ISBLANK(Values!E23),"",Values!H43)</f>
        <v>US </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200</v>
      </c>
      <c r="CH24" s="1" t="str">
        <f aca="false">IF(ISBLANK(Values!E23),"","GR")</f>
        <v>GR</v>
      </c>
      <c r="CI24" s="1" t="str">
        <f aca="false">IF(ISBLANK(Values!E23),"",Values!$B$7)</f>
        <v>40</v>
      </c>
      <c r="CJ24" s="1" t="str">
        <f aca="false">IF(ISBLANK(Values!E23),"",Values!$B$8)</f>
        <v>25</v>
      </c>
      <c r="CK24" s="1" t="str">
        <f aca="false">IF(ISBLANK(Values!E23),"",Values!$B$9)</f>
        <v>3</v>
      </c>
      <c r="CL24" s="1" t="str">
        <f aca="false">IF(ISBLANK(Values!E23),"","CM")</f>
        <v>CM</v>
      </c>
      <c r="CM24" s="1"/>
      <c r="CN24" s="1"/>
      <c r="CO24" s="1"/>
      <c r="CP24" s="36" t="str">
        <f aca="false">IF(ISBLANK(Values!E23),"",Values!$B$7)</f>
        <v>40</v>
      </c>
      <c r="CQ24" s="36" t="str">
        <f aca="false">IF(ISBLANK(Values!E23),"",Values!$B$8)</f>
        <v>25</v>
      </c>
      <c r="CR24" s="36" t="str">
        <f aca="false">IF(ISBLANK(Values!E23),"",Values!$B$9)</f>
        <v>3</v>
      </c>
      <c r="CS24" s="1" t="n">
        <f aca="false">IF(ISBLANK(Values!E23),"",Values!$B$11)</f>
        <v>200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Danimarca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31"/>
      <c r="DZ24" s="31"/>
      <c r="EA24" s="31"/>
      <c r="EB24" s="31"/>
      <c r="EC24" s="31"/>
      <c r="ED24" s="1"/>
      <c r="EE24" s="1"/>
      <c r="EF24" s="1"/>
      <c r="EG24" s="1"/>
      <c r="EH24" s="1"/>
      <c r="EI24" s="1"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15" hidden="false" customHeight="false" outlineLevel="0" collapsed="false">
      <c r="A25" s="27" t="str">
        <f aca="false">IF(ISBLANK(Values!E24),"",IF(Values!$B$37="EU","computercomponent","computer"))</f>
        <v/>
      </c>
      <c r="B25" s="37" t="str">
        <f aca="false">IF(ISBLANK(Values!E24),"",Values!F24)</f>
        <v/>
      </c>
      <c r="C25" s="32" t="str">
        <f aca="false">IF(ISBLANK(Values!E24),"","TellusRem")</f>
        <v/>
      </c>
      <c r="D25" s="30" t="str">
        <f aca="false">IF(ISBLANK(Values!E24),"",Values!E24)</f>
        <v/>
      </c>
      <c r="E25" s="31" t="str">
        <f aca="false">IF(ISBLANK(Values!E24),"","EAN")</f>
        <v/>
      </c>
      <c r="F25" s="28" t="str">
        <f aca="false">IF(ISBLANK(Values!E24),"",IF(Values!J24,Values!H24 &amp;" "&amp;  Values!$B$1 &amp; " " &amp;Values!$B$3,Values!G24 &amp;" "&amp;  Values!$B$2 &amp; " " &amp;Values!$B$3))</f>
        <v/>
      </c>
      <c r="G25" s="32" t="str">
        <f aca="false">IF(ISBLANK(Values!E24),"","TellusRem")</f>
        <v/>
      </c>
      <c r="H25" s="27" t="str">
        <f aca="false">IF(ISBLANK(Values!E24),"",Values!$B$16)</f>
        <v/>
      </c>
      <c r="I25" s="27" t="str">
        <f aca="false">IF(ISBLANK(Values!E24),"","4730574031")</f>
        <v/>
      </c>
      <c r="J25" s="38" t="str">
        <f aca="false">IF(ISBLANK(Values!E24),"",Values!F24 &amp; " variations")</f>
        <v/>
      </c>
      <c r="K25" s="28" t="str">
        <f aca="false">IF(ISBLANK(Values!E24),"",IF(Values!J24, Values!$B$4, Values!$B$5))</f>
        <v/>
      </c>
      <c r="L25" s="39" t="str">
        <f aca="false">IF(ISBLANK(Values!E24),"",Values!$B$18)</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8"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0" t="str">
        <f aca="false">IF(ISBLANK(Values!E24),"",IF(Values!I24,Values!$B$23,Values!$B$33))</f>
        <v/>
      </c>
      <c r="AJ25" s="41" t="str">
        <f aca="false">IF(ISBLANK(Values!E24),"","👉 "&amp;Values!H24&amp; " "&amp;Values!$B$24 &amp;" "&amp;Values!$B$3)</f>
        <v/>
      </c>
      <c r="AK25" s="1" t="str">
        <f aca="false">IF(ISBLANK(Values!E24),"",Values!$B$25)</f>
        <v/>
      </c>
      <c r="AL25" s="1" t="str">
        <f aca="false">IF(ISBLANK(Values!E24),"",Values!$B$26)</f>
        <v/>
      </c>
      <c r="AM25" s="1" t="str">
        <f aca="false">IF(ISBLANK(Values!E24),"",Values!$B$27)</f>
        <v/>
      </c>
      <c r="AN25" s="1"/>
      <c r="AO25" s="1"/>
      <c r="AP25" s="1"/>
      <c r="AQ25" s="1"/>
      <c r="AR25" s="1"/>
      <c r="AS25" s="1"/>
      <c r="AT25" s="1" t="str">
        <f aca="false">IF(ISBLANK(Values!E24),"",IF(Values!J24,"Backlit", "Non-Backlit"))</f>
        <v/>
      </c>
      <c r="AU25" s="1"/>
      <c r="AV25" s="28" t="str">
        <f aca="false">IF(ISBLANK(Values!E24),"",Values!H24)</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31"/>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1" t="str">
        <f aca="false">IF(ISBLANK(Values!E24),"","New")</f>
        <v/>
      </c>
      <c r="EW25" s="1"/>
      <c r="EX25" s="1"/>
      <c r="EY25" s="1"/>
      <c r="EZ25" s="1"/>
      <c r="FA25" s="1"/>
      <c r="FB25" s="1"/>
      <c r="FC25" s="1"/>
      <c r="FD25" s="1"/>
      <c r="FE25" s="1" t="str">
        <f aca="false">IF(ISBLANK(Values!E24),"","3")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2" customFormat="true" ht="15" hidden="false" customHeight="false" outlineLevel="0" collapsed="false">
      <c r="A26" s="27" t="str">
        <f aca="false">IF(ISBLANK(Values!E25),"",IF(Values!$B$37="EU","computercomponent","computer"))</f>
        <v/>
      </c>
      <c r="B26" s="37" t="str">
        <f aca="false">IF(ISBLANK(Values!E25),"",Values!F25)</f>
        <v/>
      </c>
      <c r="C26" s="32" t="str">
        <f aca="false">IF(ISBLANK(Values!E25),"","TellusRem")</f>
        <v/>
      </c>
      <c r="D26" s="30" t="str">
        <f aca="false">IF(ISBLANK(Values!E25),"",Values!E25)</f>
        <v/>
      </c>
      <c r="E26" s="31" t="str">
        <f aca="false">IF(ISBLANK(Values!E25),"","EAN")</f>
        <v/>
      </c>
      <c r="F26" s="28" t="str">
        <f aca="false">IF(ISBLANK(Values!E25),"",IF(Values!J25,Values!H25 &amp;" "&amp;  Values!$B$1 &amp; " " &amp;Values!$B$3,Values!G25 &amp;" "&amp;  Values!$B$2 &amp; " " &amp;Values!$B$3))</f>
        <v/>
      </c>
      <c r="G26" s="32" t="str">
        <f aca="false">IF(ISBLANK(Values!E25),"","TellusRem")</f>
        <v/>
      </c>
      <c r="H26" s="27" t="str">
        <f aca="false">IF(ISBLANK(Values!E25),"",Values!$B$16)</f>
        <v/>
      </c>
      <c r="I26" s="27" t="str">
        <f aca="false">IF(ISBLANK(Values!E25),"","4730574031")</f>
        <v/>
      </c>
      <c r="J26" s="38" t="str">
        <f aca="false">IF(ISBLANK(Values!E25),"",Values!F25 &amp; " variations")</f>
        <v/>
      </c>
      <c r="K26" s="28" t="str">
        <f aca="false">IF(ISBLANK(Values!E25),"",IF(Values!J25, Values!$B$4, Values!$B$5))</f>
        <v/>
      </c>
      <c r="L26" s="39" t="str">
        <f aca="false">IF(ISBLANK(Values!E25),"",Values!$B$18)</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8"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0" t="str">
        <f aca="false">IF(ISBLANK(Values!E25),"",IF(Values!I25,Values!$B$23,Values!$B$33))</f>
        <v/>
      </c>
      <c r="AJ26" s="41" t="str">
        <f aca="false">IF(ISBLANK(Values!E25),"","👉 "&amp;Values!H25&amp; " "&amp;Values!$B$24 &amp;" "&amp;Values!$B$3)</f>
        <v/>
      </c>
      <c r="AK26" s="1" t="str">
        <f aca="false">IF(ISBLANK(Values!E25),"",Values!$B$25)</f>
        <v/>
      </c>
      <c r="AL26" s="1" t="str">
        <f aca="false">IF(ISBLANK(Values!E25),"",Values!$B$26)</f>
        <v/>
      </c>
      <c r="AM26" s="1" t="str">
        <f aca="false">IF(ISBLANK(Values!E25),"",Values!$B$27)</f>
        <v/>
      </c>
      <c r="AN26" s="1"/>
      <c r="AO26" s="1"/>
      <c r="AP26" s="1"/>
      <c r="AQ26" s="1"/>
      <c r="AR26" s="1"/>
      <c r="AS26" s="1"/>
      <c r="AT26" s="1" t="str">
        <f aca="false">IF(ISBLANK(Values!E25),"",IF(Values!J25,"Backlit", "Non-Backlit"))</f>
        <v/>
      </c>
      <c r="AU26" s="1"/>
      <c r="AV26" s="28" t="str">
        <f aca="false">IF(ISBLANK(Values!E25),"",Values!H25)</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31"/>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1" t="str">
        <f aca="false">IF(ISBLANK(Values!E25),"","New")</f>
        <v/>
      </c>
      <c r="EW26" s="1"/>
      <c r="EX26" s="1"/>
      <c r="EY26" s="1"/>
      <c r="EZ26" s="1"/>
      <c r="FA26" s="1"/>
      <c r="FB26" s="1"/>
      <c r="FC26" s="1"/>
      <c r="FD26" s="1"/>
      <c r="FE26" s="1" t="str">
        <f aca="false">IF(ISBLANK(Values!E25),"","3")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2" customFormat="true" ht="15" hidden="false" customHeight="false" outlineLevel="0" collapsed="false">
      <c r="A27" s="27" t="str">
        <f aca="false">IF(ISBLANK(Values!E26),"",IF(Values!$B$37="EU","computercomponent","computer"))</f>
        <v/>
      </c>
      <c r="B27" s="37" t="str">
        <f aca="false">IF(ISBLANK(Values!E26),"",Values!F26)</f>
        <v/>
      </c>
      <c r="C27" s="32" t="str">
        <f aca="false">IF(ISBLANK(Values!E26),"","TellusRem")</f>
        <v/>
      </c>
      <c r="D27" s="30" t="str">
        <f aca="false">IF(ISBLANK(Values!E26),"",Values!E26)</f>
        <v/>
      </c>
      <c r="E27" s="31" t="str">
        <f aca="false">IF(ISBLANK(Values!E26),"","EAN")</f>
        <v/>
      </c>
      <c r="F27" s="28" t="str">
        <f aca="false">IF(ISBLANK(Values!E26),"",IF(Values!J26,Values!H26 &amp;" "&amp;  Values!$B$1 &amp; " " &amp;Values!$B$3,Values!G26 &amp;" "&amp;  Values!$B$2 &amp; " " &amp;Values!$B$3))</f>
        <v/>
      </c>
      <c r="G27" s="32" t="str">
        <f aca="false">IF(ISBLANK(Values!E26),"","TellusRem")</f>
        <v/>
      </c>
      <c r="H27" s="27" t="str">
        <f aca="false">IF(ISBLANK(Values!E26),"",Values!$B$16)</f>
        <v/>
      </c>
      <c r="I27" s="27" t="str">
        <f aca="false">IF(ISBLANK(Values!E26),"","4730574031")</f>
        <v/>
      </c>
      <c r="J27" s="38" t="str">
        <f aca="false">IF(ISBLANK(Values!E26),"",Values!F26 &amp; " variations")</f>
        <v/>
      </c>
      <c r="K27" s="28" t="str">
        <f aca="false">IF(ISBLANK(Values!E26),"",IF(Values!J26, Values!$B$4, Values!$B$5))</f>
        <v/>
      </c>
      <c r="L27" s="39" t="str">
        <f aca="false">IF(ISBLANK(Values!E26),"",Values!$B$18)</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8"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0" t="str">
        <f aca="false">IF(ISBLANK(Values!E26),"",IF(Values!I26,Values!$B$23,Values!$B$33))</f>
        <v/>
      </c>
      <c r="AJ27" s="41" t="str">
        <f aca="false">IF(ISBLANK(Values!E26),"","👉 "&amp;Values!H26&amp; " "&amp;Values!$B$24 &amp;" "&amp;Values!$B$3)</f>
        <v/>
      </c>
      <c r="AK27" s="1" t="str">
        <f aca="false">IF(ISBLANK(Values!E26),"",Values!$B$25)</f>
        <v/>
      </c>
      <c r="AL27" s="1" t="str">
        <f aca="false">IF(ISBLANK(Values!E26),"",Values!$B$26)</f>
        <v/>
      </c>
      <c r="AM27" s="1" t="str">
        <f aca="false">IF(ISBLANK(Values!E26),"",Values!$B$27)</f>
        <v/>
      </c>
      <c r="AN27" s="1"/>
      <c r="AO27" s="1"/>
      <c r="AP27" s="1"/>
      <c r="AQ27" s="1"/>
      <c r="AR27" s="1"/>
      <c r="AS27" s="1"/>
      <c r="AT27" s="1" t="str">
        <f aca="false">IF(ISBLANK(Values!E26),"",IF(Values!J26,"Backlit", "Non-Backlit"))</f>
        <v/>
      </c>
      <c r="AU27" s="1"/>
      <c r="AV27" s="28" t="str">
        <f aca="false">IF(ISBLANK(Values!E26),"",Values!H26)</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31"/>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1" t="str">
        <f aca="false">IF(ISBLANK(Values!E26),"","New")</f>
        <v/>
      </c>
      <c r="EW27" s="1"/>
      <c r="EX27" s="1"/>
      <c r="EY27" s="1"/>
      <c r="EZ27" s="1"/>
      <c r="FA27" s="1"/>
      <c r="FB27" s="1"/>
      <c r="FC27" s="1"/>
      <c r="FD27" s="1"/>
      <c r="FE27" s="1" t="str">
        <f aca="false">IF(ISBLANK(Values!E26),"","3")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2" customFormat="true" ht="15" hidden="false" customHeight="false" outlineLevel="0" collapsed="false">
      <c r="A28" s="27" t="str">
        <f aca="false">IF(ISBLANK(Values!E27),"",IF(Values!$B$37="EU","computercomponent","computer"))</f>
        <v/>
      </c>
      <c r="B28" s="37" t="str">
        <f aca="false">IF(ISBLANK(Values!E27),"",Values!F27)</f>
        <v/>
      </c>
      <c r="C28" s="32" t="str">
        <f aca="false">IF(ISBLANK(Values!E27),"","TellusRem")</f>
        <v/>
      </c>
      <c r="D28" s="30" t="str">
        <f aca="false">IF(ISBLANK(Values!E27),"",Values!E27)</f>
        <v/>
      </c>
      <c r="E28" s="31" t="str">
        <f aca="false">IF(ISBLANK(Values!E27),"","EAN")</f>
        <v/>
      </c>
      <c r="F28" s="28" t="str">
        <f aca="false">IF(ISBLANK(Values!E27),"",IF(Values!J27,Values!H27 &amp;" "&amp;  Values!$B$1 &amp; " " &amp;Values!$B$3,Values!G27 &amp;" "&amp;  Values!$B$2 &amp; " " &amp;Values!$B$3))</f>
        <v/>
      </c>
      <c r="G28" s="32" t="str">
        <f aca="false">IF(ISBLANK(Values!E27),"","TellusRem")</f>
        <v/>
      </c>
      <c r="H28" s="27" t="str">
        <f aca="false">IF(ISBLANK(Values!E27),"",Values!$B$16)</f>
        <v/>
      </c>
      <c r="I28" s="27" t="str">
        <f aca="false">IF(ISBLANK(Values!E27),"","4730574031")</f>
        <v/>
      </c>
      <c r="J28" s="38" t="str">
        <f aca="false">IF(ISBLANK(Values!E27),"",Values!F27 &amp; " variations")</f>
        <v/>
      </c>
      <c r="K28" s="28" t="str">
        <f aca="false">IF(ISBLANK(Values!E27),"",IF(Values!J27, Values!$B$4, Values!$B$5))</f>
        <v/>
      </c>
      <c r="L28" s="39" t="str">
        <f aca="false">IF(ISBLANK(Values!E27),"",Values!$B$18)</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8"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0" t="str">
        <f aca="false">IF(ISBLANK(Values!E27),"",IF(Values!I27,Values!$B$23,Values!$B$33))</f>
        <v/>
      </c>
      <c r="AJ28" s="41" t="str">
        <f aca="false">IF(ISBLANK(Values!E27),"","👉 "&amp;Values!H27&amp; " "&amp;Values!$B$24 &amp;" "&amp;Values!$B$3)</f>
        <v/>
      </c>
      <c r="AK28" s="1" t="str">
        <f aca="false">IF(ISBLANK(Values!E27),"",Values!$B$25)</f>
        <v/>
      </c>
      <c r="AL28" s="1" t="str">
        <f aca="false">IF(ISBLANK(Values!E27),"",Values!$B$26)</f>
        <v/>
      </c>
      <c r="AM28" s="1" t="str">
        <f aca="false">IF(ISBLANK(Values!E27),"",Values!$B$27)</f>
        <v/>
      </c>
      <c r="AN28" s="1"/>
      <c r="AO28" s="1"/>
      <c r="AP28" s="1"/>
      <c r="AQ28" s="1"/>
      <c r="AR28" s="1"/>
      <c r="AS28" s="1"/>
      <c r="AT28" s="1" t="str">
        <f aca="false">IF(ISBLANK(Values!E27),"",IF(Values!J27,"Backlit", "Non-Backlit"))</f>
        <v/>
      </c>
      <c r="AU28" s="1"/>
      <c r="AV28" s="28" t="str">
        <f aca="false">IF(ISBLANK(Values!E27),"",Values!H27)</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31"/>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1" t="str">
        <f aca="false">IF(ISBLANK(Values!E27),"","New")</f>
        <v/>
      </c>
      <c r="EW28" s="1"/>
      <c r="EX28" s="1"/>
      <c r="EY28" s="1"/>
      <c r="EZ28" s="1"/>
      <c r="FA28" s="1"/>
      <c r="FB28" s="1"/>
      <c r="FC28" s="1"/>
      <c r="FD28" s="1"/>
      <c r="FE28" s="1" t="str">
        <f aca="false">IF(ISBLANK(Values!E27),"","3")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2" customFormat="true" ht="15"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28" t="str">
        <f aca="false">IF(ISBLANK(Values!E28),"",IF(Values!J28,Values!H28 &amp;" "&amp;  Values!$B$1 &amp; " " &amp;Values!$B$3,Values!G28 &amp;" "&amp;  Values!$B$2 &amp; " " &amp;Values!$B$3))</f>
        <v/>
      </c>
      <c r="G29" s="32" t="str">
        <f aca="false">IF(ISBLANK(Values!E28),"","TellusRem")</f>
        <v/>
      </c>
      <c r="H29" s="27" t="str">
        <f aca="false">IF(ISBLANK(Values!E28),"",Values!$B$16)</f>
        <v/>
      </c>
      <c r="I29" s="27" t="str">
        <f aca="false">IF(ISBLANK(Values!E28),"","4730574031")</f>
        <v/>
      </c>
      <c r="J29" s="38" t="str">
        <f aca="false">IF(ISBLANK(Values!E28),"",Values!F28 &amp; " variations")</f>
        <v/>
      </c>
      <c r="K29" s="28" t="str">
        <f aca="false">IF(ISBLANK(Values!E28),"",IF(Values!J28, Values!$B$4, Values!$B$5))</f>
        <v/>
      </c>
      <c r="L29" s="39" t="str">
        <f aca="false">IF(ISBLANK(Values!E28),"",Values!$B$18)</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8"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0" t="str">
        <f aca="false">IF(ISBLANK(Values!E28),"",IF(Values!I28,Values!$B$23,Values!$B$33))</f>
        <v/>
      </c>
      <c r="AJ29" s="41" t="str">
        <f aca="false">IF(ISBLANK(Values!E28),"","👉 "&amp;Values!H28&amp; " "&amp;Values!$B$24 &amp;" "&amp;Values!$B$3)</f>
        <v/>
      </c>
      <c r="AK29" s="1" t="str">
        <f aca="false">IF(ISBLANK(Values!E28),"",Values!$B$25)</f>
        <v/>
      </c>
      <c r="AL29" s="1" t="str">
        <f aca="false">IF(ISBLANK(Values!E28),"",Values!$B$26)</f>
        <v/>
      </c>
      <c r="AM29" s="1" t="str">
        <f aca="false">IF(ISBLANK(Values!E28),"",Values!$B$27)</f>
        <v/>
      </c>
      <c r="AN29" s="1"/>
      <c r="AO29" s="1"/>
      <c r="AP29" s="1"/>
      <c r="AQ29" s="1"/>
      <c r="AR29" s="1"/>
      <c r="AS29" s="1"/>
      <c r="AT29" s="1" t="str">
        <f aca="false">IF(ISBLANK(Values!E28),"",IF(Values!J28,"Backlit", "Non-Backlit"))</f>
        <v/>
      </c>
      <c r="AU29" s="1"/>
      <c r="AV29" s="28" t="str">
        <f aca="false">IF(ISBLANK(Values!E28),"",Values!H28)</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2" customFormat="true" ht="15"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28" t="str">
        <f aca="false">IF(ISBLANK(Values!E29),"",IF(Values!J29,Values!H29 &amp;" "&amp;  Values!$B$1 &amp; " " &amp;Values!$B$3,Values!G29 &amp;" "&amp;  Values!$B$2 &amp; " " &amp;Values!$B$3))</f>
        <v/>
      </c>
      <c r="G30" s="32" t="str">
        <f aca="false">IF(ISBLANK(Values!E29),"","TellusRem")</f>
        <v/>
      </c>
      <c r="H30" s="27" t="str">
        <f aca="false">IF(ISBLANK(Values!E29),"",Values!$B$16)</f>
        <v/>
      </c>
      <c r="I30" s="27" t="str">
        <f aca="false">IF(ISBLANK(Values!E29),"","4730574031")</f>
        <v/>
      </c>
      <c r="J30" s="38" t="str">
        <f aca="false">IF(ISBLANK(Values!E29),"",Values!F29 &amp; " variations")</f>
        <v/>
      </c>
      <c r="K30" s="28" t="str">
        <f aca="false">IF(ISBLANK(Values!E29),"",IF(Values!J29, Values!$B$4, Values!$B$5))</f>
        <v/>
      </c>
      <c r="L30" s="39" t="str">
        <f aca="false">IF(ISBLANK(Values!E29),"",Values!$B$18)</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8"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0" t="str">
        <f aca="false">IF(ISBLANK(Values!E29),"",IF(Values!I29,Values!$B$23,Values!$B$33))</f>
        <v/>
      </c>
      <c r="AJ30" s="41" t="str">
        <f aca="false">IF(ISBLANK(Values!E29),"","👉 "&amp;Values!H29&amp; " "&amp;Values!$B$24 &amp;" "&amp;Values!$B$3)</f>
        <v/>
      </c>
      <c r="AK30" s="1" t="str">
        <f aca="false">IF(ISBLANK(Values!E29),"",Values!$B$25)</f>
        <v/>
      </c>
      <c r="AL30" s="1" t="str">
        <f aca="false">IF(ISBLANK(Values!E29),"",Values!$B$26)</f>
        <v/>
      </c>
      <c r="AM30" s="1" t="str">
        <f aca="false">IF(ISBLANK(Values!E29),"",Values!$B$27)</f>
        <v/>
      </c>
      <c r="AN30" s="1"/>
      <c r="AO30" s="1"/>
      <c r="AP30" s="1"/>
      <c r="AQ30" s="1"/>
      <c r="AR30" s="1"/>
      <c r="AS30" s="1"/>
      <c r="AT30" s="1" t="str">
        <f aca="false">IF(ISBLANK(Values!E29),"",IF(Values!J29,"Backlit", "Non-Backlit"))</f>
        <v/>
      </c>
      <c r="AU30" s="1"/>
      <c r="AV30" s="28" t="str">
        <f aca="false">IF(ISBLANK(Values!E29),"",Values!H29)</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2" customFormat="true" ht="15"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28" t="str">
        <f aca="false">IF(ISBLANK(Values!E30),"",IF(Values!J30,Values!H30 &amp;" "&amp;  Values!$B$1 &amp; " " &amp;Values!$B$3,Values!G30 &amp;" "&amp;  Values!$B$2 &amp; " " &amp;Values!$B$3))</f>
        <v/>
      </c>
      <c r="G31" s="32" t="str">
        <f aca="false">IF(ISBLANK(Values!E30),"","TellusRem")</f>
        <v/>
      </c>
      <c r="H31" s="27" t="str">
        <f aca="false">IF(ISBLANK(Values!E30),"",Values!$B$16)</f>
        <v/>
      </c>
      <c r="I31" s="27" t="str">
        <f aca="false">IF(ISBLANK(Values!E30),"","4730574031")</f>
        <v/>
      </c>
      <c r="J31" s="38" t="str">
        <f aca="false">IF(ISBLANK(Values!E30),"",Values!F30 &amp; " variations")</f>
        <v/>
      </c>
      <c r="K31" s="28" t="str">
        <f aca="false">IF(ISBLANK(Values!E30),"",IF(Values!J30, Values!$B$4, Values!$B$5))</f>
        <v/>
      </c>
      <c r="L31" s="39" t="str">
        <f aca="false">IF(ISBLANK(Values!E30),"",Values!$B$18)</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8"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0" t="str">
        <f aca="false">IF(ISBLANK(Values!E30),"",IF(Values!I30,Values!$B$23,Values!$B$33))</f>
        <v/>
      </c>
      <c r="AJ31" s="41" t="str">
        <f aca="false">IF(ISBLANK(Values!E30),"","👉 "&amp;Values!H30&amp; " "&amp;Values!$B$24 &amp;" "&amp;Values!$B$3)</f>
        <v/>
      </c>
      <c r="AK31" s="1" t="str">
        <f aca="false">IF(ISBLANK(Values!E30),"",Values!$B$25)</f>
        <v/>
      </c>
      <c r="AL31" s="1" t="str">
        <f aca="false">IF(ISBLANK(Values!E30),"",Values!$B$26)</f>
        <v/>
      </c>
      <c r="AM31" s="1" t="str">
        <f aca="false">IF(ISBLANK(Values!E30),"",Values!$B$27)</f>
        <v/>
      </c>
      <c r="AN31" s="1"/>
      <c r="AO31" s="1"/>
      <c r="AP31" s="1"/>
      <c r="AQ31" s="1"/>
      <c r="AR31" s="1"/>
      <c r="AS31" s="1"/>
      <c r="AT31" s="1" t="str">
        <f aca="false">IF(ISBLANK(Values!E30),"",IF(Values!J30,"Backlit", "Non-Backlit"))</f>
        <v/>
      </c>
      <c r="AU31" s="1"/>
      <c r="AV31" s="28" t="str">
        <f aca="false">IF(ISBLANK(Values!E30),"",Values!H30)</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2" customFormat="true" ht="15"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28" t="str">
        <f aca="false">IF(ISBLANK(Values!E31),"",IF(Values!J31,Values!H31 &amp;" "&amp;  Values!$B$1 &amp; " " &amp;Values!$B$3,Values!G31 &amp;" "&amp;  Values!$B$2 &amp; " " &amp;Values!$B$3))</f>
        <v/>
      </c>
      <c r="G32" s="32" t="str">
        <f aca="false">IF(ISBLANK(Values!E31),"","TellusRem")</f>
        <v/>
      </c>
      <c r="H32" s="27" t="str">
        <f aca="false">IF(ISBLANK(Values!E31),"",Values!$B$16)</f>
        <v/>
      </c>
      <c r="I32" s="27" t="str">
        <f aca="false">IF(ISBLANK(Values!E31),"","4730574031")</f>
        <v/>
      </c>
      <c r="J32" s="38" t="str">
        <f aca="false">IF(ISBLANK(Values!E31),"",Values!F31 &amp; " variations")</f>
        <v/>
      </c>
      <c r="K32" s="28" t="str">
        <f aca="false">IF(ISBLANK(Values!E31),"",IF(Values!J31, Values!$B$4, Values!$B$5))</f>
        <v/>
      </c>
      <c r="L32" s="39" t="str">
        <f aca="false">IF(ISBLANK(Values!E31),"",Values!$B$18)</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8"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0" t="str">
        <f aca="false">IF(ISBLANK(Values!E31),"",IF(Values!I31,Values!$B$23,Values!$B$33))</f>
        <v/>
      </c>
      <c r="AJ32" s="41" t="str">
        <f aca="false">IF(ISBLANK(Values!E31),"","👉 "&amp;Values!H31&amp; " "&amp;Values!$B$24 &amp;" "&amp;Values!$B$3)</f>
        <v/>
      </c>
      <c r="AK32" s="1" t="str">
        <f aca="false">IF(ISBLANK(Values!E31),"",Values!$B$25)</f>
        <v/>
      </c>
      <c r="AL32" s="1" t="str">
        <f aca="false">IF(ISBLANK(Values!E31),"",Values!$B$26)</f>
        <v/>
      </c>
      <c r="AM32" s="1" t="str">
        <f aca="false">IF(ISBLANK(Values!E31),"",Values!$B$27)</f>
        <v/>
      </c>
      <c r="AN32" s="1"/>
      <c r="AO32" s="1"/>
      <c r="AP32" s="1"/>
      <c r="AQ32" s="1"/>
      <c r="AR32" s="1"/>
      <c r="AS32" s="1"/>
      <c r="AT32" s="1" t="str">
        <f aca="false">IF(ISBLANK(Values!E31),"",IF(Values!J31,"Backlit", "Non-Backlit"))</f>
        <v/>
      </c>
      <c r="AU32" s="1"/>
      <c r="AV32" s="28" t="str">
        <f aca="false">IF(ISBLANK(Values!E31),"",Values!H31)</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2" customFormat="true" ht="15"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28" t="str">
        <f aca="false">IF(ISBLANK(Values!E32),"",IF(Values!J32,Values!H32 &amp;" "&amp;  Values!$B$1 &amp; " " &amp;Values!$B$3,Values!G32 &amp;" "&amp;  Values!$B$2 &amp; " " &amp;Values!$B$3))</f>
        <v/>
      </c>
      <c r="G33" s="32" t="str">
        <f aca="false">IF(ISBLANK(Values!E32),"","TellusRem")</f>
        <v/>
      </c>
      <c r="H33" s="27" t="str">
        <f aca="false">IF(ISBLANK(Values!E32),"",Values!$B$16)</f>
        <v/>
      </c>
      <c r="I33" s="27" t="str">
        <f aca="false">IF(ISBLANK(Values!E32),"","4730574031")</f>
        <v/>
      </c>
      <c r="J33" s="38" t="str">
        <f aca="false">IF(ISBLANK(Values!E32),"",Values!F32 &amp; " variations")</f>
        <v/>
      </c>
      <c r="K33" s="28" t="str">
        <f aca="false">IF(ISBLANK(Values!E32),"",IF(Values!J32, Values!$B$4, Values!$B$5))</f>
        <v/>
      </c>
      <c r="L33" s="39" t="str">
        <f aca="false">IF(ISBLANK(Values!E32),"",Values!$B$18)</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8"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0" t="str">
        <f aca="false">IF(ISBLANK(Values!E32),"",IF(Values!I32,Values!$B$23,Values!$B$33))</f>
        <v/>
      </c>
      <c r="AJ33" s="41" t="str">
        <f aca="false">IF(ISBLANK(Values!E32),"","👉 "&amp;Values!H32&amp; " "&amp;Values!$B$24 &amp;" "&amp;Values!$B$3)</f>
        <v/>
      </c>
      <c r="AK33" s="1" t="str">
        <f aca="false">IF(ISBLANK(Values!E32),"",Values!$B$25)</f>
        <v/>
      </c>
      <c r="AL33" s="1" t="str">
        <f aca="false">IF(ISBLANK(Values!E32),"",Values!$B$26)</f>
        <v/>
      </c>
      <c r="AM33" s="1" t="str">
        <f aca="false">IF(ISBLANK(Values!E32),"",Values!$B$27)</f>
        <v/>
      </c>
      <c r="AN33" s="1"/>
      <c r="AO33" s="1"/>
      <c r="AP33" s="1"/>
      <c r="AQ33" s="1"/>
      <c r="AR33" s="1"/>
      <c r="AS33" s="1"/>
      <c r="AT33" s="1" t="str">
        <f aca="false">IF(ISBLANK(Values!E32),"",IF(Values!J32,"Backlit", "Non-Backlit"))</f>
        <v/>
      </c>
      <c r="AU33" s="1"/>
      <c r="AV33" s="28" t="str">
        <f aca="false">IF(ISBLANK(Values!E32),"",Values!H32)</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2" customFormat="true" ht="15"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28" t="str">
        <f aca="false">IF(ISBLANK(Values!E33),"",IF(Values!J33,Values!H33 &amp;" "&amp;  Values!$B$1 &amp; " " &amp;Values!$B$3,Values!G33 &amp;" "&amp;  Values!$B$2 &amp; " " &amp;Values!$B$3))</f>
        <v/>
      </c>
      <c r="G34" s="32" t="str">
        <f aca="false">IF(ISBLANK(Values!E33),"","TellusRem")</f>
        <v/>
      </c>
      <c r="H34" s="27" t="str">
        <f aca="false">IF(ISBLANK(Values!E33),"",Values!$B$16)</f>
        <v/>
      </c>
      <c r="I34" s="27" t="str">
        <f aca="false">IF(ISBLANK(Values!E33),"","4730574031")</f>
        <v/>
      </c>
      <c r="J34" s="38" t="str">
        <f aca="false">IF(ISBLANK(Values!E33),"",Values!F33 &amp; " variations")</f>
        <v/>
      </c>
      <c r="K34" s="28" t="str">
        <f aca="false">IF(ISBLANK(Values!E33),"",IF(Values!J33, Values!$B$4, Values!$B$5))</f>
        <v/>
      </c>
      <c r="L34" s="39" t="str">
        <f aca="false">IF(ISBLANK(Values!E33),"",Values!$B$18)</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8"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0" t="str">
        <f aca="false">IF(ISBLANK(Values!E33),"",IF(Values!I33,Values!$B$23,Values!$B$33))</f>
        <v/>
      </c>
      <c r="AJ34" s="41" t="str">
        <f aca="false">IF(ISBLANK(Values!E33),"","👉 "&amp;Values!H33&amp; " "&amp;Values!$B$24 &amp;" "&amp;Values!$B$3)</f>
        <v/>
      </c>
      <c r="AK34" s="1" t="str">
        <f aca="false">IF(ISBLANK(Values!E33),"",Values!$B$25)</f>
        <v/>
      </c>
      <c r="AL34" s="1" t="str">
        <f aca="false">IF(ISBLANK(Values!E33),"",Values!$B$26)</f>
        <v/>
      </c>
      <c r="AM34" s="1" t="str">
        <f aca="false">IF(ISBLANK(Values!E33),"",Values!$B$27)</f>
        <v/>
      </c>
      <c r="AN34" s="1"/>
      <c r="AO34" s="1"/>
      <c r="AP34" s="1"/>
      <c r="AQ34" s="1"/>
      <c r="AR34" s="1"/>
      <c r="AS34" s="1"/>
      <c r="AT34" s="1" t="str">
        <f aca="false">IF(ISBLANK(Values!E33),"",IF(Values!J33,"Backlit", "Non-Backlit"))</f>
        <v/>
      </c>
      <c r="AU34" s="1"/>
      <c r="AV34" s="28" t="str">
        <f aca="false">IF(ISBLANK(Values!E33),"",Values!H33)</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2" customFormat="true" ht="15"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28" t="str">
        <f aca="false">IF(ISBLANK(Values!E34),"",IF(Values!J34,Values!H34 &amp;" "&amp;  Values!$B$1 &amp; " " &amp;Values!$B$3,Values!G34 &amp;" "&amp;  Values!$B$2 &amp; " " &amp;Values!$B$3))</f>
        <v/>
      </c>
      <c r="G35" s="32" t="str">
        <f aca="false">IF(ISBLANK(Values!E34),"","TellusRem")</f>
        <v/>
      </c>
      <c r="H35" s="27" t="str">
        <f aca="false">IF(ISBLANK(Values!E34),"",Values!$B$16)</f>
        <v/>
      </c>
      <c r="I35" s="27" t="str">
        <f aca="false">IF(ISBLANK(Values!E34),"","4730574031")</f>
        <v/>
      </c>
      <c r="J35" s="38" t="str">
        <f aca="false">IF(ISBLANK(Values!E34),"",Values!F34 &amp; " variations")</f>
        <v/>
      </c>
      <c r="K35" s="28" t="str">
        <f aca="false">IF(ISBLANK(Values!E34),"",IF(Values!J34, Values!$B$4, Values!$B$5))</f>
        <v/>
      </c>
      <c r="L35" s="39" t="str">
        <f aca="false">IF(ISBLANK(Values!E34),"",Values!$B$18)</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8"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0" t="str">
        <f aca="false">IF(ISBLANK(Values!E34),"",IF(Values!I34,Values!$B$23,Values!$B$33))</f>
        <v/>
      </c>
      <c r="AJ35" s="41" t="str">
        <f aca="false">IF(ISBLANK(Values!E34),"","👉 "&amp;Values!H34&amp; " "&amp;Values!$B$24 &amp;" "&amp;Values!$B$3)</f>
        <v/>
      </c>
      <c r="AK35" s="1" t="str">
        <f aca="false">IF(ISBLANK(Values!E34),"",Values!$B$25)</f>
        <v/>
      </c>
      <c r="AL35" s="1" t="str">
        <f aca="false">IF(ISBLANK(Values!E34),"",Values!$B$26)</f>
        <v/>
      </c>
      <c r="AM35" s="1" t="str">
        <f aca="false">IF(ISBLANK(Values!E34),"",Values!$B$27)</f>
        <v/>
      </c>
      <c r="AN35" s="1"/>
      <c r="AO35" s="1"/>
      <c r="AP35" s="1"/>
      <c r="AQ35" s="1"/>
      <c r="AR35" s="1"/>
      <c r="AS35" s="1"/>
      <c r="AT35" s="1" t="str">
        <f aca="false">IF(ISBLANK(Values!E34),"",IF(Values!J34,"Backlit", "Non-Backlit"))</f>
        <v/>
      </c>
      <c r="AU35" s="1"/>
      <c r="AV35" s="28" t="str">
        <f aca="false">IF(ISBLANK(Values!E34),"",Values!H34)</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2" customFormat="true" ht="15"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28" t="str">
        <f aca="false">IF(ISBLANK(Values!E35),"",IF(Values!J35,Values!H35 &amp;" "&amp;  Values!$B$1 &amp; " " &amp;Values!$B$3,Values!G35 &amp;" "&amp;  Values!$B$2 &amp; " " &amp;Values!$B$3))</f>
        <v/>
      </c>
      <c r="G36" s="32" t="str">
        <f aca="false">IF(ISBLANK(Values!E35),"","TellusRem")</f>
        <v/>
      </c>
      <c r="H36" s="27" t="str">
        <f aca="false">IF(ISBLANK(Values!E35),"",Values!$B$16)</f>
        <v/>
      </c>
      <c r="I36" s="27" t="str">
        <f aca="false">IF(ISBLANK(Values!E35),"","4730574031")</f>
        <v/>
      </c>
      <c r="J36" s="38" t="str">
        <f aca="false">IF(ISBLANK(Values!E35),"",Values!F35 &amp; " variations")</f>
        <v/>
      </c>
      <c r="K36" s="28" t="str">
        <f aca="false">IF(ISBLANK(Values!E35),"",IF(Values!J35, Values!$B$4, Values!$B$5))</f>
        <v/>
      </c>
      <c r="L36" s="39" t="str">
        <f aca="false">IF(ISBLANK(Values!E35),"",Values!$B$18)</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8"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0" t="str">
        <f aca="false">IF(ISBLANK(Values!E35),"",IF(Values!I35,Values!$B$23,Values!$B$33))</f>
        <v/>
      </c>
      <c r="AJ36" s="41" t="str">
        <f aca="false">IF(ISBLANK(Values!E35),"","👉 "&amp;Values!H35&amp; " "&amp;Values!$B$24 &amp;" "&amp;Values!$B$3)</f>
        <v/>
      </c>
      <c r="AK36" s="1" t="str">
        <f aca="false">IF(ISBLANK(Values!E35),"",Values!$B$25)</f>
        <v/>
      </c>
      <c r="AL36" s="1" t="str">
        <f aca="false">IF(ISBLANK(Values!E35),"",Values!$B$26)</f>
        <v/>
      </c>
      <c r="AM36" s="1" t="str">
        <f aca="false">IF(ISBLANK(Values!E35),"",Values!$B$27)</f>
        <v/>
      </c>
      <c r="AN36" s="1"/>
      <c r="AO36" s="1"/>
      <c r="AP36" s="1"/>
      <c r="AQ36" s="1"/>
      <c r="AR36" s="1"/>
      <c r="AS36" s="1"/>
      <c r="AT36" s="1" t="str">
        <f aca="false">IF(ISBLANK(Values!E35),"",IF(Values!J35,"Backlit", "Non-Backlit"))</f>
        <v/>
      </c>
      <c r="AU36" s="1"/>
      <c r="AV36" s="28" t="str">
        <f aca="false">IF(ISBLANK(Values!E35),"",Values!H35)</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2" customFormat="true" ht="15"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28" t="str">
        <f aca="false">IF(ISBLANK(Values!E36),"",IF(Values!J36,Values!H36 &amp;" "&amp;  Values!$B$1 &amp; " " &amp;Values!$B$3,Values!G36 &amp;" "&amp;  Values!$B$2 &amp; " " &amp;Values!$B$3))</f>
        <v/>
      </c>
      <c r="G37" s="32" t="str">
        <f aca="false">IF(ISBLANK(Values!E36),"","TellusRem")</f>
        <v/>
      </c>
      <c r="H37" s="27" t="str">
        <f aca="false">IF(ISBLANK(Values!E36),"",Values!$B$16)</f>
        <v/>
      </c>
      <c r="I37" s="27" t="str">
        <f aca="false">IF(ISBLANK(Values!E36),"","4730574031")</f>
        <v/>
      </c>
      <c r="J37" s="38" t="str">
        <f aca="false">IF(ISBLANK(Values!E36),"",Values!F36 &amp; " variations")</f>
        <v/>
      </c>
      <c r="K37" s="28" t="str">
        <f aca="false">IF(ISBLANK(Values!E36),"",IF(Values!J36, Values!$B$4, Values!$B$5))</f>
        <v/>
      </c>
      <c r="L37" s="39" t="str">
        <f aca="false">IF(ISBLANK(Values!E36),"",Values!$B$18)</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8"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0" t="str">
        <f aca="false">IF(ISBLANK(Values!E36),"",IF(Values!I36,Values!$B$23,Values!$B$33))</f>
        <v/>
      </c>
      <c r="AJ37" s="41" t="str">
        <f aca="false">IF(ISBLANK(Values!E36),"","👉 "&amp;Values!H36&amp; " "&amp;Values!$B$24 &amp;" "&amp;Values!$B$3)</f>
        <v/>
      </c>
      <c r="AK37" s="1" t="str">
        <f aca="false">IF(ISBLANK(Values!E36),"",Values!$B$25)</f>
        <v/>
      </c>
      <c r="AL37" s="1" t="str">
        <f aca="false">IF(ISBLANK(Values!E36),"",Values!$B$26)</f>
        <v/>
      </c>
      <c r="AM37" s="1" t="str">
        <f aca="false">IF(ISBLANK(Values!E36),"",Values!$B$27)</f>
        <v/>
      </c>
      <c r="AN37" s="1"/>
      <c r="AO37" s="1"/>
      <c r="AP37" s="1"/>
      <c r="AQ37" s="1"/>
      <c r="AR37" s="1"/>
      <c r="AS37" s="1"/>
      <c r="AT37" s="1" t="str">
        <f aca="false">IF(ISBLANK(Values!E36),"",IF(Values!J36,"Backlit", "Non-Backlit"))</f>
        <v/>
      </c>
      <c r="AU37" s="1"/>
      <c r="AV37" s="28" t="str">
        <f aca="false">IF(ISBLANK(Values!E36),"",Values!H36)</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2" customFormat="true" ht="15"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28" t="str">
        <f aca="false">IF(ISBLANK(Values!E37),"",IF(Values!J37,Values!H37 &amp;" "&amp;  Values!$B$1 &amp; " " &amp;Values!$B$3,Values!G37 &amp;" "&amp;  Values!$B$2 &amp; " " &amp;Values!$B$3))</f>
        <v/>
      </c>
      <c r="G38" s="32" t="str">
        <f aca="false">IF(ISBLANK(Values!E37),"","TellusRem")</f>
        <v/>
      </c>
      <c r="H38" s="27" t="str">
        <f aca="false">IF(ISBLANK(Values!E37),"",Values!$B$16)</f>
        <v/>
      </c>
      <c r="I38" s="27" t="str">
        <f aca="false">IF(ISBLANK(Values!E37),"","4730574031")</f>
        <v/>
      </c>
      <c r="J38" s="38" t="str">
        <f aca="false">IF(ISBLANK(Values!E37),"",Values!F37 &amp; " variations")</f>
        <v/>
      </c>
      <c r="K38" s="28" t="str">
        <f aca="false">IF(ISBLANK(Values!E37),"",IF(Values!J37, Values!$B$4, Values!$B$5))</f>
        <v/>
      </c>
      <c r="L38" s="39" t="str">
        <f aca="false">IF(ISBLANK(Values!E37),"",Values!$B$18)</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8"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0" t="str">
        <f aca="false">IF(ISBLANK(Values!E37),"",IF(Values!I37,Values!$B$23,Values!$B$33))</f>
        <v/>
      </c>
      <c r="AJ38" s="41" t="str">
        <f aca="false">IF(ISBLANK(Values!E37),"","👉 "&amp;Values!H37&amp; " "&amp;Values!$B$24 &amp;" "&amp;Values!$B$3)</f>
        <v/>
      </c>
      <c r="AK38" s="1" t="str">
        <f aca="false">IF(ISBLANK(Values!E37),"",Values!$B$25)</f>
        <v/>
      </c>
      <c r="AL38" s="1" t="str">
        <f aca="false">IF(ISBLANK(Values!E37),"",Values!$B$26)</f>
        <v/>
      </c>
      <c r="AM38" s="1" t="str">
        <f aca="false">IF(ISBLANK(Values!E37),"",Values!$B$27)</f>
        <v/>
      </c>
      <c r="AN38" s="1"/>
      <c r="AO38" s="1"/>
      <c r="AP38" s="1"/>
      <c r="AQ38" s="1"/>
      <c r="AR38" s="1"/>
      <c r="AS38" s="1"/>
      <c r="AT38" s="1" t="str">
        <f aca="false">IF(ISBLANK(Values!E37),"",IF(Values!J37,"Backlit", "Non-Backlit"))</f>
        <v/>
      </c>
      <c r="AU38" s="1"/>
      <c r="AV38" s="28" t="str">
        <f aca="false">IF(ISBLANK(Values!E37),"",Values!H37)</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2" customFormat="true" ht="15"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28" t="str">
        <f aca="false">IF(ISBLANK(Values!E38),"",IF(Values!J38,Values!H38 &amp;" "&amp;  Values!$B$1 &amp; " " &amp;Values!$B$3,Values!G38 &amp;" "&amp;  Values!$B$2 &amp; " " &amp;Values!$B$3))</f>
        <v/>
      </c>
      <c r="G39" s="32" t="str">
        <f aca="false">IF(ISBLANK(Values!E38),"","TellusRem")</f>
        <v/>
      </c>
      <c r="H39" s="27" t="str">
        <f aca="false">IF(ISBLANK(Values!E38),"",Values!$B$16)</f>
        <v/>
      </c>
      <c r="I39" s="27" t="str">
        <f aca="false">IF(ISBLANK(Values!E38),"","4730574031")</f>
        <v/>
      </c>
      <c r="J39" s="38" t="str">
        <f aca="false">IF(ISBLANK(Values!E38),"",Values!F38 &amp; " variations")</f>
        <v/>
      </c>
      <c r="K39" s="28" t="str">
        <f aca="false">IF(ISBLANK(Values!E38),"",IF(Values!J38, Values!$B$4, Values!$B$5))</f>
        <v/>
      </c>
      <c r="L39" s="39" t="str">
        <f aca="false">IF(ISBLANK(Values!E38),"",Values!$B$18)</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8"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0" t="str">
        <f aca="false">IF(ISBLANK(Values!E38),"",IF(Values!I38,Values!$B$23,Values!$B$33))</f>
        <v/>
      </c>
      <c r="AJ39" s="41" t="str">
        <f aca="false">IF(ISBLANK(Values!E38),"","👉 "&amp;Values!H38&amp; " "&amp;Values!$B$24 &amp;" "&amp;Values!$B$3)</f>
        <v/>
      </c>
      <c r="AK39" s="1" t="str">
        <f aca="false">IF(ISBLANK(Values!E38),"",Values!$B$25)</f>
        <v/>
      </c>
      <c r="AL39" s="1" t="str">
        <f aca="false">IF(ISBLANK(Values!E38),"",Values!$B$26)</f>
        <v/>
      </c>
      <c r="AM39" s="1" t="str">
        <f aca="false">IF(ISBLANK(Values!E38),"",Values!$B$27)</f>
        <v/>
      </c>
      <c r="AN39" s="1"/>
      <c r="AO39" s="1"/>
      <c r="AP39" s="1"/>
      <c r="AQ39" s="1"/>
      <c r="AR39" s="1"/>
      <c r="AS39" s="1"/>
      <c r="AT39" s="1" t="str">
        <f aca="false">IF(ISBLANK(Values!E38),"",IF(Values!J38,"Backlit", "Non-Backlit"))</f>
        <v/>
      </c>
      <c r="AU39" s="1"/>
      <c r="AV39" s="28" t="str">
        <f aca="false">IF(ISBLANK(Values!E38),"",Values!H38)</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2" customFormat="true" ht="15"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28" t="str">
        <f aca="false">IF(ISBLANK(Values!E39),"",IF(Values!J39,Values!H39 &amp;" "&amp;  Values!$B$1 &amp; " " &amp;Values!$B$3,Values!G39 &amp;" "&amp;  Values!$B$2 &amp; " " &amp;Values!$B$3))</f>
        <v/>
      </c>
      <c r="G40" s="32" t="str">
        <f aca="false">IF(ISBLANK(Values!E39),"","TellusRem")</f>
        <v/>
      </c>
      <c r="H40" s="27" t="str">
        <f aca="false">IF(ISBLANK(Values!E39),"",Values!$B$16)</f>
        <v/>
      </c>
      <c r="I40" s="27" t="str">
        <f aca="false">IF(ISBLANK(Values!E39),"","4730574031")</f>
        <v/>
      </c>
      <c r="J40" s="38" t="str">
        <f aca="false">IF(ISBLANK(Values!E39),"",Values!F39 &amp; " variations")</f>
        <v/>
      </c>
      <c r="K40" s="28" t="str">
        <f aca="false">IF(ISBLANK(Values!E39),"",IF(Values!J39, Values!$B$4, Values!$B$5))</f>
        <v/>
      </c>
      <c r="L40" s="39" t="str">
        <f aca="false">IF(ISBLANK(Values!E39),"",Values!$B$18)</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8"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0" t="str">
        <f aca="false">IF(ISBLANK(Values!E39),"",IF(Values!I39,Values!$B$23,Values!$B$33))</f>
        <v/>
      </c>
      <c r="AJ40" s="41" t="str">
        <f aca="false">IF(ISBLANK(Values!E39),"","👉 "&amp;Values!H39&amp; " "&amp;Values!$B$24 &amp;" "&amp;Values!$B$3)</f>
        <v/>
      </c>
      <c r="AK40" s="1" t="str">
        <f aca="false">IF(ISBLANK(Values!E39),"",Values!$B$25)</f>
        <v/>
      </c>
      <c r="AL40" s="1" t="str">
        <f aca="false">IF(ISBLANK(Values!E39),"",Values!$B$26)</f>
        <v/>
      </c>
      <c r="AM40" s="1" t="str">
        <f aca="false">IF(ISBLANK(Values!E39),"",Values!$B$27)</f>
        <v/>
      </c>
      <c r="AN40" s="1"/>
      <c r="AO40" s="1"/>
      <c r="AP40" s="1"/>
      <c r="AQ40" s="1"/>
      <c r="AR40" s="1"/>
      <c r="AS40" s="1"/>
      <c r="AT40" s="1" t="str">
        <f aca="false">IF(ISBLANK(Values!E39),"",IF(Values!J39,"Backlit", "Non-Backlit"))</f>
        <v/>
      </c>
      <c r="AU40" s="1"/>
      <c r="AV40" s="28" t="str">
        <f aca="false">IF(ISBLANK(Values!E39),"",Values!H39)</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2" customFormat="true" ht="15"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28" t="str">
        <f aca="false">IF(ISBLANK(Values!E40),"",IF(Values!J40,Values!H40 &amp;" "&amp;  Values!$B$1 &amp; " " &amp;Values!$B$3,Values!G40 &amp;" "&amp;  Values!$B$2 &amp; " " &amp;Values!$B$3))</f>
        <v/>
      </c>
      <c r="G41" s="32" t="str">
        <f aca="false">IF(ISBLANK(Values!E40),"","TellusRem")</f>
        <v/>
      </c>
      <c r="H41" s="27" t="str">
        <f aca="false">IF(ISBLANK(Values!E40),"",Values!$B$16)</f>
        <v/>
      </c>
      <c r="I41" s="27" t="str">
        <f aca="false">IF(ISBLANK(Values!E40),"","4730574031")</f>
        <v/>
      </c>
      <c r="J41" s="38" t="str">
        <f aca="false">IF(ISBLANK(Values!E40),"",Values!F40 &amp; " variations")</f>
        <v/>
      </c>
      <c r="K41" s="28" t="str">
        <f aca="false">IF(ISBLANK(Values!E40),"",IF(Values!J40, Values!$B$4, Values!$B$5))</f>
        <v/>
      </c>
      <c r="L41" s="39" t="str">
        <f aca="false">IF(ISBLANK(Values!E40),"",Values!$B$18)</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8"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0" t="str">
        <f aca="false">IF(ISBLANK(Values!E40),"",IF(Values!I40,Values!$B$23,Values!$B$33))</f>
        <v/>
      </c>
      <c r="AJ41" s="41" t="str">
        <f aca="false">IF(ISBLANK(Values!E40),"","👉 "&amp;Values!H40&amp; " "&amp;Values!$B$24 &amp;" "&amp;Values!$B$3)</f>
        <v/>
      </c>
      <c r="AK41" s="1" t="str">
        <f aca="false">IF(ISBLANK(Values!E40),"",Values!$B$25)</f>
        <v/>
      </c>
      <c r="AL41" s="1" t="str">
        <f aca="false">IF(ISBLANK(Values!E40),"",Values!$B$26)</f>
        <v/>
      </c>
      <c r="AM41" s="1" t="str">
        <f aca="false">IF(ISBLANK(Values!E40),"",Values!$B$27)</f>
        <v/>
      </c>
      <c r="AN41" s="1"/>
      <c r="AO41" s="1"/>
      <c r="AP41" s="1"/>
      <c r="AQ41" s="1"/>
      <c r="AR41" s="1"/>
      <c r="AS41" s="1"/>
      <c r="AT41" s="1" t="str">
        <f aca="false">IF(ISBLANK(Values!E40),"",IF(Values!J40,"Backlit", "Non-Backlit"))</f>
        <v/>
      </c>
      <c r="AU41" s="1"/>
      <c r="AV41" s="28" t="str">
        <f aca="false">IF(ISBLANK(Values!E40),"",Values!H40)</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28" t="str">
        <f aca="false">IF(ISBLANK(Values!E41),"",IF(Values!J41,Values!H41 &amp;" "&amp;  Values!$B$1 &amp; " " &amp;Values!$B$3,Values!G41 &amp;" "&amp;  Values!$B$2 &amp; " " &amp;Values!$B$3))</f>
        <v/>
      </c>
      <c r="G42" s="32" t="str">
        <f aca="false">IF(ISBLANK(Values!E41),"","TellusRem")</f>
        <v/>
      </c>
      <c r="H42" s="27" t="str">
        <f aca="false">IF(ISBLANK(Values!E41),"",Values!$B$16)</f>
        <v/>
      </c>
      <c r="I42" s="27" t="str">
        <f aca="false">IF(ISBLANK(Values!E41),"","4730574031")</f>
        <v/>
      </c>
      <c r="J42" s="38" t="str">
        <f aca="false">IF(ISBLANK(Values!E41),"",Values!F41 &amp; " variations")</f>
        <v/>
      </c>
      <c r="K42" s="28" t="str">
        <f aca="false">IF(ISBLANK(Values!E41),"",IF(Values!J41, Values!$B$4, Values!$B$5))</f>
        <v/>
      </c>
      <c r="L42" s="39" t="str">
        <f aca="false">IF(ISBLANK(Values!E41),"",Values!$B$18)</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8" t="str">
        <f aca="false">IF(ISBLANK(Values!E41),"","Size-Color")</f>
        <v/>
      </c>
      <c r="Z42" s="32" t="str">
        <f aca="false">IF(ISBLANK(Values!E41),"","variation")</f>
        <v/>
      </c>
      <c r="AA42" s="36" t="str">
        <f aca="false">IF(ISBLANK(Values!E41),"",Values!$B$20)</f>
        <v/>
      </c>
      <c r="AB42" s="36" t="str">
        <f aca="false">IF(ISBLANK(Values!E41),"",Values!$B$29)</f>
        <v/>
      </c>
      <c r="AI42" s="40" t="str">
        <f aca="false">IF(ISBLANK(Values!E41),"",IF(Values!I41,Values!$B$23,Values!$B$33))</f>
        <v/>
      </c>
      <c r="AJ42" s="41" t="str">
        <f aca="false">IF(ISBLANK(Values!E41),"","👉 "&amp;Values!H41&amp; " "&amp;Values!$B$24 &amp;" "&amp;Values!$B$3)</f>
        <v/>
      </c>
      <c r="AK42" s="1" t="str">
        <f aca="false">IF(ISBLANK(Values!E41),"",Values!$B$25)</f>
        <v/>
      </c>
      <c r="AL42" s="1" t="str">
        <f aca="false">IF(ISBLANK(Values!E41),"",Values!$B$26)</f>
        <v/>
      </c>
      <c r="AM42" s="1" t="str">
        <f aca="false">IF(ISBLANK(Values!E41),"",Values!$B$27)</f>
        <v/>
      </c>
      <c r="AT42" s="1" t="str">
        <f aca="false">IF(ISBLANK(Values!E41),"",IF(Values!J41,"Backlit", "Non-Backlit"))</f>
        <v/>
      </c>
      <c r="AV42" s="28" t="str">
        <f aca="false">IF(ISBLANK(Values!E41),"",Values!H41)</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IF(ISBLANK(Values!E42),"",IF(Values!J42,Values!H42 &amp;" "&amp;  Values!$B$1 &amp; " " &amp;Values!$B$3,Values!G42 &amp;" "&amp;  Values!$B$2 &amp; " " &amp;Values!$B$3))</f>
        <v/>
      </c>
      <c r="G43" s="32" t="str">
        <f aca="false">IF(ISBLANK(Values!E42),"","TellusRem")</f>
        <v/>
      </c>
      <c r="H43" s="27" t="str">
        <f aca="false">IF(ISBLANK(Values!E42),"",Values!$B$16)</f>
        <v/>
      </c>
      <c r="I43" s="27" t="str">
        <f aca="false">IF(ISBLANK(Values!E42),"","4730574031")</f>
        <v/>
      </c>
      <c r="J43" s="38" t="str">
        <f aca="false">IF(ISBLANK(Values!E42),"",Values!F42 &amp; " variations")</f>
        <v/>
      </c>
      <c r="K43" s="28" t="str">
        <f aca="false">IF(ISBLANK(Values!E42),"",IF(Values!J42, Values!$B$4, Values!$B$5))</f>
        <v/>
      </c>
      <c r="L43" s="39" t="str">
        <f aca="false">IF(ISBLANK(Values!E42),"",Values!$B$18)</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8" t="str">
        <f aca="false">IF(ISBLANK(Values!E42),"","Size-Color")</f>
        <v/>
      </c>
      <c r="Z43" s="32" t="str">
        <f aca="false">IF(ISBLANK(Values!E42),"","variation")</f>
        <v/>
      </c>
      <c r="AA43" s="36" t="str">
        <f aca="false">IF(ISBLANK(Values!E42),"",Values!$B$20)</f>
        <v/>
      </c>
      <c r="AB43" s="36" t="str">
        <f aca="false">IF(ISBLANK(Values!E42),"",Values!$B$29)</f>
        <v/>
      </c>
      <c r="AI43" s="40" t="str">
        <f aca="false">IF(ISBLANK(Values!E42),"",IF(Values!I42,Values!$B$23,Values!$B$33))</f>
        <v/>
      </c>
      <c r="AJ43" s="41" t="str">
        <f aca="false">IF(ISBLANK(Values!E42),"","👉 "&amp;Values!H42&amp; " "&amp;Values!$B$24 &amp;" "&amp;Values!$B$3)</f>
        <v/>
      </c>
      <c r="AK43" s="1" t="str">
        <f aca="false">IF(ISBLANK(Values!E42),"",Values!$B$25)</f>
        <v/>
      </c>
      <c r="AL43" s="1" t="str">
        <f aca="false">IF(ISBLANK(Values!E42),"",Values!$B$26)</f>
        <v/>
      </c>
      <c r="AM43" s="1" t="str">
        <f aca="false">IF(ISBLANK(Values!E42),"",Values!$B$27)</f>
        <v/>
      </c>
      <c r="AT43" s="1" t="str">
        <f aca="false">IF(ISBLANK(Values!E42),"",IF(Values!J42,"Backlit", "Non-Backlit"))</f>
        <v/>
      </c>
      <c r="AV43" s="28" t="str">
        <f aca="false">IF(ISBLANK(Values!E42),"",Values!H42)</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7" t="str">
        <f aca="false">IF(ISBLANK(Values!E43),"",Values!F43)</f>
        <v/>
      </c>
      <c r="C44" s="32" t="str">
        <f aca="false">IF(ISBLANK(Values!E43),"","TellusRem")</f>
        <v/>
      </c>
      <c r="D44" s="30" t="str">
        <f aca="false">IF(ISBLANK(Values!E43),"",Values!E43)</f>
        <v/>
      </c>
      <c r="E44" s="31" t="str">
        <f aca="false">IF(ISBLANK(Values!E43),"","EAN")</f>
        <v/>
      </c>
      <c r="F44" s="28" t="str">
        <f aca="false">IF(ISBLANK(Values!E43),"",IF(Values!J43,Values!H43 &amp;" "&amp;  Values!$B$1 &amp; " " &amp;Values!$B$3,Values!G43 &amp;" "&amp;  Values!$B$2 &amp; " " &amp;Values!$B$3))</f>
        <v/>
      </c>
      <c r="G44" s="32" t="str">
        <f aca="false">IF(ISBLANK(Values!E43),"","TellusRem")</f>
        <v/>
      </c>
      <c r="H44" s="27" t="str">
        <f aca="false">IF(ISBLANK(Values!E43),"",Values!$B$16)</f>
        <v/>
      </c>
      <c r="I44" s="27" t="str">
        <f aca="false">IF(ISBLANK(Values!E43),"","4730574031")</f>
        <v/>
      </c>
      <c r="J44" s="38" t="str">
        <f aca="false">IF(ISBLANK(Values!E43),"",Values!F43 &amp; " variations")</f>
        <v/>
      </c>
      <c r="K44" s="28" t="str">
        <f aca="false">IF(ISBLANK(Values!E43),"",IF(Values!J43, Values!$B$4, Values!$B$5))</f>
        <v/>
      </c>
      <c r="L44" s="39" t="str">
        <f aca="false">IF(ISBLANK(Values!E43),"",Values!$B$18)</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8" t="str">
        <f aca="false">IF(ISBLANK(Values!E43),"","Size-Color")</f>
        <v/>
      </c>
      <c r="Z44" s="32" t="str">
        <f aca="false">IF(ISBLANK(Values!E43),"","variation")</f>
        <v/>
      </c>
      <c r="AA44" s="36" t="str">
        <f aca="false">IF(ISBLANK(Values!E43),"",Values!$B$20)</f>
        <v/>
      </c>
      <c r="AB44" s="36" t="str">
        <f aca="false">IF(ISBLANK(Values!E43),"",Values!$B$29)</f>
        <v/>
      </c>
      <c r="AI44" s="40" t="str">
        <f aca="false">IF(ISBLANK(Values!E43),"",IF(Values!I43,Values!$B$23,Values!$B$33))</f>
        <v/>
      </c>
      <c r="AJ44" s="41" t="str">
        <f aca="false">IF(ISBLANK(Values!E43),"","👉 "&amp;Values!H43&amp; " "&amp;Values!$B$24 &amp;" "&amp;Values!$B$3)</f>
        <v/>
      </c>
      <c r="AK44" s="1" t="str">
        <f aca="false">IF(ISBLANK(Values!E43),"",Values!$B$25)</f>
        <v/>
      </c>
      <c r="AL44" s="1" t="str">
        <f aca="false">IF(ISBLANK(Values!E43),"",Values!$B$26)</f>
        <v/>
      </c>
      <c r="AM44" s="1" t="str">
        <f aca="false">IF(ISBLANK(Values!E43),"",Values!$B$27)</f>
        <v/>
      </c>
      <c r="AT44" s="1" t="str">
        <f aca="false">IF(ISBLANK(Values!E43),"",IF(Values!J43,"Backlit", "Non-Backlit"))</f>
        <v/>
      </c>
      <c r="AV44" s="28" t="str">
        <f aca="false">IF(ISBLANK(Values!E43),"",Values!H43)</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&amp; " variations")</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&amp; " variations")</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&amp; " variations")</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&amp; " variations")</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&amp; " variations")</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&amp; " variations")</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&amp; " variations")</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&amp; " variations")</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&amp; " variations")</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&amp; " variations")</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&amp; " variations")</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&amp; " variations")</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&amp; " variations")</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&amp; " variations")</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&amp; " variations")</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&amp; " variations")</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&amp; " variations")</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&amp; " variations")</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&amp; " variations")</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&amp; " variations")</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&amp; " variations")</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&amp; " variations")</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&amp; " variations")</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&amp; " variations")</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&amp; " variations")</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&amp; " variations")</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&amp; " variations")</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&amp; " variations")</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&amp; " variations")</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&amp; " variations")</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&amp; " variations")</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&amp; " variations")</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&amp; " variations")</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&amp; " variations")</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&amp; " variations")</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&amp; " variations")</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&amp; " variations")</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&amp; " variations")</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&amp; " variations")</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&amp; " variations")</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&amp; " variations")</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&amp; " variations")</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&amp; " variations")</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&amp; " variations")</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&amp; " variations")</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&amp; " variations")</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&amp; " variations")</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&amp; " variations")</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&amp; " variations")</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&amp; " variations")</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&amp; " variations")</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&amp; " variations")</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&amp; " variations")</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&amp; " variations")</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&amp; " variations")</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&amp; " variations")</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&amp; " variations")</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&amp; " variations")</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&amp; " variations")</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&amp; " variations")</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&amp; " variations")</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&amp; " variations")</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&amp; " variations")</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&amp; " variations")</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&amp; " variations")</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&amp; " variations")</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&amp; " variations")</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&amp; " variations")</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&amp; " variations")</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&amp; " variations")</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&amp; " variations")</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&amp; " variations")</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&amp; " variations")</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&amp; " variations")</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&amp; " variations")</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&amp; " variations")</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&amp; " variations")</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&amp; " variations")</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&amp; " variations")</f>
        <v/>
      </c>
      <c r="K123" s="28" t="str">
        <f aca="false">IF(ISBLANK(Values!E122),"",IF(Values!J122, Values!$B$4, Values!$B$5))</f>
        <v/>
      </c>
      <c r="L123" s="39" t="str">
        <f aca="false">IF(ISBLANK(Values!E122),"",Values!$B$18)</f>
        <v/>
      </c>
      <c r="M123" s="28" t="str">
        <f aca="false">IF(ISBLANK(Values!E122),"",Values!$M122)</f>
        <v/>
      </c>
      <c r="N123" s="28" t="str">
        <f aca="false">IF(ISBLANK(Values!$F122),"",Values!N122)</f>
        <v/>
      </c>
      <c r="O123" s="28" t="str">
        <f aca="false">IF(ISBLANK(Values!$F122),"",Values!O122)</f>
        <v/>
      </c>
      <c r="P123" s="28" t="str">
        <f aca="false">IF(ISBLANK(Values!$F122),"",Values!P122)</f>
        <v/>
      </c>
      <c r="Q123" s="28" t="str">
        <f aca="false">IF(ISBLANK(Values!$F122),"",Values!Q122)</f>
        <v/>
      </c>
      <c r="R123" s="28" t="str">
        <f aca="false">IF(ISBLANK(Values!$F122),"",Values!R122)</f>
        <v/>
      </c>
      <c r="S123" s="28" t="str">
        <f aca="false">IF(ISBLANK(Values!$F122),"",Values!S122)</f>
        <v/>
      </c>
      <c r="T123" s="28" t="str">
        <f aca="false">IF(ISBLANK(Values!$F122),"",Values!T122)</f>
        <v/>
      </c>
      <c r="U123" s="28" t="str">
        <f aca="false">IF(ISBLANK(Values!$F122),"",Values!U122)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&amp; " variations")</f>
        <v/>
      </c>
      <c r="K124" s="28" t="str">
        <f aca="false">IF(ISBLANK(Values!E123),"",IF(Values!J123, Values!$B$4, Values!$B$5))</f>
        <v/>
      </c>
      <c r="L124" s="39" t="str">
        <f aca="false">IF(ISBLANK(Values!E123),"",Values!$B$18)</f>
        <v/>
      </c>
      <c r="M124" s="28" t="str">
        <f aca="false">IF(ISBLANK(Values!E123),"",Values!$M123)</f>
        <v/>
      </c>
      <c r="N124" s="28" t="str">
        <f aca="false">IF(ISBLANK(Values!$F123),"",Values!N123)</f>
        <v/>
      </c>
      <c r="O124" s="28" t="str">
        <f aca="false">IF(ISBLANK(Values!$F123),"",Values!O123)</f>
        <v/>
      </c>
      <c r="P124" s="28" t="str">
        <f aca="false">IF(ISBLANK(Values!$F123),"",Values!P123)</f>
        <v/>
      </c>
      <c r="Q124" s="28" t="str">
        <f aca="false">IF(ISBLANK(Values!$F123),"",Values!Q123)</f>
        <v/>
      </c>
      <c r="R124" s="28" t="str">
        <f aca="false">IF(ISBLANK(Values!$F123),"",Values!R123)</f>
        <v/>
      </c>
      <c r="S124" s="28" t="str">
        <f aca="false">IF(ISBLANK(Values!$F123),"",Values!S123)</f>
        <v/>
      </c>
      <c r="T124" s="28" t="str">
        <f aca="false">IF(ISBLANK(Values!$F123),"",Values!T123)</f>
        <v/>
      </c>
      <c r="U124" s="28" t="str">
        <f aca="false">IF(ISBLANK(Values!$F123),"",Values!U123)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&amp; " variations")</f>
        <v/>
      </c>
      <c r="K125" s="28" t="str">
        <f aca="false">IF(ISBLANK(Values!E124),"",IF(Values!J124, Values!$B$4, Values!$B$5))</f>
        <v/>
      </c>
      <c r="L125" s="39" t="str">
        <f aca="false">IF(ISBLANK(Values!E124),"",Values!$B$18)</f>
        <v/>
      </c>
      <c r="M125" s="28" t="str">
        <f aca="false">IF(ISBLANK(Values!E124),"",Values!$M124)</f>
        <v/>
      </c>
      <c r="N125" s="28" t="str">
        <f aca="false">IF(ISBLANK(Values!$F124),"",Values!N124)</f>
        <v/>
      </c>
      <c r="O125" s="28" t="str">
        <f aca="false">IF(ISBLANK(Values!$F124),"",Values!O124)</f>
        <v/>
      </c>
      <c r="P125" s="28" t="str">
        <f aca="false">IF(ISBLANK(Values!$F124),"",Values!P124)</f>
        <v/>
      </c>
      <c r="Q125" s="28" t="str">
        <f aca="false">IF(ISBLANK(Values!$F124),"",Values!Q124)</f>
        <v/>
      </c>
      <c r="R125" s="28" t="str">
        <f aca="false">IF(ISBLANK(Values!$F124),"",Values!R124)</f>
        <v/>
      </c>
      <c r="S125" s="28" t="str">
        <f aca="false">IF(ISBLANK(Values!$F124),"",Values!S124)</f>
        <v/>
      </c>
      <c r="T125" s="28" t="str">
        <f aca="false">IF(ISBLANK(Values!$F124),"",Values!T124)</f>
        <v/>
      </c>
      <c r="U125" s="28" t="str">
        <f aca="false">IF(ISBLANK(Values!$F124),"",Values!U124)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&amp; " variations")</f>
        <v/>
      </c>
      <c r="K126" s="28" t="str">
        <f aca="false">IF(ISBLANK(Values!E125),"",IF(Values!J125, Values!$B$4, Values!$B$5))</f>
        <v/>
      </c>
      <c r="L126" s="39" t="str">
        <f aca="false">IF(ISBLANK(Values!E125),"",Values!$B$18)</f>
        <v/>
      </c>
      <c r="M126" s="28" t="str">
        <f aca="false">IF(ISBLANK(Values!E125),"",Values!$M125)</f>
        <v/>
      </c>
      <c r="N126" s="28" t="str">
        <f aca="false">IF(ISBLANK(Values!$F125),"",Values!N125)</f>
        <v/>
      </c>
      <c r="O126" s="28" t="str">
        <f aca="false">IF(ISBLANK(Values!$F125),"",Values!O125)</f>
        <v/>
      </c>
      <c r="P126" s="28" t="str">
        <f aca="false">IF(ISBLANK(Values!$F125),"",Values!P125)</f>
        <v/>
      </c>
      <c r="Q126" s="28" t="str">
        <f aca="false">IF(ISBLANK(Values!$F125),"",Values!Q125)</f>
        <v/>
      </c>
      <c r="R126" s="28" t="str">
        <f aca="false">IF(ISBLANK(Values!$F125),"",Values!R125)</f>
        <v/>
      </c>
      <c r="S126" s="28" t="str">
        <f aca="false">IF(ISBLANK(Values!$F125),"",Values!S125)</f>
        <v/>
      </c>
      <c r="T126" s="28" t="str">
        <f aca="false">IF(ISBLANK(Values!$F125),"",Values!T125)</f>
        <v/>
      </c>
      <c r="U126" s="28" t="str">
        <f aca="false">IF(ISBLANK(Values!$F125),"",Values!U125)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&amp; " variations")</f>
        <v/>
      </c>
      <c r="K127" s="28" t="str">
        <f aca="false">IF(ISBLANK(Values!E126),"",IF(Values!J126, Values!$B$4, Values!$B$5))</f>
        <v/>
      </c>
      <c r="L127" s="39" t="str">
        <f aca="false">IF(ISBLANK(Values!E126),"",Values!$B$18)</f>
        <v/>
      </c>
      <c r="M127" s="28" t="str">
        <f aca="false">IF(ISBLANK(Values!E126),"",Values!$M126)</f>
        <v/>
      </c>
      <c r="N127" s="28" t="str">
        <f aca="false">IF(ISBLANK(Values!$F126),"",Values!N126)</f>
        <v/>
      </c>
      <c r="O127" s="28" t="str">
        <f aca="false">IF(ISBLANK(Values!$F126),"",Values!O126)</f>
        <v/>
      </c>
      <c r="P127" s="28" t="str">
        <f aca="false">IF(ISBLANK(Values!$F126),"",Values!P126)</f>
        <v/>
      </c>
      <c r="Q127" s="28" t="str">
        <f aca="false">IF(ISBLANK(Values!$F126),"",Values!Q126)</f>
        <v/>
      </c>
      <c r="R127" s="28" t="str">
        <f aca="false">IF(ISBLANK(Values!$F126),"",Values!R126)</f>
        <v/>
      </c>
      <c r="S127" s="28" t="str">
        <f aca="false">IF(ISBLANK(Values!$F126),"",Values!S126)</f>
        <v/>
      </c>
      <c r="T127" s="28" t="str">
        <f aca="false">IF(ISBLANK(Values!$F126),"",Values!T126)</f>
        <v/>
      </c>
      <c r="U127" s="28" t="str">
        <f aca="false">IF(ISBLANK(Values!$F126),"",Values!U126)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&amp; " variations")</f>
        <v/>
      </c>
      <c r="K128" s="28" t="str">
        <f aca="false">IF(ISBLANK(Values!E127),"",IF(Values!J127, Values!$B$4, Values!$B$5))</f>
        <v/>
      </c>
      <c r="L128" s="39" t="str">
        <f aca="false">IF(ISBLANK(Values!E127),"",Values!$B$18)</f>
        <v/>
      </c>
      <c r="M128" s="28" t="str">
        <f aca="false">IF(ISBLANK(Values!E127),"",Values!$M127)</f>
        <v/>
      </c>
      <c r="N128" s="28" t="str">
        <f aca="false">IF(ISBLANK(Values!$F127),"",Values!N127)</f>
        <v/>
      </c>
      <c r="O128" s="28" t="str">
        <f aca="false">IF(ISBLANK(Values!$F127),"",Values!O127)</f>
        <v/>
      </c>
      <c r="P128" s="28" t="str">
        <f aca="false">IF(ISBLANK(Values!$F127),"",Values!P127)</f>
        <v/>
      </c>
      <c r="Q128" s="28" t="str">
        <f aca="false">IF(ISBLANK(Values!$F127),"",Values!Q127)</f>
        <v/>
      </c>
      <c r="R128" s="28" t="str">
        <f aca="false">IF(ISBLANK(Values!$F127),"",Values!R127)</f>
        <v/>
      </c>
      <c r="S128" s="28" t="str">
        <f aca="false">IF(ISBLANK(Values!$F127),"",Values!S127)</f>
        <v/>
      </c>
      <c r="T128" s="28" t="str">
        <f aca="false">IF(ISBLANK(Values!$F127),"",Values!T127)</f>
        <v/>
      </c>
      <c r="U128" s="28" t="str">
        <f aca="false">IF(ISBLANK(Values!$F127),"",Values!U127)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&amp; " variations")</f>
        <v/>
      </c>
      <c r="K129" s="28" t="str">
        <f aca="false">IF(ISBLANK(Values!E128),"",IF(Values!J128, Values!$B$4, Values!$B$5))</f>
        <v/>
      </c>
      <c r="L129" s="39" t="str">
        <f aca="false">IF(ISBLANK(Values!E128),"",Values!$B$18)</f>
        <v/>
      </c>
      <c r="M129" s="28" t="str">
        <f aca="false">IF(ISBLANK(Values!E128),"",Values!$M128)</f>
        <v/>
      </c>
      <c r="N129" s="28" t="str">
        <f aca="false">IF(ISBLANK(Values!$F128),"",Values!N128)</f>
        <v/>
      </c>
      <c r="O129" s="28" t="str">
        <f aca="false">IF(ISBLANK(Values!$F128),"",Values!O128)</f>
        <v/>
      </c>
      <c r="P129" s="28" t="str">
        <f aca="false">IF(ISBLANK(Values!$F128),"",Values!P128)</f>
        <v/>
      </c>
      <c r="Q129" s="28" t="str">
        <f aca="false">IF(ISBLANK(Values!$F128),"",Values!Q128)</f>
        <v/>
      </c>
      <c r="R129" s="28" t="str">
        <f aca="false">IF(ISBLANK(Values!$F128),"",Values!R128)</f>
        <v/>
      </c>
      <c r="S129" s="28" t="str">
        <f aca="false">IF(ISBLANK(Values!$F128),"",Values!S128)</f>
        <v/>
      </c>
      <c r="T129" s="28" t="str">
        <f aca="false">IF(ISBLANK(Values!$F128),"",Values!T128)</f>
        <v/>
      </c>
      <c r="U129" s="28" t="str">
        <f aca="false">IF(ISBLANK(Values!$F128),"",Values!U128)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&amp; " variations")</f>
        <v/>
      </c>
      <c r="K130" s="28" t="str">
        <f aca="false">IF(ISBLANK(Values!E129),"",IF(Values!J129, Values!$B$4, Values!$B$5))</f>
        <v/>
      </c>
      <c r="L130" s="39" t="str">
        <f aca="false">IF(ISBLANK(Values!E129),"",Values!$B$18)</f>
        <v/>
      </c>
      <c r="M130" s="28" t="str">
        <f aca="false">IF(ISBLANK(Values!E129),"",Values!$M129)</f>
        <v/>
      </c>
      <c r="N130" s="28" t="str">
        <f aca="false">IF(ISBLANK(Values!$F129),"",Values!N129)</f>
        <v/>
      </c>
      <c r="O130" s="28" t="str">
        <f aca="false">IF(ISBLANK(Values!$F129),"",Values!O129)</f>
        <v/>
      </c>
      <c r="P130" s="28" t="str">
        <f aca="false">IF(ISBLANK(Values!$F129),"",Values!P129)</f>
        <v/>
      </c>
      <c r="Q130" s="28" t="str">
        <f aca="false">IF(ISBLANK(Values!$F129),"",Values!Q129)</f>
        <v/>
      </c>
      <c r="R130" s="28" t="str">
        <f aca="false">IF(ISBLANK(Values!$F129),"",Values!R129)</f>
        <v/>
      </c>
      <c r="S130" s="28" t="str">
        <f aca="false">IF(ISBLANK(Values!$F129),"",Values!S129)</f>
        <v/>
      </c>
      <c r="T130" s="28" t="str">
        <f aca="false">IF(ISBLANK(Values!$F129),"",Values!T129)</f>
        <v/>
      </c>
      <c r="U130" s="28" t="str">
        <f aca="false">IF(ISBLANK(Values!$F129),"",Values!U129)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&amp; " variations")</f>
        <v/>
      </c>
      <c r="K131" s="28" t="str">
        <f aca="false">IF(ISBLANK(Values!E130),"",IF(Values!J130, Values!$B$4, Values!$B$5))</f>
        <v/>
      </c>
      <c r="L131" s="39" t="str">
        <f aca="false">IF(ISBLANK(Values!E130),"",Values!$B$18)</f>
        <v/>
      </c>
      <c r="M131" s="28" t="str">
        <f aca="false">IF(ISBLANK(Values!E130),"",Values!$M130)</f>
        <v/>
      </c>
      <c r="N131" s="28" t="str">
        <f aca="false">IF(ISBLANK(Values!$F130),"",Values!N130)</f>
        <v/>
      </c>
      <c r="O131" s="28" t="str">
        <f aca="false">IF(ISBLANK(Values!$F130),"",Values!O130)</f>
        <v/>
      </c>
      <c r="P131" s="28" t="str">
        <f aca="false">IF(ISBLANK(Values!$F130),"",Values!P130)</f>
        <v/>
      </c>
      <c r="Q131" s="28" t="str">
        <f aca="false">IF(ISBLANK(Values!$F130),"",Values!Q130)</f>
        <v/>
      </c>
      <c r="R131" s="28" t="str">
        <f aca="false">IF(ISBLANK(Values!$F130),"",Values!R130)</f>
        <v/>
      </c>
      <c r="S131" s="28" t="str">
        <f aca="false">IF(ISBLANK(Values!$F130),"",Values!S130)</f>
        <v/>
      </c>
      <c r="T131" s="28" t="str">
        <f aca="false">IF(ISBLANK(Values!$F130),"",Values!T130)</f>
        <v/>
      </c>
      <c r="U131" s="28" t="str">
        <f aca="false">IF(ISBLANK(Values!$F130),"",Values!U130)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&amp; " variations")</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28" t="str">
        <f aca="false">IF(ISBLANK(Values!$F131),"",Values!O131)</f>
        <v/>
      </c>
      <c r="P132" s="28" t="str">
        <f aca="false">IF(ISBLANK(Values!$F131),"",Values!P131)</f>
        <v/>
      </c>
      <c r="Q132" s="28" t="str">
        <f aca="false">IF(ISBLANK(Values!$F131),"",Values!Q131)</f>
        <v/>
      </c>
      <c r="R132" s="28" t="str">
        <f aca="false">IF(ISBLANK(Values!$F131),"",Values!R131)</f>
        <v/>
      </c>
      <c r="S132" s="28" t="str">
        <f aca="false">IF(ISBLANK(Values!$F131),"",Values!S131)</f>
        <v/>
      </c>
      <c r="T132" s="28" t="str">
        <f aca="false">IF(ISBLANK(Values!$F131),"",Values!T131)</f>
        <v/>
      </c>
      <c r="U132" s="28" t="str">
        <f aca="false">IF(ISBLANK(Values!$F131),"",Values!U131)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&amp; " variations")</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28" t="str">
        <f aca="false">IF(ISBLANK(Values!$F132),"",Values!O132)</f>
        <v/>
      </c>
      <c r="P133" s="28" t="str">
        <f aca="false">IF(ISBLANK(Values!$F132),"",Values!P132)</f>
        <v/>
      </c>
      <c r="Q133" s="28" t="str">
        <f aca="false">IF(ISBLANK(Values!$F132),"",Values!Q132)</f>
        <v/>
      </c>
      <c r="R133" s="28" t="str">
        <f aca="false">IF(ISBLANK(Values!$F132),"",Values!R132)</f>
        <v/>
      </c>
      <c r="S133" s="28" t="str">
        <f aca="false">IF(ISBLANK(Values!$F132),"",Values!S132)</f>
        <v/>
      </c>
      <c r="T133" s="28" t="str">
        <f aca="false">IF(ISBLANK(Values!$F132),"",Values!T132)</f>
        <v/>
      </c>
      <c r="U133" s="28" t="str">
        <f aca="false">IF(ISBLANK(Values!$F132),"",Values!U132)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&amp; " variations")</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28" t="str">
        <f aca="false">IF(ISBLANK(Values!$F133),"",Values!O133)</f>
        <v/>
      </c>
      <c r="P134" s="28" t="str">
        <f aca="false">IF(ISBLANK(Values!$F133),"",Values!P133)</f>
        <v/>
      </c>
      <c r="Q134" s="28" t="str">
        <f aca="false">IF(ISBLANK(Values!$F133),"",Values!Q133)</f>
        <v/>
      </c>
      <c r="R134" s="28" t="str">
        <f aca="false">IF(ISBLANK(Values!$F133),"",Values!R133)</f>
        <v/>
      </c>
      <c r="S134" s="28" t="str">
        <f aca="false">IF(ISBLANK(Values!$F133),"",Values!S133)</f>
        <v/>
      </c>
      <c r="T134" s="28" t="str">
        <f aca="false">IF(ISBLANK(Values!$F133),"",Values!T133)</f>
        <v/>
      </c>
      <c r="U134" s="28" t="str">
        <f aca="false">IF(ISBLANK(Values!$F133),"",Values!U133)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&amp; " variations")</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28" t="str">
        <f aca="false">IF(ISBLANK(Values!$F134),"",Values!O134)</f>
        <v/>
      </c>
      <c r="P135" s="28" t="str">
        <f aca="false">IF(ISBLANK(Values!$F134),"",Values!P134)</f>
        <v/>
      </c>
      <c r="Q135" s="28" t="str">
        <f aca="false">IF(ISBLANK(Values!$F134),"",Values!Q134)</f>
        <v/>
      </c>
      <c r="R135" s="28" t="str">
        <f aca="false">IF(ISBLANK(Values!$F134),"",Values!R134)</f>
        <v/>
      </c>
      <c r="S135" s="28" t="str">
        <f aca="false">IF(ISBLANK(Values!$F134),"",Values!S134)</f>
        <v/>
      </c>
      <c r="T135" s="28" t="str">
        <f aca="false">IF(ISBLANK(Values!$F134),"",Values!T134)</f>
        <v/>
      </c>
      <c r="U135" s="28" t="str">
        <f aca="false">IF(ISBLANK(Values!$F134),"",Values!U134)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&amp; " variations")</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28" t="str">
        <f aca="false">IF(ISBLANK(Values!$F135),"",Values!O135)</f>
        <v/>
      </c>
      <c r="P136" s="28" t="str">
        <f aca="false">IF(ISBLANK(Values!$F135),"",Values!P135)</f>
        <v/>
      </c>
      <c r="Q136" s="28" t="str">
        <f aca="false">IF(ISBLANK(Values!$F135),"",Values!Q135)</f>
        <v/>
      </c>
      <c r="R136" s="28" t="str">
        <f aca="false">IF(ISBLANK(Values!$F135),"",Values!R135)</f>
        <v/>
      </c>
      <c r="S136" s="28" t="str">
        <f aca="false">IF(ISBLANK(Values!$F135),"",Values!S135)</f>
        <v/>
      </c>
      <c r="T136" s="28" t="str">
        <f aca="false">IF(ISBLANK(Values!$F135),"",Values!T135)</f>
        <v/>
      </c>
      <c r="U136" s="28" t="str">
        <f aca="false">IF(ISBLANK(Values!$F135),"",Values!U135)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&amp; " variations")</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28" t="str">
        <f aca="false">IF(ISBLANK(Values!$F136),"",Values!O136)</f>
        <v/>
      </c>
      <c r="P137" s="28" t="str">
        <f aca="false">IF(ISBLANK(Values!$F136),"",Values!P136)</f>
        <v/>
      </c>
      <c r="Q137" s="28" t="str">
        <f aca="false">IF(ISBLANK(Values!$F136),"",Values!Q136)</f>
        <v/>
      </c>
      <c r="R137" s="28" t="str">
        <f aca="false">IF(ISBLANK(Values!$F136),"",Values!R136)</f>
        <v/>
      </c>
      <c r="S137" s="28" t="str">
        <f aca="false">IF(ISBLANK(Values!$F136),"",Values!S136)</f>
        <v/>
      </c>
      <c r="T137" s="28" t="str">
        <f aca="false">IF(ISBLANK(Values!$F136),"",Values!T136)</f>
        <v/>
      </c>
      <c r="U137" s="28" t="str">
        <f aca="false">IF(ISBLANK(Values!$F136),"",Values!U136)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&amp; " variations")</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28" t="str">
        <f aca="false">IF(ISBLANK(Values!$F137),"",Values!O137)</f>
        <v/>
      </c>
      <c r="P138" s="28" t="str">
        <f aca="false">IF(ISBLANK(Values!$F137),"",Values!P137)</f>
        <v/>
      </c>
      <c r="Q138" s="28" t="str">
        <f aca="false">IF(ISBLANK(Values!$F137),"",Values!Q137)</f>
        <v/>
      </c>
      <c r="R138" s="28" t="str">
        <f aca="false">IF(ISBLANK(Values!$F137),"",Values!R137)</f>
        <v/>
      </c>
      <c r="S138" s="28" t="str">
        <f aca="false">IF(ISBLANK(Values!$F137),"",Values!S137)</f>
        <v/>
      </c>
      <c r="T138" s="28" t="str">
        <f aca="false">IF(ISBLANK(Values!$F137),"",Values!T137)</f>
        <v/>
      </c>
      <c r="U138" s="28" t="str">
        <f aca="false">IF(ISBLANK(Values!$F137),"",Values!U137)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&amp; " variations")</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28" t="str">
        <f aca="false">IF(ISBLANK(Values!$F138),"",Values!O138)</f>
        <v/>
      </c>
      <c r="P139" s="28" t="str">
        <f aca="false">IF(ISBLANK(Values!$F138),"",Values!P138)</f>
        <v/>
      </c>
      <c r="Q139" s="28" t="str">
        <f aca="false">IF(ISBLANK(Values!$F138),"",Values!Q138)</f>
        <v/>
      </c>
      <c r="R139" s="28" t="str">
        <f aca="false">IF(ISBLANK(Values!$F138),"",Values!R138)</f>
        <v/>
      </c>
      <c r="S139" s="28" t="str">
        <f aca="false">IF(ISBLANK(Values!$F138),"",Values!S138)</f>
        <v/>
      </c>
      <c r="T139" s="28" t="str">
        <f aca="false">IF(ISBLANK(Values!$F138),"",Values!T138)</f>
        <v/>
      </c>
      <c r="U139" s="28" t="str">
        <f aca="false">IF(ISBLANK(Values!$F138),"",Values!U138)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&amp; " variations")</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28" t="str">
        <f aca="false">IF(ISBLANK(Values!$F139),"",Values!O139)</f>
        <v/>
      </c>
      <c r="P140" s="28" t="str">
        <f aca="false">IF(ISBLANK(Values!$F139),"",Values!P139)</f>
        <v/>
      </c>
      <c r="Q140" s="28" t="str">
        <f aca="false">IF(ISBLANK(Values!$F139),"",Values!Q139)</f>
        <v/>
      </c>
      <c r="R140" s="28" t="str">
        <f aca="false">IF(ISBLANK(Values!$F139),"",Values!R139)</f>
        <v/>
      </c>
      <c r="S140" s="28" t="str">
        <f aca="false">IF(ISBLANK(Values!$F139),"",Values!S139)</f>
        <v/>
      </c>
      <c r="T140" s="28" t="str">
        <f aca="false">IF(ISBLANK(Values!$F139),"",Values!T139)</f>
        <v/>
      </c>
      <c r="U140" s="28" t="str">
        <f aca="false">IF(ISBLANK(Values!$F139),"",Values!U139)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&amp; " variations")</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28" t="str">
        <f aca="false">IF(ISBLANK(Values!$F140),"",Values!O140)</f>
        <v/>
      </c>
      <c r="P141" s="28" t="str">
        <f aca="false">IF(ISBLANK(Values!$F140),"",Values!P140)</f>
        <v/>
      </c>
      <c r="Q141" s="28" t="str">
        <f aca="false">IF(ISBLANK(Values!$F140),"",Values!Q140)</f>
        <v/>
      </c>
      <c r="R141" s="28" t="str">
        <f aca="false">IF(ISBLANK(Values!$F140),"",Values!R140)</f>
        <v/>
      </c>
      <c r="S141" s="28" t="str">
        <f aca="false">IF(ISBLANK(Values!$F140),"",Values!S140)</f>
        <v/>
      </c>
      <c r="T141" s="28" t="str">
        <f aca="false">IF(ISBLANK(Values!$F140),"",Values!T140)</f>
        <v/>
      </c>
      <c r="U141" s="28" t="str">
        <f aca="false">IF(ISBLANK(Values!$F140),"",Values!U140)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&amp; " variations")</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28" t="str">
        <f aca="false">IF(ISBLANK(Values!$F141),"",Values!O141)</f>
        <v/>
      </c>
      <c r="P142" s="28" t="str">
        <f aca="false">IF(ISBLANK(Values!$F141),"",Values!P141)</f>
        <v/>
      </c>
      <c r="Q142" s="28" t="str">
        <f aca="false">IF(ISBLANK(Values!$F141),"",Values!Q141)</f>
        <v/>
      </c>
      <c r="R142" s="28" t="str">
        <f aca="false">IF(ISBLANK(Values!$F141),"",Values!R141)</f>
        <v/>
      </c>
      <c r="S142" s="28" t="str">
        <f aca="false">IF(ISBLANK(Values!$F141),"",Values!S141)</f>
        <v/>
      </c>
      <c r="T142" s="28" t="str">
        <f aca="false">IF(ISBLANK(Values!$F141),"",Values!T141)</f>
        <v/>
      </c>
      <c r="U142" s="28" t="str">
        <f aca="false">IF(ISBLANK(Values!$F141),"",Values!U141)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&amp; " variations")</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28" t="str">
        <f aca="false">IF(ISBLANK(Values!$F142),"",Values!O142)</f>
        <v/>
      </c>
      <c r="P143" s="28" t="str">
        <f aca="false">IF(ISBLANK(Values!$F142),"",Values!P142)</f>
        <v/>
      </c>
      <c r="Q143" s="28" t="str">
        <f aca="false">IF(ISBLANK(Values!$F142),"",Values!Q142)</f>
        <v/>
      </c>
      <c r="R143" s="28" t="str">
        <f aca="false">IF(ISBLANK(Values!$F142),"",Values!R142)</f>
        <v/>
      </c>
      <c r="S143" s="28" t="str">
        <f aca="false">IF(ISBLANK(Values!$F142),"",Values!S142)</f>
        <v/>
      </c>
      <c r="T143" s="28" t="str">
        <f aca="false">IF(ISBLANK(Values!$F142),"",Values!T142)</f>
        <v/>
      </c>
      <c r="U143" s="28" t="str">
        <f aca="false">IF(ISBLANK(Values!$F142),"",Values!U142)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&amp; " variations")</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28" t="str">
        <f aca="false">IF(ISBLANK(Values!$F143),"",Values!O143)</f>
        <v/>
      </c>
      <c r="P144" s="28" t="str">
        <f aca="false">IF(ISBLANK(Values!$F143),"",Values!P143)</f>
        <v/>
      </c>
      <c r="Q144" s="28" t="str">
        <f aca="false">IF(ISBLANK(Values!$F143),"",Values!Q143)</f>
        <v/>
      </c>
      <c r="R144" s="28" t="str">
        <f aca="false">IF(ISBLANK(Values!$F143),"",Values!R143)</f>
        <v/>
      </c>
      <c r="S144" s="28" t="str">
        <f aca="false">IF(ISBLANK(Values!$F143),"",Values!S143)</f>
        <v/>
      </c>
      <c r="T144" s="28" t="str">
        <f aca="false">IF(ISBLANK(Values!$F143),"",Values!T143)</f>
        <v/>
      </c>
      <c r="U144" s="28" t="str">
        <f aca="false">IF(ISBLANK(Values!$F143),"",Values!U143)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&amp; " variations")</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28" t="str">
        <f aca="false">IF(ISBLANK(Values!$F144),"",Values!O144)</f>
        <v/>
      </c>
      <c r="P145" s="28" t="str">
        <f aca="false">IF(ISBLANK(Values!$F144),"",Values!P144)</f>
        <v/>
      </c>
      <c r="Q145" s="28" t="str">
        <f aca="false">IF(ISBLANK(Values!$F144),"",Values!Q144)</f>
        <v/>
      </c>
      <c r="R145" s="28" t="str">
        <f aca="false">IF(ISBLANK(Values!$F144),"",Values!R144)</f>
        <v/>
      </c>
      <c r="S145" s="28" t="str">
        <f aca="false">IF(ISBLANK(Values!$F144),"",Values!S144)</f>
        <v/>
      </c>
      <c r="T145" s="28" t="str">
        <f aca="false">IF(ISBLANK(Values!$F144),"",Values!T144)</f>
        <v/>
      </c>
      <c r="U145" s="28" t="str">
        <f aca="false">IF(ISBLANK(Values!$F144),"",Values!U144)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&amp; " variations")</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28" t="str">
        <f aca="false">IF(ISBLANK(Values!$F145),"",Values!O145)</f>
        <v/>
      </c>
      <c r="P146" s="28" t="str">
        <f aca="false">IF(ISBLANK(Values!$F145),"",Values!P145)</f>
        <v/>
      </c>
      <c r="Q146" s="28" t="str">
        <f aca="false">IF(ISBLANK(Values!$F145),"",Values!Q145)</f>
        <v/>
      </c>
      <c r="R146" s="28" t="str">
        <f aca="false">IF(ISBLANK(Values!$F145),"",Values!R145)</f>
        <v/>
      </c>
      <c r="S146" s="28" t="str">
        <f aca="false">IF(ISBLANK(Values!$F145),"",Values!S145)</f>
        <v/>
      </c>
      <c r="T146" s="28" t="str">
        <f aca="false">IF(ISBLANK(Values!$F145),"",Values!T145)</f>
        <v/>
      </c>
      <c r="U146" s="28" t="str">
        <f aca="false">IF(ISBLANK(Values!$F145),"",Values!U145)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&amp; " variations")</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28" t="str">
        <f aca="false">IF(ISBLANK(Values!$F146),"",Values!O146)</f>
        <v/>
      </c>
      <c r="P147" s="28" t="str">
        <f aca="false">IF(ISBLANK(Values!$F146),"",Values!P146)</f>
        <v/>
      </c>
      <c r="Q147" s="28" t="str">
        <f aca="false">IF(ISBLANK(Values!$F146),"",Values!Q146)</f>
        <v/>
      </c>
      <c r="R147" s="28" t="str">
        <f aca="false">IF(ISBLANK(Values!$F146),"",Values!R146)</f>
        <v/>
      </c>
      <c r="S147" s="28" t="str">
        <f aca="false">IF(ISBLANK(Values!$F146),"",Values!S146)</f>
        <v/>
      </c>
      <c r="T147" s="28" t="str">
        <f aca="false">IF(ISBLANK(Values!$F146),"",Values!T146)</f>
        <v/>
      </c>
      <c r="U147" s="28" t="str">
        <f aca="false">IF(ISBLANK(Values!$F146),"",Values!U146)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&amp; " variations")</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28" t="str">
        <f aca="false">IF(ISBLANK(Values!$F147),"",Values!O147)</f>
        <v/>
      </c>
      <c r="P148" s="28" t="str">
        <f aca="false">IF(ISBLANK(Values!$F147),"",Values!P147)</f>
        <v/>
      </c>
      <c r="Q148" s="28" t="str">
        <f aca="false">IF(ISBLANK(Values!$F147),"",Values!Q147)</f>
        <v/>
      </c>
      <c r="R148" s="28" t="str">
        <f aca="false">IF(ISBLANK(Values!$F147),"",Values!R147)</f>
        <v/>
      </c>
      <c r="S148" s="28" t="str">
        <f aca="false">IF(ISBLANK(Values!$F147),"",Values!S147)</f>
        <v/>
      </c>
      <c r="T148" s="28" t="str">
        <f aca="false">IF(ISBLANK(Values!$F147),"",Values!T147)</f>
        <v/>
      </c>
      <c r="U148" s="28" t="str">
        <f aca="false">IF(ISBLANK(Values!$F147),"",Values!U147)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&amp; " variations")</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28" t="str">
        <f aca="false">IF(ISBLANK(Values!$F148),"",Values!O148)</f>
        <v/>
      </c>
      <c r="P149" s="28" t="str">
        <f aca="false">IF(ISBLANK(Values!$F148),"",Values!P148)</f>
        <v/>
      </c>
      <c r="Q149" s="28" t="str">
        <f aca="false">IF(ISBLANK(Values!$F148),"",Values!Q148)</f>
        <v/>
      </c>
      <c r="R149" s="28" t="str">
        <f aca="false">IF(ISBLANK(Values!$F148),"",Values!R148)</f>
        <v/>
      </c>
      <c r="S149" s="28" t="str">
        <f aca="false">IF(ISBLANK(Values!$F148),"",Values!S148)</f>
        <v/>
      </c>
      <c r="T149" s="28" t="str">
        <f aca="false">IF(ISBLANK(Values!$F148),"",Values!T148)</f>
        <v/>
      </c>
      <c r="U149" s="28" t="str">
        <f aca="false">IF(ISBLANK(Values!$F148),"",Values!U148)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&amp; " variations")</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28" t="str">
        <f aca="false">IF(ISBLANK(Values!$F149),"",Values!O149)</f>
        <v/>
      </c>
      <c r="P150" s="28" t="str">
        <f aca="false">IF(ISBLANK(Values!$F149),"",Values!P149)</f>
        <v/>
      </c>
      <c r="Q150" s="28" t="str">
        <f aca="false">IF(ISBLANK(Values!$F149),"",Values!Q149)</f>
        <v/>
      </c>
      <c r="R150" s="28" t="str">
        <f aca="false">IF(ISBLANK(Values!$F149),"",Values!R149)</f>
        <v/>
      </c>
      <c r="S150" s="28" t="str">
        <f aca="false">IF(ISBLANK(Values!$F149),"",Values!S149)</f>
        <v/>
      </c>
      <c r="T150" s="28" t="str">
        <f aca="false">IF(ISBLANK(Values!$F149),"",Values!T149)</f>
        <v/>
      </c>
      <c r="U150" s="28" t="str">
        <f aca="false">IF(ISBLANK(Values!$F149),"",Values!U149)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&amp; " variations")</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28" t="str">
        <f aca="false">IF(ISBLANK(Values!$F150),"",Values!O150)</f>
        <v/>
      </c>
      <c r="P151" s="28" t="str">
        <f aca="false">IF(ISBLANK(Values!$F150),"",Values!P150)</f>
        <v/>
      </c>
      <c r="Q151" s="28" t="str">
        <f aca="false">IF(ISBLANK(Values!$F150),"",Values!Q150)</f>
        <v/>
      </c>
      <c r="R151" s="28" t="str">
        <f aca="false">IF(ISBLANK(Values!$F150),"",Values!R150)</f>
        <v/>
      </c>
      <c r="S151" s="28" t="str">
        <f aca="false">IF(ISBLANK(Values!$F150),"",Values!S150)</f>
        <v/>
      </c>
      <c r="T151" s="28" t="str">
        <f aca="false">IF(ISBLANK(Values!$F150),"",Values!T150)</f>
        <v/>
      </c>
      <c r="U151" s="28" t="str">
        <f aca="false">IF(ISBLANK(Values!$F150),"",Values!U150)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&amp; " variations")</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28" t="str">
        <f aca="false">IF(ISBLANK(Values!$F151),"",Values!O151)</f>
        <v/>
      </c>
      <c r="P152" s="28" t="str">
        <f aca="false">IF(ISBLANK(Values!$F151),"",Values!P151)</f>
        <v/>
      </c>
      <c r="Q152" s="28" t="str">
        <f aca="false">IF(ISBLANK(Values!$F151),"",Values!Q151)</f>
        <v/>
      </c>
      <c r="R152" s="28" t="str">
        <f aca="false">IF(ISBLANK(Values!$F151),"",Values!R151)</f>
        <v/>
      </c>
      <c r="S152" s="28" t="str">
        <f aca="false">IF(ISBLANK(Values!$F151),"",Values!S151)</f>
        <v/>
      </c>
      <c r="T152" s="28" t="str">
        <f aca="false">IF(ISBLANK(Values!$F151),"",Values!T151)</f>
        <v/>
      </c>
      <c r="U152" s="28" t="str">
        <f aca="false">IF(ISBLANK(Values!$F151),"",Values!U151)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&amp; " variations")</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28" t="str">
        <f aca="false">IF(ISBLANK(Values!$F152),"",Values!O152)</f>
        <v/>
      </c>
      <c r="P153" s="28" t="str">
        <f aca="false">IF(ISBLANK(Values!$F152),"",Values!P152)</f>
        <v/>
      </c>
      <c r="Q153" s="28" t="str">
        <f aca="false">IF(ISBLANK(Values!$F152),"",Values!Q152)</f>
        <v/>
      </c>
      <c r="R153" s="28" t="str">
        <f aca="false">IF(ISBLANK(Values!$F152),"",Values!R152)</f>
        <v/>
      </c>
      <c r="S153" s="28" t="str">
        <f aca="false">IF(ISBLANK(Values!$F152),"",Values!S152)</f>
        <v/>
      </c>
      <c r="T153" s="28" t="str">
        <f aca="false">IF(ISBLANK(Values!$F152),"",Values!T152)</f>
        <v/>
      </c>
      <c r="U153" s="28" t="str">
        <f aca="false">IF(ISBLANK(Values!$F152),"",Values!U152)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&amp; " variations")</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28" t="str">
        <f aca="false">IF(ISBLANK(Values!$F153),"",Values!O153)</f>
        <v/>
      </c>
      <c r="P154" s="28" t="str">
        <f aca="false">IF(ISBLANK(Values!$F153),"",Values!P153)</f>
        <v/>
      </c>
      <c r="Q154" s="28" t="str">
        <f aca="false">IF(ISBLANK(Values!$F153),"",Values!Q153)</f>
        <v/>
      </c>
      <c r="R154" s="28" t="str">
        <f aca="false">IF(ISBLANK(Values!$F153),"",Values!R153)</f>
        <v/>
      </c>
      <c r="S154" s="28" t="str">
        <f aca="false">IF(ISBLANK(Values!$F153),"",Values!S153)</f>
        <v/>
      </c>
      <c r="T154" s="28" t="str">
        <f aca="false">IF(ISBLANK(Values!$F153),"",Values!T153)</f>
        <v/>
      </c>
      <c r="U154" s="28" t="str">
        <f aca="false">IF(ISBLANK(Values!$F153),"",Values!U153)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&amp; " variations")</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28" t="str">
        <f aca="false">IF(ISBLANK(Values!$F154),"",Values!O154)</f>
        <v/>
      </c>
      <c r="P155" s="28" t="str">
        <f aca="false">IF(ISBLANK(Values!$F154),"",Values!P154)</f>
        <v/>
      </c>
      <c r="Q155" s="28" t="str">
        <f aca="false">IF(ISBLANK(Values!$F154),"",Values!Q154)</f>
        <v/>
      </c>
      <c r="R155" s="28" t="str">
        <f aca="false">IF(ISBLANK(Values!$F154),"",Values!R154)</f>
        <v/>
      </c>
      <c r="S155" s="28" t="str">
        <f aca="false">IF(ISBLANK(Values!$F154),"",Values!S154)</f>
        <v/>
      </c>
      <c r="T155" s="28" t="str">
        <f aca="false">IF(ISBLANK(Values!$F154),"",Values!T154)</f>
        <v/>
      </c>
      <c r="U155" s="28" t="str">
        <f aca="false">IF(ISBLANK(Values!$F154),"",Values!U154)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&amp; " variations")</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28" t="str">
        <f aca="false">IF(ISBLANK(Values!$F155),"",Values!O155)</f>
        <v/>
      </c>
      <c r="P156" s="28" t="str">
        <f aca="false">IF(ISBLANK(Values!$F155),"",Values!P155)</f>
        <v/>
      </c>
      <c r="Q156" s="28" t="str">
        <f aca="false">IF(ISBLANK(Values!$F155),"",Values!Q155)</f>
        <v/>
      </c>
      <c r="R156" s="28" t="str">
        <f aca="false">IF(ISBLANK(Values!$F155),"",Values!R155)</f>
        <v/>
      </c>
      <c r="S156" s="28" t="str">
        <f aca="false">IF(ISBLANK(Values!$F155),"",Values!S155)</f>
        <v/>
      </c>
      <c r="T156" s="28" t="str">
        <f aca="false">IF(ISBLANK(Values!$F155),"",Values!T155)</f>
        <v/>
      </c>
      <c r="U156" s="28" t="str">
        <f aca="false">IF(ISBLANK(Values!$F155),"",Values!U155)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&amp; " variations")</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28" t="str">
        <f aca="false">IF(ISBLANK(Values!$F156),"",Values!O156)</f>
        <v/>
      </c>
      <c r="P157" s="28" t="str">
        <f aca="false">IF(ISBLANK(Values!$F156),"",Values!P156)</f>
        <v/>
      </c>
      <c r="Q157" s="28" t="str">
        <f aca="false">IF(ISBLANK(Values!$F156),"",Values!Q156)</f>
        <v/>
      </c>
      <c r="R157" s="28" t="str">
        <f aca="false">IF(ISBLANK(Values!$F156),"",Values!R156)</f>
        <v/>
      </c>
      <c r="S157" s="28" t="str">
        <f aca="false">IF(ISBLANK(Values!$F156),"",Values!S156)</f>
        <v/>
      </c>
      <c r="T157" s="28" t="str">
        <f aca="false">IF(ISBLANK(Values!$F156),"",Values!T156)</f>
        <v/>
      </c>
      <c r="U157" s="28" t="str">
        <f aca="false">IF(ISBLANK(Values!$F156),"",Values!U156)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&amp; " variations")</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28" t="str">
        <f aca="false">IF(ISBLANK(Values!$F157),"",Values!O157)</f>
        <v/>
      </c>
      <c r="P158" s="28" t="str">
        <f aca="false">IF(ISBLANK(Values!$F157),"",Values!P157)</f>
        <v/>
      </c>
      <c r="Q158" s="28" t="str">
        <f aca="false">IF(ISBLANK(Values!$F157),"",Values!Q157)</f>
        <v/>
      </c>
      <c r="R158" s="28" t="str">
        <f aca="false">IF(ISBLANK(Values!$F157),"",Values!R157)</f>
        <v/>
      </c>
      <c r="S158" s="28" t="str">
        <f aca="false">IF(ISBLANK(Values!$F157),"",Values!S157)</f>
        <v/>
      </c>
      <c r="T158" s="28" t="str">
        <f aca="false">IF(ISBLANK(Values!$F157),"",Values!T157)</f>
        <v/>
      </c>
      <c r="U158" s="28" t="str">
        <f aca="false">IF(ISBLANK(Values!$F157),"",Values!U157)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&amp; " variations")</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28" t="str">
        <f aca="false">IF(ISBLANK(Values!$F158),"",Values!O158)</f>
        <v/>
      </c>
      <c r="P159" s="28" t="str">
        <f aca="false">IF(ISBLANK(Values!$F158),"",Values!P158)</f>
        <v/>
      </c>
      <c r="Q159" s="28" t="str">
        <f aca="false">IF(ISBLANK(Values!$F158),"",Values!Q158)</f>
        <v/>
      </c>
      <c r="R159" s="28" t="str">
        <f aca="false">IF(ISBLANK(Values!$F158),"",Values!R158)</f>
        <v/>
      </c>
      <c r="S159" s="28" t="str">
        <f aca="false">IF(ISBLANK(Values!$F158),"",Values!S158)</f>
        <v/>
      </c>
      <c r="T159" s="28" t="str">
        <f aca="false">IF(ISBLANK(Values!$F158),"",Values!T158)</f>
        <v/>
      </c>
      <c r="U159" s="28" t="str">
        <f aca="false">IF(ISBLANK(Values!$F158),"",Values!U158)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&amp; " variations")</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28" t="str">
        <f aca="false">IF(ISBLANK(Values!$F159),"",Values!O159)</f>
        <v/>
      </c>
      <c r="P160" s="28" t="str">
        <f aca="false">IF(ISBLANK(Values!$F159),"",Values!P159)</f>
        <v/>
      </c>
      <c r="Q160" s="28" t="str">
        <f aca="false">IF(ISBLANK(Values!$F159),"",Values!Q159)</f>
        <v/>
      </c>
      <c r="R160" s="28" t="str">
        <f aca="false">IF(ISBLANK(Values!$F159),"",Values!R159)</f>
        <v/>
      </c>
      <c r="S160" s="28" t="str">
        <f aca="false">IF(ISBLANK(Values!$F159),"",Values!S159)</f>
        <v/>
      </c>
      <c r="T160" s="28" t="str">
        <f aca="false">IF(ISBLANK(Values!$F159),"",Values!T159)</f>
        <v/>
      </c>
      <c r="U160" s="28" t="str">
        <f aca="false">IF(ISBLANK(Values!$F159),"",Values!U159)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&amp; " variations")</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28" t="str">
        <f aca="false">IF(ISBLANK(Values!$F160),"",Values!O160)</f>
        <v/>
      </c>
      <c r="P161" s="28" t="str">
        <f aca="false">IF(ISBLANK(Values!$F160),"",Values!P160)</f>
        <v/>
      </c>
      <c r="Q161" s="28" t="str">
        <f aca="false">IF(ISBLANK(Values!$F160),"",Values!Q160)</f>
        <v/>
      </c>
      <c r="R161" s="28" t="str">
        <f aca="false">IF(ISBLANK(Values!$F160),"",Values!R160)</f>
        <v/>
      </c>
      <c r="S161" s="28" t="str">
        <f aca="false">IF(ISBLANK(Values!$F160),"",Values!S160)</f>
        <v/>
      </c>
      <c r="T161" s="28" t="str">
        <f aca="false">IF(ISBLANK(Values!$F160),"",Values!T160)</f>
        <v/>
      </c>
      <c r="U161" s="28" t="str">
        <f aca="false">IF(ISBLANK(Values!$F160),"",Values!U160)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&amp; " variations")</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28" t="str">
        <f aca="false">IF(ISBLANK(Values!$F161),"",Values!O161)</f>
        <v/>
      </c>
      <c r="P162" s="28" t="str">
        <f aca="false">IF(ISBLANK(Values!$F161),"",Values!P161)</f>
        <v/>
      </c>
      <c r="Q162" s="28" t="str">
        <f aca="false">IF(ISBLANK(Values!$F161),"",Values!Q161)</f>
        <v/>
      </c>
      <c r="R162" s="28" t="str">
        <f aca="false">IF(ISBLANK(Values!$F161),"",Values!R161)</f>
        <v/>
      </c>
      <c r="S162" s="28" t="str">
        <f aca="false">IF(ISBLANK(Values!$F161),"",Values!S161)</f>
        <v/>
      </c>
      <c r="T162" s="28" t="str">
        <f aca="false">IF(ISBLANK(Values!$F161),"",Values!T161)</f>
        <v/>
      </c>
      <c r="U162" s="28" t="str">
        <f aca="false">IF(ISBLANK(Values!$F161),"",Values!U161)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&amp; " variations")</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28" t="str">
        <f aca="false">IF(ISBLANK(Values!$F162),"",Values!O162)</f>
        <v/>
      </c>
      <c r="P163" s="28" t="str">
        <f aca="false">IF(ISBLANK(Values!$F162),"",Values!P162)</f>
        <v/>
      </c>
      <c r="Q163" s="28" t="str">
        <f aca="false">IF(ISBLANK(Values!$F162),"",Values!Q162)</f>
        <v/>
      </c>
      <c r="R163" s="28" t="str">
        <f aca="false">IF(ISBLANK(Values!$F162),"",Values!R162)</f>
        <v/>
      </c>
      <c r="S163" s="28" t="str">
        <f aca="false">IF(ISBLANK(Values!$F162),"",Values!S162)</f>
        <v/>
      </c>
      <c r="T163" s="28" t="str">
        <f aca="false">IF(ISBLANK(Values!$F162),"",Values!T162)</f>
        <v/>
      </c>
      <c r="U163" s="28" t="str">
        <f aca="false">IF(ISBLANK(Values!$F162),"",Values!U162)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&amp; " variations")</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28" t="str">
        <f aca="false">IF(ISBLANK(Values!$F163),"",Values!O163)</f>
        <v/>
      </c>
      <c r="P164" s="28" t="str">
        <f aca="false">IF(ISBLANK(Values!$F163),"",Values!P163)</f>
        <v/>
      </c>
      <c r="Q164" s="28" t="str">
        <f aca="false">IF(ISBLANK(Values!$F163),"",Values!Q163)</f>
        <v/>
      </c>
      <c r="R164" s="28" t="str">
        <f aca="false">IF(ISBLANK(Values!$F163),"",Values!R163)</f>
        <v/>
      </c>
      <c r="S164" s="28" t="str">
        <f aca="false">IF(ISBLANK(Values!$F163),"",Values!S163)</f>
        <v/>
      </c>
      <c r="T164" s="28" t="str">
        <f aca="false">IF(ISBLANK(Values!$F163),"",Values!T163)</f>
        <v/>
      </c>
      <c r="U164" s="28" t="str">
        <f aca="false">IF(ISBLANK(Values!$F163),"",Values!U163)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&amp; " variations")</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28" t="str">
        <f aca="false">IF(ISBLANK(Values!$F164),"",Values!O164)</f>
        <v/>
      </c>
      <c r="P165" s="28" t="str">
        <f aca="false">IF(ISBLANK(Values!$F164),"",Values!P164)</f>
        <v/>
      </c>
      <c r="Q165" s="28" t="str">
        <f aca="false">IF(ISBLANK(Values!$F164),"",Values!Q164)</f>
        <v/>
      </c>
      <c r="R165" s="28" t="str">
        <f aca="false">IF(ISBLANK(Values!$F164),"",Values!R164)</f>
        <v/>
      </c>
      <c r="S165" s="28" t="str">
        <f aca="false">IF(ISBLANK(Values!$F164),"",Values!S164)</f>
        <v/>
      </c>
      <c r="T165" s="28" t="str">
        <f aca="false">IF(ISBLANK(Values!$F164),"",Values!T164)</f>
        <v/>
      </c>
      <c r="U165" s="28" t="str">
        <f aca="false">IF(ISBLANK(Values!$F164),"",Values!U164)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&amp; " variations")</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28" t="str">
        <f aca="false">IF(ISBLANK(Values!$F165),"",Values!O165)</f>
        <v/>
      </c>
      <c r="P166" s="28" t="str">
        <f aca="false">IF(ISBLANK(Values!$F165),"",Values!P165)</f>
        <v/>
      </c>
      <c r="Q166" s="28" t="str">
        <f aca="false">IF(ISBLANK(Values!$F165),"",Values!Q165)</f>
        <v/>
      </c>
      <c r="R166" s="28" t="str">
        <f aca="false">IF(ISBLANK(Values!$F165),"",Values!R165)</f>
        <v/>
      </c>
      <c r="S166" s="28" t="str">
        <f aca="false">IF(ISBLANK(Values!$F165),"",Values!S165)</f>
        <v/>
      </c>
      <c r="T166" s="28" t="str">
        <f aca="false">IF(ISBLANK(Values!$F165),"",Values!T165)</f>
        <v/>
      </c>
      <c r="U166" s="28" t="str">
        <f aca="false">IF(ISBLANK(Values!$F165),"",Values!U165)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&amp; " variations")</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28" t="str">
        <f aca="false">IF(ISBLANK(Values!$F166),"",Values!O166)</f>
        <v/>
      </c>
      <c r="P167" s="28" t="str">
        <f aca="false">IF(ISBLANK(Values!$F166),"",Values!P166)</f>
        <v/>
      </c>
      <c r="Q167" s="28" t="str">
        <f aca="false">IF(ISBLANK(Values!$F166),"",Values!Q166)</f>
        <v/>
      </c>
      <c r="R167" s="28" t="str">
        <f aca="false">IF(ISBLANK(Values!$F166),"",Values!R166)</f>
        <v/>
      </c>
      <c r="S167" s="28" t="str">
        <f aca="false">IF(ISBLANK(Values!$F166),"",Values!S166)</f>
        <v/>
      </c>
      <c r="T167" s="28" t="str">
        <f aca="false">IF(ISBLANK(Values!$F166),"",Values!T166)</f>
        <v/>
      </c>
      <c r="U167" s="28" t="str">
        <f aca="false">IF(ISBLANK(Values!$F166),"",Values!U166)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&amp; " variations")</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28" t="str">
        <f aca="false">IF(ISBLANK(Values!$F167),"",Values!O167)</f>
        <v/>
      </c>
      <c r="P168" s="28" t="str">
        <f aca="false">IF(ISBLANK(Values!$F167),"",Values!P167)</f>
        <v/>
      </c>
      <c r="Q168" s="28" t="str">
        <f aca="false">IF(ISBLANK(Values!$F167),"",Values!Q167)</f>
        <v/>
      </c>
      <c r="R168" s="28" t="str">
        <f aca="false">IF(ISBLANK(Values!$F167),"",Values!R167)</f>
        <v/>
      </c>
      <c r="S168" s="28" t="str">
        <f aca="false">IF(ISBLANK(Values!$F167),"",Values!S167)</f>
        <v/>
      </c>
      <c r="T168" s="28" t="str">
        <f aca="false">IF(ISBLANK(Values!$F167),"",Values!T167)</f>
        <v/>
      </c>
      <c r="U168" s="28" t="str">
        <f aca="false">IF(ISBLANK(Values!$F167),"",Values!U167)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&amp; " variations")</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28" t="str">
        <f aca="false">IF(ISBLANK(Values!$F168),"",Values!O168)</f>
        <v/>
      </c>
      <c r="P169" s="28" t="str">
        <f aca="false">IF(ISBLANK(Values!$F168),"",Values!P168)</f>
        <v/>
      </c>
      <c r="Q169" s="28" t="str">
        <f aca="false">IF(ISBLANK(Values!$F168),"",Values!Q168)</f>
        <v/>
      </c>
      <c r="R169" s="28" t="str">
        <f aca="false">IF(ISBLANK(Values!$F168),"",Values!R168)</f>
        <v/>
      </c>
      <c r="S169" s="28" t="str">
        <f aca="false">IF(ISBLANK(Values!$F168),"",Values!S168)</f>
        <v/>
      </c>
      <c r="T169" s="28" t="str">
        <f aca="false">IF(ISBLANK(Values!$F168),"",Values!T168)</f>
        <v/>
      </c>
      <c r="U169" s="28" t="str">
        <f aca="false">IF(ISBLANK(Values!$F168),"",Values!U168)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&amp; " variations")</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28" t="str">
        <f aca="false">IF(ISBLANK(Values!$F169),"",Values!O169)</f>
        <v/>
      </c>
      <c r="P170" s="28" t="str">
        <f aca="false">IF(ISBLANK(Values!$F169),"",Values!P169)</f>
        <v/>
      </c>
      <c r="Q170" s="28" t="str">
        <f aca="false">IF(ISBLANK(Values!$F169),"",Values!Q169)</f>
        <v/>
      </c>
      <c r="R170" s="28" t="str">
        <f aca="false">IF(ISBLANK(Values!$F169),"",Values!R169)</f>
        <v/>
      </c>
      <c r="S170" s="28" t="str">
        <f aca="false">IF(ISBLANK(Values!$F169),"",Values!S169)</f>
        <v/>
      </c>
      <c r="T170" s="28" t="str">
        <f aca="false">IF(ISBLANK(Values!$F169),"",Values!T169)</f>
        <v/>
      </c>
      <c r="U170" s="28" t="str">
        <f aca="false">IF(ISBLANK(Values!$F169),"",Values!U169)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&amp; " variations")</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28" t="str">
        <f aca="false">IF(ISBLANK(Values!$F170),"",Values!O170)</f>
        <v/>
      </c>
      <c r="P171" s="28" t="str">
        <f aca="false">IF(ISBLANK(Values!$F170),"",Values!P170)</f>
        <v/>
      </c>
      <c r="Q171" s="28" t="str">
        <f aca="false">IF(ISBLANK(Values!$F170),"",Values!Q170)</f>
        <v/>
      </c>
      <c r="R171" s="28" t="str">
        <f aca="false">IF(ISBLANK(Values!$F170),"",Values!R170)</f>
        <v/>
      </c>
      <c r="S171" s="28" t="str">
        <f aca="false">IF(ISBLANK(Values!$F170),"",Values!S170)</f>
        <v/>
      </c>
      <c r="T171" s="28" t="str">
        <f aca="false">IF(ISBLANK(Values!$F170),"",Values!T170)</f>
        <v/>
      </c>
      <c r="U171" s="28" t="str">
        <f aca="false">IF(ISBLANK(Values!$F170),"",Values!U170)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&amp; " variations")</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28" t="str">
        <f aca="false">IF(ISBLANK(Values!$F171),"",Values!O171)</f>
        <v/>
      </c>
      <c r="P172" s="28" t="str">
        <f aca="false">IF(ISBLANK(Values!$F171),"",Values!P171)</f>
        <v/>
      </c>
      <c r="Q172" s="28" t="str">
        <f aca="false">IF(ISBLANK(Values!$F171),"",Values!Q171)</f>
        <v/>
      </c>
      <c r="R172" s="28" t="str">
        <f aca="false">IF(ISBLANK(Values!$F171),"",Values!R171)</f>
        <v/>
      </c>
      <c r="S172" s="28" t="str">
        <f aca="false">IF(ISBLANK(Values!$F171),"",Values!S171)</f>
        <v/>
      </c>
      <c r="T172" s="28" t="str">
        <f aca="false">IF(ISBLANK(Values!$F171),"",Values!T171)</f>
        <v/>
      </c>
      <c r="U172" s="28" t="str">
        <f aca="false">IF(ISBLANK(Values!$F171),"",Values!U171)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&amp; " variations")</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28" t="str">
        <f aca="false">IF(ISBLANK(Values!$F172),"",Values!O172)</f>
        <v/>
      </c>
      <c r="P173" s="28" t="str">
        <f aca="false">IF(ISBLANK(Values!$F172),"",Values!P172)</f>
        <v/>
      </c>
      <c r="Q173" s="28" t="str">
        <f aca="false">IF(ISBLANK(Values!$F172),"",Values!Q172)</f>
        <v/>
      </c>
      <c r="R173" s="28" t="str">
        <f aca="false">IF(ISBLANK(Values!$F172),"",Values!R172)</f>
        <v/>
      </c>
      <c r="S173" s="28" t="str">
        <f aca="false">IF(ISBLANK(Values!$F172),"",Values!S172)</f>
        <v/>
      </c>
      <c r="T173" s="28" t="str">
        <f aca="false">IF(ISBLANK(Values!$F172),"",Values!T172)</f>
        <v/>
      </c>
      <c r="U173" s="28" t="str">
        <f aca="false">IF(ISBLANK(Values!$F172),"",Values!U172)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&amp; " variations")</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28" t="str">
        <f aca="false">IF(ISBLANK(Values!$F173),"",Values!O173)</f>
        <v/>
      </c>
      <c r="P174" s="28" t="str">
        <f aca="false">IF(ISBLANK(Values!$F173),"",Values!P173)</f>
        <v/>
      </c>
      <c r="Q174" s="28" t="str">
        <f aca="false">IF(ISBLANK(Values!$F173),"",Values!Q173)</f>
        <v/>
      </c>
      <c r="R174" s="28" t="str">
        <f aca="false">IF(ISBLANK(Values!$F173),"",Values!R173)</f>
        <v/>
      </c>
      <c r="S174" s="28" t="str">
        <f aca="false">IF(ISBLANK(Values!$F173),"",Values!S173)</f>
        <v/>
      </c>
      <c r="T174" s="28" t="str">
        <f aca="false">IF(ISBLANK(Values!$F173),"",Values!T173)</f>
        <v/>
      </c>
      <c r="U174" s="28" t="str">
        <f aca="false">IF(ISBLANK(Values!$F173),"",Values!U173)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&amp; " variations")</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28" t="str">
        <f aca="false">IF(ISBLANK(Values!$F174),"",Values!O174)</f>
        <v/>
      </c>
      <c r="P175" s="28" t="str">
        <f aca="false">IF(ISBLANK(Values!$F174),"",Values!P174)</f>
        <v/>
      </c>
      <c r="Q175" s="28" t="str">
        <f aca="false">IF(ISBLANK(Values!$F174),"",Values!Q174)</f>
        <v/>
      </c>
      <c r="R175" s="28" t="str">
        <f aca="false">IF(ISBLANK(Values!$F174),"",Values!R174)</f>
        <v/>
      </c>
      <c r="S175" s="28" t="str">
        <f aca="false">IF(ISBLANK(Values!$F174),"",Values!S174)</f>
        <v/>
      </c>
      <c r="T175" s="28" t="str">
        <f aca="false">IF(ISBLANK(Values!$F174),"",Values!T174)</f>
        <v/>
      </c>
      <c r="U175" s="28" t="str">
        <f aca="false">IF(ISBLANK(Values!$F174),"",Values!U174)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&amp; " variations")</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28" t="str">
        <f aca="false">IF(ISBLANK(Values!$F175),"",Values!O175)</f>
        <v/>
      </c>
      <c r="P176" s="28" t="str">
        <f aca="false">IF(ISBLANK(Values!$F175),"",Values!P175)</f>
        <v/>
      </c>
      <c r="Q176" s="28" t="str">
        <f aca="false">IF(ISBLANK(Values!$F175),"",Values!Q175)</f>
        <v/>
      </c>
      <c r="R176" s="28" t="str">
        <f aca="false">IF(ISBLANK(Values!$F175),"",Values!R175)</f>
        <v/>
      </c>
      <c r="S176" s="28" t="str">
        <f aca="false">IF(ISBLANK(Values!$F175),"",Values!S175)</f>
        <v/>
      </c>
      <c r="T176" s="28" t="str">
        <f aca="false">IF(ISBLANK(Values!$F175),"",Values!T175)</f>
        <v/>
      </c>
      <c r="U176" s="28" t="str">
        <f aca="false">IF(ISBLANK(Values!$F175),"",Values!U175)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&amp; " variations")</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28" t="str">
        <f aca="false">IF(ISBLANK(Values!$F176),"",Values!O176)</f>
        <v/>
      </c>
      <c r="P177" s="28" t="str">
        <f aca="false">IF(ISBLANK(Values!$F176),"",Values!P176)</f>
        <v/>
      </c>
      <c r="Q177" s="28" t="str">
        <f aca="false">IF(ISBLANK(Values!$F176),"",Values!Q176)</f>
        <v/>
      </c>
      <c r="R177" s="28" t="str">
        <f aca="false">IF(ISBLANK(Values!$F176),"",Values!R176)</f>
        <v/>
      </c>
      <c r="S177" s="28" t="str">
        <f aca="false">IF(ISBLANK(Values!$F176),"",Values!S176)</f>
        <v/>
      </c>
      <c r="T177" s="28" t="str">
        <f aca="false">IF(ISBLANK(Values!$F176),"",Values!T176)</f>
        <v/>
      </c>
      <c r="U177" s="28" t="str">
        <f aca="false">IF(ISBLANK(Values!$F176),"",Values!U176)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3.8" hidden="false" customHeight="false" outlineLevel="0" collapsed="false">
      <c r="A178" s="27"/>
      <c r="E178" s="31"/>
      <c r="H178" s="27"/>
      <c r="I178" s="27"/>
      <c r="N178" s="28" t="str">
        <f aca="false">IF(ISBLANK(Values!$F177),"",Values!N177)</f>
        <v/>
      </c>
      <c r="O178" s="28" t="str">
        <f aca="false">IF(ISBLANK(Values!$F177),"",Values!O177)</f>
        <v/>
      </c>
      <c r="P178" s="28" t="str">
        <f aca="false">IF(ISBLANK(Values!$F177),"",Values!P177)</f>
        <v/>
      </c>
      <c r="Q178" s="28" t="str">
        <f aca="false">IF(ISBLANK(Values!$F177),"",Values!Q177)</f>
        <v/>
      </c>
      <c r="R178" s="28" t="str">
        <f aca="false">IF(ISBLANK(Values!$F177),"",Values!R177)</f>
        <v/>
      </c>
      <c r="S178" s="28" t="str">
        <f aca="false">IF(ISBLANK(Values!$F177),"",Values!S177)</f>
        <v/>
      </c>
      <c r="T178" s="28" t="str">
        <f aca="false">IF(ISBLANK(Values!$F177),"",Values!T177)</f>
        <v/>
      </c>
      <c r="U178" s="28" t="str">
        <f aca="false">IF(ISBLANK(Values!$F177),"",Values!U177)</f>
        <v/>
      </c>
      <c r="AA178" s="36"/>
      <c r="BE178" s="27"/>
      <c r="BF178" s="27"/>
      <c r="BG178" s="27"/>
      <c r="BH178" s="27"/>
      <c r="DO178" s="27"/>
      <c r="DP178" s="27"/>
      <c r="DS178" s="31"/>
      <c r="DY178" s="31"/>
      <c r="DZ178" s="31"/>
      <c r="EA178" s="31"/>
      <c r="EB178" s="31"/>
      <c r="EC178" s="31"/>
    </row>
    <row r="179" customFormat="false" ht="13.8" hidden="false" customHeight="false" outlineLevel="0" collapsed="false">
      <c r="A179" s="27"/>
      <c r="E179" s="31"/>
      <c r="H179" s="27"/>
      <c r="I179" s="27"/>
      <c r="N179" s="28" t="str">
        <f aca="false">IF(ISBLANK(Values!$F178),"",Values!N178)</f>
        <v/>
      </c>
      <c r="O179" s="28" t="str">
        <f aca="false">IF(ISBLANK(Values!$F178),"",Values!O178)</f>
        <v/>
      </c>
      <c r="P179" s="28" t="str">
        <f aca="false">IF(ISBLANK(Values!$F178),"",Values!P178)</f>
        <v/>
      </c>
      <c r="Q179" s="28" t="str">
        <f aca="false">IF(ISBLANK(Values!$F178),"",Values!Q178)</f>
        <v/>
      </c>
      <c r="R179" s="28" t="str">
        <f aca="false">IF(ISBLANK(Values!$F178),"",Values!R178)</f>
        <v/>
      </c>
      <c r="S179" s="28" t="str">
        <f aca="false">IF(ISBLANK(Values!$F178),"",Values!S178)</f>
        <v/>
      </c>
      <c r="T179" s="28" t="str">
        <f aca="false">IF(ISBLANK(Values!$F178),"",Values!T178)</f>
        <v/>
      </c>
      <c r="U179" s="28" t="str">
        <f aca="false">IF(ISBLANK(Values!$F178),"",Values!U178)</f>
        <v/>
      </c>
      <c r="AA179" s="36"/>
      <c r="BE179" s="27"/>
      <c r="BF179" s="27"/>
      <c r="BG179" s="27"/>
      <c r="BH179" s="27"/>
      <c r="DO179" s="27"/>
      <c r="DP179" s="27"/>
      <c r="DS179" s="31"/>
      <c r="DY179" s="31"/>
      <c r="DZ179" s="31"/>
      <c r="EA179" s="31"/>
      <c r="EB179" s="31"/>
      <c r="EC179" s="31"/>
    </row>
    <row r="180" customFormat="false" ht="13.8" hidden="false" customHeight="false" outlineLevel="0" collapsed="false">
      <c r="A180" s="27"/>
      <c r="E180" s="31"/>
      <c r="H180" s="27"/>
      <c r="I180" s="27"/>
      <c r="N180" s="28" t="str">
        <f aca="false">IF(ISBLANK(Values!$F179),"",Values!N179)</f>
        <v/>
      </c>
      <c r="O180" s="28" t="str">
        <f aca="false">IF(ISBLANK(Values!$F179),"",Values!O179)</f>
        <v/>
      </c>
      <c r="P180" s="28" t="str">
        <f aca="false">IF(ISBLANK(Values!$F179),"",Values!P179)</f>
        <v/>
      </c>
      <c r="Q180" s="28" t="str">
        <f aca="false">IF(ISBLANK(Values!$F179),"",Values!Q179)</f>
        <v/>
      </c>
      <c r="R180" s="28" t="str">
        <f aca="false">IF(ISBLANK(Values!$F179),"",Values!R179)</f>
        <v/>
      </c>
      <c r="S180" s="28" t="str">
        <f aca="false">IF(ISBLANK(Values!$F179),"",Values!S179)</f>
        <v/>
      </c>
      <c r="T180" s="28" t="str">
        <f aca="false">IF(ISBLANK(Values!$F179),"",Values!T179)</f>
        <v/>
      </c>
      <c r="U180" s="28" t="str">
        <f aca="false">IF(ISBLANK(Values!$F179),"",Values!U179)</f>
        <v/>
      </c>
      <c r="AA180" s="36"/>
      <c r="BE180" s="27"/>
      <c r="BF180" s="27"/>
      <c r="BG180" s="27"/>
      <c r="BH180" s="27"/>
      <c r="DO180" s="27"/>
      <c r="DP180" s="27"/>
      <c r="DS180" s="31"/>
      <c r="DY180" s="31"/>
      <c r="DZ180" s="31"/>
      <c r="EA180" s="31"/>
      <c r="EB180" s="31"/>
      <c r="EC180" s="31"/>
    </row>
    <row r="181" customFormat="false" ht="13.8" hidden="false" customHeight="false" outlineLevel="0" collapsed="false">
      <c r="A181" s="27"/>
      <c r="E181" s="31"/>
      <c r="H181" s="27"/>
      <c r="I181" s="27"/>
      <c r="N181" s="28" t="str">
        <f aca="false">IF(ISBLANK(Values!$F180),"",Values!N180)</f>
        <v/>
      </c>
      <c r="O181" s="28" t="str">
        <f aca="false">IF(ISBLANK(Values!$F180),"",Values!O180)</f>
        <v/>
      </c>
      <c r="P181" s="28" t="str">
        <f aca="false">IF(ISBLANK(Values!$F180),"",Values!P180)</f>
        <v/>
      </c>
      <c r="Q181" s="28" t="str">
        <f aca="false">IF(ISBLANK(Values!$F180),"",Values!Q180)</f>
        <v/>
      </c>
      <c r="R181" s="28" t="str">
        <f aca="false">IF(ISBLANK(Values!$F180),"",Values!R180)</f>
        <v/>
      </c>
      <c r="S181" s="28" t="str">
        <f aca="false">IF(ISBLANK(Values!$F180),"",Values!S180)</f>
        <v/>
      </c>
      <c r="T181" s="28" t="str">
        <f aca="false">IF(ISBLANK(Values!$F180),"",Values!T180)</f>
        <v/>
      </c>
      <c r="U181" s="28" t="str">
        <f aca="false">IF(ISBLANK(Values!$F180),"",Values!U180)</f>
        <v/>
      </c>
      <c r="AA181" s="36"/>
      <c r="BE181" s="27"/>
      <c r="BF181" s="27"/>
      <c r="BG181" s="27"/>
      <c r="BH181" s="27"/>
      <c r="DO181" s="27"/>
      <c r="DP181" s="27"/>
      <c r="DS181" s="31"/>
      <c r="DY181" s="31"/>
      <c r="DZ181" s="31"/>
      <c r="EA181" s="31"/>
      <c r="EB181" s="31"/>
      <c r="EC181" s="31"/>
    </row>
    <row r="182" customFormat="false" ht="13.8" hidden="false" customHeight="false" outlineLevel="0" collapsed="false">
      <c r="A182" s="27"/>
      <c r="E182" s="31"/>
      <c r="H182" s="27"/>
      <c r="I182" s="27"/>
      <c r="N182" s="28" t="str">
        <f aca="false">IF(ISBLANK(Values!$F181),"",Values!N181)</f>
        <v/>
      </c>
      <c r="O182" s="28" t="str">
        <f aca="false">IF(ISBLANK(Values!$F181),"",Values!O181)</f>
        <v/>
      </c>
      <c r="P182" s="28" t="str">
        <f aca="false">IF(ISBLANK(Values!$F181),"",Values!P181)</f>
        <v/>
      </c>
      <c r="Q182" s="28" t="str">
        <f aca="false">IF(ISBLANK(Values!$F181),"",Values!Q181)</f>
        <v/>
      </c>
      <c r="R182" s="28" t="str">
        <f aca="false">IF(ISBLANK(Values!$F181),"",Values!R181)</f>
        <v/>
      </c>
      <c r="S182" s="28" t="str">
        <f aca="false">IF(ISBLANK(Values!$F181),"",Values!S181)</f>
        <v/>
      </c>
      <c r="T182" s="28" t="str">
        <f aca="false">IF(ISBLANK(Values!$F181),"",Values!T181)</f>
        <v/>
      </c>
      <c r="U182" s="28" t="str">
        <f aca="false">IF(ISBLANK(Values!$F181),"",Values!U181)</f>
        <v/>
      </c>
      <c r="AA182" s="36"/>
      <c r="BE182" s="27"/>
      <c r="BF182" s="27"/>
      <c r="BG182" s="27"/>
      <c r="BH182" s="27"/>
      <c r="DO182" s="27"/>
      <c r="DP182" s="27"/>
      <c r="DS182" s="31"/>
      <c r="DY182" s="31"/>
      <c r="DZ182" s="31"/>
      <c r="EA182" s="31"/>
      <c r="EB182" s="31"/>
      <c r="EC182" s="31"/>
    </row>
    <row r="183" customFormat="false" ht="13.8" hidden="false" customHeight="false" outlineLevel="0" collapsed="false">
      <c r="A183" s="27"/>
      <c r="E183" s="31"/>
      <c r="H183" s="27"/>
      <c r="I183" s="27"/>
      <c r="N183" s="28" t="str">
        <f aca="false">IF(ISBLANK(Values!$F182),"",Values!N182)</f>
        <v/>
      </c>
      <c r="O183" s="28" t="str">
        <f aca="false">IF(ISBLANK(Values!$F182),"",Values!O182)</f>
        <v/>
      </c>
      <c r="P183" s="28" t="str">
        <f aca="false">IF(ISBLANK(Values!$F182),"",Values!P182)</f>
        <v/>
      </c>
      <c r="Q183" s="28" t="str">
        <f aca="false">IF(ISBLANK(Values!$F182),"",Values!Q182)</f>
        <v/>
      </c>
      <c r="R183" s="28" t="str">
        <f aca="false">IF(ISBLANK(Values!$F182),"",Values!R182)</f>
        <v/>
      </c>
      <c r="S183" s="28" t="str">
        <f aca="false">IF(ISBLANK(Values!$F182),"",Values!S182)</f>
        <v/>
      </c>
      <c r="T183" s="28" t="str">
        <f aca="false">IF(ISBLANK(Values!$F182),"",Values!T182)</f>
        <v/>
      </c>
      <c r="U183" s="28" t="str">
        <f aca="false">IF(ISBLANK(Values!$F182),"",Values!U182)</f>
        <v/>
      </c>
      <c r="AA183" s="36"/>
      <c r="BE183" s="27"/>
      <c r="BF183" s="27"/>
      <c r="BG183" s="27"/>
      <c r="BH183" s="27"/>
      <c r="DO183" s="27"/>
      <c r="DP183" s="27"/>
      <c r="DS183" s="31"/>
      <c r="DY183" s="31"/>
      <c r="DZ183" s="31"/>
      <c r="EA183" s="31"/>
      <c r="EB183" s="31"/>
      <c r="EC183" s="31"/>
    </row>
    <row r="184" customFormat="false" ht="13.8" hidden="false" customHeight="false" outlineLevel="0" collapsed="false">
      <c r="A184" s="27"/>
      <c r="E184" s="31"/>
      <c r="H184" s="27"/>
      <c r="I184" s="27"/>
      <c r="N184" s="28" t="str">
        <f aca="false">IF(ISBLANK(Values!$F183),"",Values!N183)</f>
        <v/>
      </c>
      <c r="O184" s="28" t="str">
        <f aca="false">IF(ISBLANK(Values!$F183),"",Values!O183)</f>
        <v/>
      </c>
      <c r="P184" s="28" t="str">
        <f aca="false">IF(ISBLANK(Values!$F183),"",Values!P183)</f>
        <v/>
      </c>
      <c r="Q184" s="28" t="str">
        <f aca="false">IF(ISBLANK(Values!$F183),"",Values!Q183)</f>
        <v/>
      </c>
      <c r="R184" s="28" t="str">
        <f aca="false">IF(ISBLANK(Values!$F183),"",Values!R183)</f>
        <v/>
      </c>
      <c r="S184" s="28" t="str">
        <f aca="false">IF(ISBLANK(Values!$F183),"",Values!S183)</f>
        <v/>
      </c>
      <c r="T184" s="28" t="str">
        <f aca="false">IF(ISBLANK(Values!$F183),"",Values!T183)</f>
        <v/>
      </c>
      <c r="U184" s="28" t="str">
        <f aca="false">IF(ISBLANK(Values!$F183),"",Values!U183)</f>
        <v/>
      </c>
      <c r="AA184" s="36"/>
      <c r="BE184" s="27"/>
      <c r="BF184" s="27"/>
      <c r="BG184" s="27"/>
      <c r="BH184" s="27"/>
      <c r="DO184" s="27"/>
      <c r="DP184" s="27"/>
      <c r="DS184" s="31"/>
      <c r="DY184" s="31"/>
      <c r="DZ184" s="31"/>
      <c r="EA184" s="31"/>
      <c r="EB184" s="31"/>
      <c r="EC184" s="31"/>
    </row>
    <row r="185" customFormat="false" ht="13.8" hidden="false" customHeight="false" outlineLevel="0" collapsed="false">
      <c r="A185" s="27"/>
      <c r="E185" s="31"/>
      <c r="H185" s="27"/>
      <c r="I185" s="27"/>
      <c r="N185" s="28" t="str">
        <f aca="false">IF(ISBLANK(Values!$F184),"",Values!N184)</f>
        <v/>
      </c>
      <c r="O185" s="28" t="str">
        <f aca="false">IF(ISBLANK(Values!$F184),"",Values!O184)</f>
        <v/>
      </c>
      <c r="P185" s="28" t="str">
        <f aca="false">IF(ISBLANK(Values!$F184),"",Values!P184)</f>
        <v/>
      </c>
      <c r="Q185" s="28" t="str">
        <f aca="false">IF(ISBLANK(Values!$F184),"",Values!Q184)</f>
        <v/>
      </c>
      <c r="R185" s="28" t="str">
        <f aca="false">IF(ISBLANK(Values!$F184),"",Values!R184)</f>
        <v/>
      </c>
      <c r="S185" s="28" t="str">
        <f aca="false">IF(ISBLANK(Values!$F184),"",Values!S184)</f>
        <v/>
      </c>
      <c r="T185" s="28" t="str">
        <f aca="false">IF(ISBLANK(Values!$F184),"",Values!T184)</f>
        <v/>
      </c>
      <c r="U185" s="28" t="str">
        <f aca="false">IF(ISBLANK(Values!$F184),"",Values!U184)</f>
        <v/>
      </c>
      <c r="AA185" s="36"/>
      <c r="BE185" s="27"/>
      <c r="BF185" s="27"/>
      <c r="BG185" s="27"/>
      <c r="BH185" s="27"/>
      <c r="DO185" s="27"/>
      <c r="DP185" s="27"/>
      <c r="DS185" s="31"/>
      <c r="DY185" s="31"/>
      <c r="DZ185" s="31"/>
      <c r="EA185" s="31"/>
      <c r="EB185" s="31"/>
      <c r="EC185" s="31"/>
    </row>
    <row r="186" customFormat="false" ht="13.8" hidden="false" customHeight="false" outlineLevel="0" collapsed="false">
      <c r="A186" s="27"/>
      <c r="E186" s="31"/>
      <c r="H186" s="27"/>
      <c r="I186" s="27"/>
      <c r="N186" s="28" t="str">
        <f aca="false">IF(ISBLANK(Values!$F185),"",Values!N185)</f>
        <v/>
      </c>
      <c r="O186" s="28" t="str">
        <f aca="false">IF(ISBLANK(Values!$F185),"",Values!O185)</f>
        <v/>
      </c>
      <c r="P186" s="28" t="str">
        <f aca="false">IF(ISBLANK(Values!$F185),"",Values!P185)</f>
        <v/>
      </c>
      <c r="Q186" s="28" t="str">
        <f aca="false">IF(ISBLANK(Values!$F185),"",Values!Q185)</f>
        <v/>
      </c>
      <c r="R186" s="28" t="str">
        <f aca="false">IF(ISBLANK(Values!$F185),"",Values!R185)</f>
        <v/>
      </c>
      <c r="S186" s="28" t="str">
        <f aca="false">IF(ISBLANK(Values!$F185),"",Values!S185)</f>
        <v/>
      </c>
      <c r="T186" s="28" t="str">
        <f aca="false">IF(ISBLANK(Values!$F185),"",Values!T185)</f>
        <v/>
      </c>
      <c r="U186" s="28" t="str">
        <f aca="false">IF(ISBLANK(Values!$F185),"",Values!U185)</f>
        <v/>
      </c>
      <c r="AA186" s="36"/>
      <c r="BE186" s="27"/>
      <c r="BF186" s="27"/>
      <c r="BG186" s="27"/>
      <c r="BH186" s="27"/>
      <c r="DO186" s="27"/>
      <c r="DP186" s="27"/>
      <c r="DS186" s="31"/>
      <c r="DY186" s="31"/>
      <c r="DZ186" s="31"/>
      <c r="EA186" s="31"/>
      <c r="EB186" s="31"/>
      <c r="EC186" s="31"/>
    </row>
    <row r="187" customFormat="false" ht="13.8" hidden="false" customHeight="false" outlineLevel="0" collapsed="false">
      <c r="A187" s="27"/>
      <c r="E187" s="31"/>
      <c r="H187" s="27"/>
      <c r="I187" s="27"/>
      <c r="N187" s="28" t="str">
        <f aca="false">IF(ISBLANK(Values!$F186),"",Values!N186)</f>
        <v/>
      </c>
      <c r="O187" s="28" t="str">
        <f aca="false">IF(ISBLANK(Values!$F186),"",Values!O186)</f>
        <v/>
      </c>
      <c r="P187" s="28" t="str">
        <f aca="false">IF(ISBLANK(Values!$F186),"",Values!P186)</f>
        <v/>
      </c>
      <c r="Q187" s="28" t="str">
        <f aca="false">IF(ISBLANK(Values!$F186),"",Values!Q186)</f>
        <v/>
      </c>
      <c r="R187" s="28" t="str">
        <f aca="false">IF(ISBLANK(Values!$F186),"",Values!R186)</f>
        <v/>
      </c>
      <c r="S187" s="28" t="str">
        <f aca="false">IF(ISBLANK(Values!$F186),"",Values!S186)</f>
        <v/>
      </c>
      <c r="T187" s="28" t="str">
        <f aca="false">IF(ISBLANK(Values!$F186),"",Values!T186)</f>
        <v/>
      </c>
      <c r="U187" s="28" t="str">
        <f aca="false">IF(ISBLANK(Values!$F186),"",Values!U186)</f>
        <v/>
      </c>
      <c r="AA187" s="36"/>
      <c r="BE187" s="27"/>
      <c r="BF187" s="27"/>
      <c r="BG187" s="27"/>
      <c r="BH187" s="27"/>
      <c r="DO187" s="27"/>
      <c r="DP187" s="27"/>
      <c r="DS187" s="31"/>
      <c r="DY187" s="31"/>
      <c r="DZ187" s="31"/>
      <c r="EA187" s="31"/>
      <c r="EB187" s="31"/>
      <c r="EC187" s="31"/>
    </row>
    <row r="188" customFormat="false" ht="13.8" hidden="false" customHeight="false" outlineLevel="0" collapsed="false">
      <c r="A188" s="27"/>
      <c r="E188" s="31"/>
      <c r="H188" s="27"/>
      <c r="I188" s="27"/>
      <c r="N188" s="28" t="str">
        <f aca="false">IF(ISBLANK(Values!$F187),"",Values!N187)</f>
        <v/>
      </c>
      <c r="O188" s="28" t="str">
        <f aca="false">IF(ISBLANK(Values!$F187),"",Values!O187)</f>
        <v/>
      </c>
      <c r="P188" s="28" t="str">
        <f aca="false">IF(ISBLANK(Values!$F187),"",Values!P187)</f>
        <v/>
      </c>
      <c r="Q188" s="28" t="str">
        <f aca="false">IF(ISBLANK(Values!$F187),"",Values!Q187)</f>
        <v/>
      </c>
      <c r="R188" s="28" t="str">
        <f aca="false">IF(ISBLANK(Values!$F187),"",Values!R187)</f>
        <v/>
      </c>
      <c r="S188" s="28" t="str">
        <f aca="false">IF(ISBLANK(Values!$F187),"",Values!S187)</f>
        <v/>
      </c>
      <c r="T188" s="28" t="str">
        <f aca="false">IF(ISBLANK(Values!$F187),"",Values!T187)</f>
        <v/>
      </c>
      <c r="U188" s="28" t="str">
        <f aca="false">IF(ISBLANK(Values!$F187),"",Values!U187)</f>
        <v/>
      </c>
      <c r="AA188" s="36"/>
      <c r="BE188" s="27"/>
      <c r="BF188" s="27"/>
      <c r="BG188" s="27"/>
      <c r="BH188" s="27"/>
      <c r="DO188" s="27"/>
      <c r="DP188" s="27"/>
      <c r="DS188" s="31"/>
      <c r="DY188" s="31"/>
      <c r="DZ188" s="31"/>
      <c r="EA188" s="31"/>
      <c r="EB188" s="31"/>
      <c r="EC188" s="31"/>
    </row>
    <row r="189" customFormat="false" ht="13.8" hidden="false" customHeight="false" outlineLevel="0" collapsed="false">
      <c r="A189" s="27"/>
      <c r="E189" s="31"/>
      <c r="H189" s="27"/>
      <c r="I189" s="27"/>
      <c r="N189" s="28" t="str">
        <f aca="false">IF(ISBLANK(Values!$F188),"",Values!N188)</f>
        <v/>
      </c>
      <c r="O189" s="28" t="str">
        <f aca="false">IF(ISBLANK(Values!$F188),"",Values!O188)</f>
        <v/>
      </c>
      <c r="P189" s="28" t="str">
        <f aca="false">IF(ISBLANK(Values!$F188),"",Values!P188)</f>
        <v/>
      </c>
      <c r="Q189" s="28" t="str">
        <f aca="false">IF(ISBLANK(Values!$F188),"",Values!Q188)</f>
        <v/>
      </c>
      <c r="R189" s="28" t="str">
        <f aca="false">IF(ISBLANK(Values!$F188),"",Values!R188)</f>
        <v/>
      </c>
      <c r="S189" s="28" t="str">
        <f aca="false">IF(ISBLANK(Values!$F188),"",Values!S188)</f>
        <v/>
      </c>
      <c r="T189" s="28" t="str">
        <f aca="false">IF(ISBLANK(Values!$F188),"",Values!T188)</f>
        <v/>
      </c>
      <c r="U189" s="28" t="str">
        <f aca="false">IF(ISBLANK(Values!$F188),"",Values!U188)</f>
        <v/>
      </c>
      <c r="AA189" s="36"/>
      <c r="BE189" s="27"/>
      <c r="BF189" s="27"/>
      <c r="BG189" s="27"/>
      <c r="BH189" s="27"/>
      <c r="DO189" s="27"/>
      <c r="DP189" s="27"/>
      <c r="DS189" s="31"/>
      <c r="DY189" s="31"/>
      <c r="DZ189" s="31"/>
      <c r="EA189" s="31"/>
      <c r="EB189" s="31"/>
      <c r="EC189" s="31"/>
    </row>
    <row r="190" customFormat="false" ht="13.8" hidden="false" customHeight="false" outlineLevel="0" collapsed="false">
      <c r="A190" s="27"/>
      <c r="E190" s="31"/>
      <c r="H190" s="27"/>
      <c r="I190" s="27"/>
      <c r="N190" s="28" t="str">
        <f aca="false">IF(ISBLANK(Values!$F189),"",Values!N189)</f>
        <v/>
      </c>
      <c r="O190" s="28" t="str">
        <f aca="false">IF(ISBLANK(Values!$F189),"",Values!O189)</f>
        <v/>
      </c>
      <c r="P190" s="28" t="str">
        <f aca="false">IF(ISBLANK(Values!$F189),"",Values!P189)</f>
        <v/>
      </c>
      <c r="Q190" s="28" t="str">
        <f aca="false">IF(ISBLANK(Values!$F189),"",Values!Q189)</f>
        <v/>
      </c>
      <c r="R190" s="28" t="str">
        <f aca="false">IF(ISBLANK(Values!$F189),"",Values!R189)</f>
        <v/>
      </c>
      <c r="S190" s="28" t="str">
        <f aca="false">IF(ISBLANK(Values!$F189),"",Values!S189)</f>
        <v/>
      </c>
      <c r="T190" s="28" t="str">
        <f aca="false">IF(ISBLANK(Values!$F189),"",Values!T189)</f>
        <v/>
      </c>
      <c r="U190" s="28" t="str">
        <f aca="false">IF(ISBLANK(Values!$F189),"",Values!U189)</f>
        <v/>
      </c>
      <c r="AA190" s="36"/>
      <c r="BE190" s="27"/>
      <c r="BF190" s="27"/>
      <c r="BG190" s="27"/>
      <c r="BH190" s="27"/>
      <c r="DO190" s="27"/>
      <c r="DP190" s="27"/>
      <c r="DS190" s="31"/>
      <c r="DY190" s="31"/>
      <c r="DZ190" s="31"/>
      <c r="EA190" s="31"/>
      <c r="EB190" s="31"/>
      <c r="EC190" s="31"/>
    </row>
    <row r="191" customFormat="false" ht="13.8" hidden="false" customHeight="false" outlineLevel="0" collapsed="false">
      <c r="A191" s="27"/>
      <c r="E191" s="31"/>
      <c r="H191" s="27"/>
      <c r="I191" s="27"/>
      <c r="N191" s="28" t="str">
        <f aca="false">IF(ISBLANK(Values!$F190),"",Values!N190)</f>
        <v/>
      </c>
      <c r="O191" s="28" t="str">
        <f aca="false">IF(ISBLANK(Values!$F190),"",Values!O190)</f>
        <v/>
      </c>
      <c r="P191" s="28" t="str">
        <f aca="false">IF(ISBLANK(Values!$F190),"",Values!P190)</f>
        <v/>
      </c>
      <c r="Q191" s="28" t="str">
        <f aca="false">IF(ISBLANK(Values!$F190),"",Values!Q190)</f>
        <v/>
      </c>
      <c r="R191" s="28" t="str">
        <f aca="false">IF(ISBLANK(Values!$F190),"",Values!R190)</f>
        <v/>
      </c>
      <c r="S191" s="28" t="str">
        <f aca="false">IF(ISBLANK(Values!$F190),"",Values!S190)</f>
        <v/>
      </c>
      <c r="T191" s="28" t="str">
        <f aca="false">IF(ISBLANK(Values!$F190),"",Values!T190)</f>
        <v/>
      </c>
      <c r="U191" s="28" t="str">
        <f aca="false">IF(ISBLANK(Values!$F190),"",Values!U190)</f>
        <v/>
      </c>
      <c r="AA191" s="36"/>
      <c r="BE191" s="27"/>
      <c r="BF191" s="27"/>
      <c r="BG191" s="27"/>
      <c r="BH191" s="27"/>
      <c r="DO191" s="27"/>
      <c r="DP191" s="27"/>
      <c r="DS191" s="31"/>
      <c r="DY191" s="31"/>
      <c r="DZ191" s="31"/>
      <c r="EA191" s="31"/>
      <c r="EB191" s="31"/>
      <c r="EC191" s="31"/>
    </row>
    <row r="192" customFormat="false" ht="13.8" hidden="false" customHeight="false" outlineLevel="0" collapsed="false">
      <c r="A192" s="27"/>
      <c r="E192" s="31"/>
      <c r="H192" s="27"/>
      <c r="I192" s="27"/>
      <c r="N192" s="28" t="str">
        <f aca="false">IF(ISBLANK(Values!$F191),"",Values!N191)</f>
        <v/>
      </c>
      <c r="O192" s="28" t="str">
        <f aca="false">IF(ISBLANK(Values!$F191),"",Values!O191)</f>
        <v/>
      </c>
      <c r="P192" s="28" t="str">
        <f aca="false">IF(ISBLANK(Values!$F191),"",Values!P191)</f>
        <v/>
      </c>
      <c r="Q192" s="28" t="str">
        <f aca="false">IF(ISBLANK(Values!$F191),"",Values!Q191)</f>
        <v/>
      </c>
      <c r="R192" s="28" t="str">
        <f aca="false">IF(ISBLANK(Values!$F191),"",Values!R191)</f>
        <v/>
      </c>
      <c r="S192" s="28" t="str">
        <f aca="false">IF(ISBLANK(Values!$F191),"",Values!S191)</f>
        <v/>
      </c>
      <c r="T192" s="28" t="str">
        <f aca="false">IF(ISBLANK(Values!$F191),"",Values!T191)</f>
        <v/>
      </c>
      <c r="U192" s="28" t="str">
        <f aca="false">IF(ISBLANK(Values!$F191),"",Values!U191)</f>
        <v/>
      </c>
      <c r="AA192" s="36"/>
      <c r="BE192" s="27"/>
      <c r="BF192" s="27"/>
      <c r="BG192" s="27"/>
      <c r="BH192" s="27"/>
      <c r="DO192" s="27"/>
      <c r="DP192" s="27"/>
      <c r="DS192" s="31"/>
      <c r="DY192" s="31"/>
      <c r="DZ192" s="31"/>
      <c r="EA192" s="31"/>
      <c r="EB192" s="31"/>
      <c r="EC192" s="31"/>
    </row>
    <row r="193" customFormat="false" ht="13.8" hidden="false" customHeight="false" outlineLevel="0" collapsed="false">
      <c r="A193" s="27"/>
      <c r="E193" s="31"/>
      <c r="H193" s="27"/>
      <c r="I193" s="27"/>
      <c r="N193" s="28" t="str">
        <f aca="false">IF(ISBLANK(Values!$F192),"",Values!N192)</f>
        <v/>
      </c>
      <c r="O193" s="28" t="str">
        <f aca="false">IF(ISBLANK(Values!$F192),"",Values!O192)</f>
        <v/>
      </c>
      <c r="P193" s="28" t="str">
        <f aca="false">IF(ISBLANK(Values!$F192),"",Values!P192)</f>
        <v/>
      </c>
      <c r="Q193" s="28" t="str">
        <f aca="false">IF(ISBLANK(Values!$F192),"",Values!Q192)</f>
        <v/>
      </c>
      <c r="R193" s="28" t="str">
        <f aca="false">IF(ISBLANK(Values!$F192),"",Values!R192)</f>
        <v/>
      </c>
      <c r="S193" s="28" t="str">
        <f aca="false">IF(ISBLANK(Values!$F192),"",Values!S192)</f>
        <v/>
      </c>
      <c r="T193" s="28" t="str">
        <f aca="false">IF(ISBLANK(Values!$F192),"",Values!T192)</f>
        <v/>
      </c>
      <c r="U193" s="28" t="str">
        <f aca="false">IF(ISBLANK(Values!$F192),"",Values!U192)</f>
        <v/>
      </c>
      <c r="AA193" s="36"/>
      <c r="BE193" s="27"/>
      <c r="BF193" s="27"/>
      <c r="BG193" s="27"/>
      <c r="BH193" s="27"/>
      <c r="DO193" s="27"/>
      <c r="DP193" s="27"/>
      <c r="DS193" s="31"/>
      <c r="DY193" s="31"/>
      <c r="DZ193" s="31"/>
      <c r="EA193" s="31"/>
      <c r="EB193" s="31"/>
      <c r="EC193" s="31"/>
    </row>
    <row r="194" customFormat="false" ht="13.8" hidden="false" customHeight="false" outlineLevel="0" collapsed="false">
      <c r="A194" s="27"/>
      <c r="E194" s="31"/>
      <c r="H194" s="27"/>
      <c r="I194" s="27"/>
      <c r="N194" s="28" t="str">
        <f aca="false">IF(ISBLANK(Values!$F193),"",Values!N193)</f>
        <v/>
      </c>
      <c r="O194" s="28" t="str">
        <f aca="false">IF(ISBLANK(Values!$F193),"",Values!O193)</f>
        <v/>
      </c>
      <c r="P194" s="28" t="str">
        <f aca="false">IF(ISBLANK(Values!$F193),"",Values!P193)</f>
        <v/>
      </c>
      <c r="Q194" s="28" t="str">
        <f aca="false">IF(ISBLANK(Values!$F193),"",Values!Q193)</f>
        <v/>
      </c>
      <c r="R194" s="28" t="str">
        <f aca="false">IF(ISBLANK(Values!$F193),"",Values!R193)</f>
        <v/>
      </c>
      <c r="S194" s="28" t="str">
        <f aca="false">IF(ISBLANK(Values!$F193),"",Values!S193)</f>
        <v/>
      </c>
      <c r="T194" s="28" t="str">
        <f aca="false">IF(ISBLANK(Values!$F193),"",Values!T193)</f>
        <v/>
      </c>
      <c r="U194" s="28" t="str">
        <f aca="false">IF(ISBLANK(Values!$F193),"",Values!U193)</f>
        <v/>
      </c>
      <c r="AA194" s="36"/>
      <c r="BE194" s="27"/>
      <c r="BF194" s="27"/>
      <c r="BG194" s="27"/>
      <c r="BH194" s="27"/>
      <c r="DO194" s="27"/>
      <c r="DP194" s="27"/>
      <c r="DS194" s="31"/>
      <c r="DY194" s="31"/>
      <c r="DZ194" s="31"/>
      <c r="EA194" s="31"/>
      <c r="EB194" s="31"/>
      <c r="EC194" s="31"/>
    </row>
    <row r="195" customFormat="false" ht="13.8" hidden="false" customHeight="false" outlineLevel="0" collapsed="false">
      <c r="A195" s="27"/>
      <c r="E195" s="31"/>
      <c r="H195" s="27"/>
      <c r="I195" s="27"/>
      <c r="N195" s="28" t="str">
        <f aca="false">IF(ISBLANK(Values!$F194),"",Values!N194)</f>
        <v/>
      </c>
      <c r="O195" s="28" t="str">
        <f aca="false">IF(ISBLANK(Values!$F194),"",Values!O194)</f>
        <v/>
      </c>
      <c r="P195" s="28" t="str">
        <f aca="false">IF(ISBLANK(Values!$F194),"",Values!P194)</f>
        <v/>
      </c>
      <c r="Q195" s="28" t="str">
        <f aca="false">IF(ISBLANK(Values!$F194),"",Values!Q194)</f>
        <v/>
      </c>
      <c r="R195" s="28" t="str">
        <f aca="false">IF(ISBLANK(Values!$F194),"",Values!R194)</f>
        <v/>
      </c>
      <c r="S195" s="28" t="str">
        <f aca="false">IF(ISBLANK(Values!$F194),"",Values!S194)</f>
        <v/>
      </c>
      <c r="T195" s="28" t="str">
        <f aca="false">IF(ISBLANK(Values!$F194),"",Values!T194)</f>
        <v/>
      </c>
      <c r="U195" s="28" t="str">
        <f aca="false">IF(ISBLANK(Values!$F194),"",Values!U194)</f>
        <v/>
      </c>
      <c r="AA195" s="36"/>
      <c r="BE195" s="27"/>
      <c r="BF195" s="27"/>
      <c r="BG195" s="27"/>
      <c r="BH195" s="27"/>
      <c r="DO195" s="27"/>
      <c r="DP195" s="27"/>
      <c r="DS195" s="31"/>
      <c r="DY195" s="31"/>
      <c r="DZ195" s="31"/>
      <c r="EA195" s="31"/>
      <c r="EB195" s="31"/>
      <c r="EC195" s="31"/>
    </row>
    <row r="196" customFormat="false" ht="13.8" hidden="false" customHeight="false" outlineLevel="0" collapsed="false">
      <c r="A196" s="27"/>
      <c r="E196" s="31"/>
      <c r="H196" s="27"/>
      <c r="I196" s="27"/>
      <c r="N196" s="28" t="str">
        <f aca="false">IF(ISBLANK(Values!$F195),"",Values!N195)</f>
        <v/>
      </c>
      <c r="O196" s="28" t="str">
        <f aca="false">IF(ISBLANK(Values!$F195),"",Values!O195)</f>
        <v/>
      </c>
      <c r="P196" s="28" t="str">
        <f aca="false">IF(ISBLANK(Values!$F195),"",Values!P195)</f>
        <v/>
      </c>
      <c r="Q196" s="28" t="str">
        <f aca="false">IF(ISBLANK(Values!$F195),"",Values!Q195)</f>
        <v/>
      </c>
      <c r="R196" s="28" t="str">
        <f aca="false">IF(ISBLANK(Values!$F195),"",Values!R195)</f>
        <v/>
      </c>
      <c r="S196" s="28" t="str">
        <f aca="false">IF(ISBLANK(Values!$F195),"",Values!S195)</f>
        <v/>
      </c>
      <c r="T196" s="28" t="str">
        <f aca="false">IF(ISBLANK(Values!$F195),"",Values!T195)</f>
        <v/>
      </c>
      <c r="U196" s="28" t="str">
        <f aca="false">IF(ISBLANK(Values!$F195),"",Values!U195)</f>
        <v/>
      </c>
      <c r="AA196" s="36"/>
      <c r="BE196" s="27"/>
      <c r="BF196" s="27"/>
      <c r="BG196" s="27"/>
      <c r="BH196" s="27"/>
      <c r="DO196" s="27"/>
      <c r="DP196" s="27"/>
      <c r="DS196" s="31"/>
      <c r="DY196" s="31"/>
      <c r="DZ196" s="31"/>
      <c r="EA196" s="31"/>
      <c r="EB196" s="31"/>
      <c r="EC196" s="31"/>
    </row>
    <row r="197" customFormat="false" ht="13.8" hidden="false" customHeight="false" outlineLevel="0" collapsed="false">
      <c r="A197" s="27"/>
      <c r="E197" s="31"/>
      <c r="H197" s="27"/>
      <c r="I197" s="27"/>
      <c r="N197" s="28" t="str">
        <f aca="false">IF(ISBLANK(Values!$F196),"",Values!N196)</f>
        <v/>
      </c>
      <c r="O197" s="28" t="str">
        <f aca="false">IF(ISBLANK(Values!$F196),"",Values!O196)</f>
        <v/>
      </c>
      <c r="P197" s="28" t="str">
        <f aca="false">IF(ISBLANK(Values!$F196),"",Values!P196)</f>
        <v/>
      </c>
      <c r="Q197" s="28" t="str">
        <f aca="false">IF(ISBLANK(Values!$F196),"",Values!Q196)</f>
        <v/>
      </c>
      <c r="R197" s="28" t="str">
        <f aca="false">IF(ISBLANK(Values!$F196),"",Values!R196)</f>
        <v/>
      </c>
      <c r="S197" s="28" t="str">
        <f aca="false">IF(ISBLANK(Values!$F196),"",Values!S196)</f>
        <v/>
      </c>
      <c r="T197" s="28" t="str">
        <f aca="false">IF(ISBLANK(Values!$F196),"",Values!T196)</f>
        <v/>
      </c>
      <c r="U197" s="28" t="str">
        <f aca="false">IF(ISBLANK(Values!$F196),"",Values!U196)</f>
        <v/>
      </c>
      <c r="AA197" s="36"/>
      <c r="BE197" s="27"/>
      <c r="BF197" s="27"/>
      <c r="BG197" s="27"/>
      <c r="BH197" s="27"/>
      <c r="DO197" s="27"/>
      <c r="DP197" s="27"/>
      <c r="DS197" s="31"/>
      <c r="DY197" s="31"/>
      <c r="DZ197" s="31"/>
      <c r="EA197" s="31"/>
      <c r="EB197" s="31"/>
      <c r="EC197" s="31"/>
    </row>
    <row r="198" customFormat="false" ht="13.8" hidden="false" customHeight="false" outlineLevel="0" collapsed="false">
      <c r="A198" s="27"/>
      <c r="E198" s="31"/>
      <c r="H198" s="27"/>
      <c r="I198" s="27"/>
      <c r="N198" s="28" t="str">
        <f aca="false">IF(ISBLANK(Values!$F197),"",Values!N197)</f>
        <v/>
      </c>
      <c r="O198" s="28" t="str">
        <f aca="false">IF(ISBLANK(Values!$F197),"",Values!O197)</f>
        <v/>
      </c>
      <c r="P198" s="28" t="str">
        <f aca="false">IF(ISBLANK(Values!$F197),"",Values!P197)</f>
        <v/>
      </c>
      <c r="Q198" s="28" t="str">
        <f aca="false">IF(ISBLANK(Values!$F197),"",Values!Q197)</f>
        <v/>
      </c>
      <c r="R198" s="28" t="str">
        <f aca="false">IF(ISBLANK(Values!$F197),"",Values!R197)</f>
        <v/>
      </c>
      <c r="S198" s="28" t="str">
        <f aca="false">IF(ISBLANK(Values!$F197),"",Values!S197)</f>
        <v/>
      </c>
      <c r="T198" s="28" t="str">
        <f aca="false">IF(ISBLANK(Values!$F197),"",Values!T197)</f>
        <v/>
      </c>
      <c r="U198" s="28" t="str">
        <f aca="false">IF(ISBLANK(Values!$F197),"",Values!U197)</f>
        <v/>
      </c>
      <c r="AA198" s="36"/>
      <c r="BE198" s="27"/>
      <c r="BF198" s="27"/>
      <c r="BG198" s="27"/>
      <c r="BH198" s="27"/>
      <c r="DO198" s="27"/>
      <c r="DP198" s="27"/>
      <c r="DS198" s="31"/>
      <c r="DY198" s="31"/>
      <c r="DZ198" s="31"/>
      <c r="EA198" s="31"/>
      <c r="EB198" s="31"/>
      <c r="EC198" s="31"/>
    </row>
    <row r="199" customFormat="false" ht="13.8" hidden="false" customHeight="false" outlineLevel="0" collapsed="false">
      <c r="A199" s="27"/>
      <c r="E199" s="31"/>
      <c r="H199" s="27"/>
      <c r="I199" s="27"/>
      <c r="N199" s="28" t="str">
        <f aca="false">IF(ISBLANK(Values!$F198),"",Values!N198)</f>
        <v/>
      </c>
      <c r="O199" s="28" t="str">
        <f aca="false">IF(ISBLANK(Values!$F198),"",Values!O198)</f>
        <v/>
      </c>
      <c r="P199" s="28" t="str">
        <f aca="false">IF(ISBLANK(Values!$F198),"",Values!P198)</f>
        <v/>
      </c>
      <c r="Q199" s="28" t="str">
        <f aca="false">IF(ISBLANK(Values!$F198),"",Values!Q198)</f>
        <v/>
      </c>
      <c r="R199" s="28" t="str">
        <f aca="false">IF(ISBLANK(Values!$F198),"",Values!R198)</f>
        <v/>
      </c>
      <c r="S199" s="28" t="str">
        <f aca="false">IF(ISBLANK(Values!$F198),"",Values!S198)</f>
        <v/>
      </c>
      <c r="T199" s="28" t="str">
        <f aca="false">IF(ISBLANK(Values!$F198),"",Values!T198)</f>
        <v/>
      </c>
      <c r="U199" s="28" t="str">
        <f aca="false">IF(ISBLANK(Values!$F198),"",Values!U198)</f>
        <v/>
      </c>
      <c r="AA199" s="36"/>
      <c r="BE199" s="27"/>
      <c r="BF199" s="27"/>
      <c r="BG199" s="27"/>
      <c r="BH199" s="27"/>
      <c r="DO199" s="27"/>
      <c r="DP199" s="27"/>
      <c r="DS199" s="31"/>
      <c r="DY199" s="31"/>
      <c r="DZ199" s="31"/>
      <c r="EA199" s="31"/>
      <c r="EB199" s="31"/>
      <c r="EC199" s="31"/>
    </row>
    <row r="200" customFormat="false" ht="13.8" hidden="false" customHeight="false" outlineLevel="0" collapsed="false">
      <c r="A200" s="27"/>
      <c r="E200" s="31"/>
      <c r="H200" s="27"/>
      <c r="I200" s="27"/>
      <c r="N200" s="28" t="str">
        <f aca="false">IF(ISBLANK(Values!$F199),"",Values!N199)</f>
        <v/>
      </c>
      <c r="O200" s="28" t="str">
        <f aca="false">IF(ISBLANK(Values!$F199),"",Values!O199)</f>
        <v/>
      </c>
      <c r="P200" s="28" t="str">
        <f aca="false">IF(ISBLANK(Values!$F199),"",Values!P199)</f>
        <v/>
      </c>
      <c r="Q200" s="28" t="str">
        <f aca="false">IF(ISBLANK(Values!$F199),"",Values!Q199)</f>
        <v/>
      </c>
      <c r="R200" s="28" t="str">
        <f aca="false">IF(ISBLANK(Values!$F199),"",Values!R199)</f>
        <v/>
      </c>
      <c r="S200" s="28" t="str">
        <f aca="false">IF(ISBLANK(Values!$F199),"",Values!S199)</f>
        <v/>
      </c>
      <c r="T200" s="28" t="str">
        <f aca="false">IF(ISBLANK(Values!$F199),"",Values!T199)</f>
        <v/>
      </c>
      <c r="U200" s="28" t="str">
        <f aca="false">IF(ISBLANK(Values!$F199),"",Values!U199)</f>
        <v/>
      </c>
      <c r="AA200" s="36"/>
      <c r="BE200" s="27"/>
      <c r="BF200" s="27"/>
      <c r="BG200" s="27"/>
      <c r="BH200" s="27"/>
      <c r="DO200" s="27"/>
      <c r="DP200" s="27"/>
      <c r="DS200" s="31"/>
      <c r="DY200" s="31"/>
      <c r="DZ200" s="31"/>
      <c r="EA200" s="31"/>
      <c r="EB200" s="31"/>
      <c r="EC200" s="31"/>
    </row>
    <row r="201" customFormat="false" ht="13.8" hidden="false" customHeight="false" outlineLevel="0" collapsed="false">
      <c r="A201" s="27"/>
      <c r="E201" s="31"/>
      <c r="H201" s="27"/>
      <c r="I201" s="27"/>
      <c r="N201" s="28" t="str">
        <f aca="false">IF(ISBLANK(Values!$F200),"",Values!N200)</f>
        <v/>
      </c>
      <c r="O201" s="28" t="str">
        <f aca="false">IF(ISBLANK(Values!$F200),"",Values!O200)</f>
        <v/>
      </c>
      <c r="P201" s="28" t="str">
        <f aca="false">IF(ISBLANK(Values!$F200),"",Values!P200)</f>
        <v/>
      </c>
      <c r="Q201" s="28" t="str">
        <f aca="false">IF(ISBLANK(Values!$F200),"",Values!Q200)</f>
        <v/>
      </c>
      <c r="R201" s="28" t="str">
        <f aca="false">IF(ISBLANK(Values!$F200),"",Values!R200)</f>
        <v/>
      </c>
      <c r="S201" s="28" t="str">
        <f aca="false">IF(ISBLANK(Values!$F200),"",Values!S200)</f>
        <v/>
      </c>
      <c r="T201" s="28" t="str">
        <f aca="false">IF(ISBLANK(Values!$F200),"",Values!T200)</f>
        <v/>
      </c>
      <c r="U201" s="28" t="str">
        <f aca="false">IF(ISBLANK(Values!$F200),"",Values!U200)</f>
        <v/>
      </c>
      <c r="AA201" s="36"/>
      <c r="BE201" s="27"/>
      <c r="BF201" s="27"/>
      <c r="BG201" s="27"/>
      <c r="BH201" s="27"/>
      <c r="DO201" s="27"/>
      <c r="DP201" s="27"/>
      <c r="DS201" s="31"/>
      <c r="DY201" s="31"/>
      <c r="DZ201" s="31"/>
      <c r="EA201" s="31"/>
      <c r="EB201" s="31"/>
      <c r="EC201" s="31"/>
    </row>
    <row r="202" customFormat="false" ht="13.8" hidden="false" customHeight="false" outlineLevel="0" collapsed="false">
      <c r="A202" s="27"/>
      <c r="E202" s="31"/>
      <c r="H202" s="27"/>
      <c r="I202" s="27"/>
      <c r="N202" s="28" t="str">
        <f aca="false">IF(ISBLANK(Values!$F201),"",Values!N201)</f>
        <v/>
      </c>
      <c r="O202" s="28" t="str">
        <f aca="false">IF(ISBLANK(Values!$F201),"",Values!O201)</f>
        <v/>
      </c>
      <c r="P202" s="28" t="str">
        <f aca="false">IF(ISBLANK(Values!$F201),"",Values!P201)</f>
        <v/>
      </c>
      <c r="Q202" s="28" t="str">
        <f aca="false">IF(ISBLANK(Values!$F201),"",Values!Q201)</f>
        <v/>
      </c>
      <c r="R202" s="28" t="str">
        <f aca="false">IF(ISBLANK(Values!$F201),"",Values!R201)</f>
        <v/>
      </c>
      <c r="S202" s="28" t="str">
        <f aca="false">IF(ISBLANK(Values!$F201),"",Values!S201)</f>
        <v/>
      </c>
      <c r="T202" s="28" t="str">
        <f aca="false">IF(ISBLANK(Values!$F201),"",Values!T201)</f>
        <v/>
      </c>
      <c r="U202" s="28" t="str">
        <f aca="false">IF(ISBLANK(Values!$F201),"",Values!U201)</f>
        <v/>
      </c>
      <c r="AA202" s="36"/>
      <c r="BE202" s="27"/>
      <c r="BF202" s="27"/>
      <c r="BG202" s="27"/>
      <c r="BH202" s="27"/>
      <c r="DO202" s="27"/>
      <c r="DP202" s="27"/>
      <c r="DS202" s="31"/>
      <c r="DY202" s="31"/>
      <c r="DZ202" s="31"/>
      <c r="EA202" s="31"/>
      <c r="EB202" s="31"/>
      <c r="EC202" s="31"/>
    </row>
    <row r="203" customFormat="false" ht="13.8" hidden="false" customHeight="false" outlineLevel="0" collapsed="false">
      <c r="A203" s="27"/>
      <c r="E203" s="31"/>
      <c r="H203" s="27"/>
      <c r="I203" s="27"/>
      <c r="N203" s="28" t="str">
        <f aca="false">IF(ISBLANK(Values!$F202),"",Values!N202)</f>
        <v/>
      </c>
      <c r="O203" s="28" t="str">
        <f aca="false">IF(ISBLANK(Values!$F202),"",Values!O202)</f>
        <v/>
      </c>
      <c r="P203" s="28" t="str">
        <f aca="false">IF(ISBLANK(Values!$F202),"",Values!P202)</f>
        <v/>
      </c>
      <c r="Q203" s="28" t="str">
        <f aca="false">IF(ISBLANK(Values!$F202),"",Values!Q202)</f>
        <v/>
      </c>
      <c r="R203" s="28" t="str">
        <f aca="false">IF(ISBLANK(Values!$F202),"",Values!R202)</f>
        <v/>
      </c>
      <c r="S203" s="28" t="str">
        <f aca="false">IF(ISBLANK(Values!$F202),"",Values!S202)</f>
        <v/>
      </c>
      <c r="T203" s="28" t="str">
        <f aca="false">IF(ISBLANK(Values!$F202),"",Values!T202)</f>
        <v/>
      </c>
      <c r="U203" s="28" t="str">
        <f aca="false">IF(ISBLANK(Values!$F202),"",Values!U202)</f>
        <v/>
      </c>
      <c r="AA203" s="36"/>
      <c r="BE203" s="27"/>
      <c r="BF203" s="27"/>
      <c r="BG203" s="27"/>
      <c r="BH203" s="27"/>
      <c r="DO203" s="27"/>
      <c r="DP203" s="27"/>
      <c r="DS203" s="31"/>
      <c r="DY203" s="31"/>
      <c r="DZ203" s="31"/>
      <c r="EA203" s="31"/>
      <c r="EB203" s="31"/>
      <c r="EC203" s="31"/>
    </row>
    <row r="204" customFormat="false" ht="13.8" hidden="false" customHeight="false" outlineLevel="0" collapsed="false">
      <c r="A204" s="27"/>
      <c r="E204" s="31"/>
      <c r="H204" s="27"/>
      <c r="I204" s="27"/>
      <c r="N204" s="28" t="str">
        <f aca="false">IF(ISBLANK(Values!$F203),"",Values!N203)</f>
        <v/>
      </c>
      <c r="O204" s="28" t="str">
        <f aca="false">IF(ISBLANK(Values!$F203),"",Values!O203)</f>
        <v/>
      </c>
      <c r="P204" s="28" t="str">
        <f aca="false">IF(ISBLANK(Values!$F203),"",Values!P203)</f>
        <v/>
      </c>
      <c r="Q204" s="28" t="str">
        <f aca="false">IF(ISBLANK(Values!$F203),"",Values!Q203)</f>
        <v/>
      </c>
      <c r="R204" s="28" t="str">
        <f aca="false">IF(ISBLANK(Values!$F203),"",Values!R203)</f>
        <v/>
      </c>
      <c r="S204" s="28" t="str">
        <f aca="false">IF(ISBLANK(Values!$F203),"",Values!S203)</f>
        <v/>
      </c>
      <c r="T204" s="28" t="str">
        <f aca="false">IF(ISBLANK(Values!$F203),"",Values!T203)</f>
        <v/>
      </c>
      <c r="U204" s="28" t="str">
        <f aca="false">IF(ISBLANK(Values!$F203),"",Values!U203)</f>
        <v/>
      </c>
      <c r="AA204" s="36"/>
      <c r="BE204" s="27"/>
      <c r="BF204" s="27"/>
      <c r="BG204" s="27"/>
      <c r="BH204" s="27"/>
      <c r="DO204" s="27"/>
      <c r="DP204" s="27"/>
      <c r="DS204" s="31"/>
      <c r="DY204" s="31"/>
      <c r="DZ204" s="31"/>
      <c r="EA204" s="31"/>
      <c r="EB204" s="31"/>
      <c r="EC204" s="31"/>
    </row>
    <row r="205" customFormat="false" ht="13.8" hidden="false" customHeight="false" outlineLevel="0" collapsed="false">
      <c r="A205" s="27"/>
      <c r="E205" s="31"/>
      <c r="H205" s="27"/>
      <c r="I205" s="27"/>
      <c r="N205" s="28" t="str">
        <f aca="false">IF(ISBLANK(Values!$F204),"",Values!N204)</f>
        <v/>
      </c>
      <c r="O205" s="28" t="str">
        <f aca="false">IF(ISBLANK(Values!$F204),"",Values!O204)</f>
        <v/>
      </c>
      <c r="P205" s="28" t="str">
        <f aca="false">IF(ISBLANK(Values!$F204),"",Values!P204)</f>
        <v/>
      </c>
      <c r="Q205" s="28" t="str">
        <f aca="false">IF(ISBLANK(Values!$F204),"",Values!Q204)</f>
        <v/>
      </c>
      <c r="R205" s="28" t="str">
        <f aca="false">IF(ISBLANK(Values!$F204),"",Values!R204)</f>
        <v/>
      </c>
      <c r="S205" s="28" t="str">
        <f aca="false">IF(ISBLANK(Values!$F204),"",Values!S204)</f>
        <v/>
      </c>
      <c r="T205" s="28" t="str">
        <f aca="false">IF(ISBLANK(Values!$F204),"",Values!T204)</f>
        <v/>
      </c>
      <c r="U205" s="28" t="str">
        <f aca="false">IF(ISBLANK(Values!$F204),"",Values!U204)</f>
        <v/>
      </c>
      <c r="AA205" s="36"/>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N206" s="28" t="str">
        <f aca="false">IF(ISBLANK(Values!$F205),"",Values!N205)</f>
        <v/>
      </c>
      <c r="O206" s="28" t="str">
        <f aca="false">IF(ISBLANK(Values!$F205),"",Values!O205)</f>
        <v/>
      </c>
      <c r="P206" s="28" t="str">
        <f aca="false">IF(ISBLANK(Values!$F205),"",Values!P205)</f>
        <v/>
      </c>
      <c r="Q206" s="28" t="str">
        <f aca="false">IF(ISBLANK(Values!$F205),"",Values!Q205)</f>
        <v/>
      </c>
      <c r="R206" s="28" t="str">
        <f aca="false">IF(ISBLANK(Values!$F205),"",Values!R205)</f>
        <v/>
      </c>
      <c r="S206" s="28" t="str">
        <f aca="false">IF(ISBLANK(Values!$F205),"",Values!S205)</f>
        <v/>
      </c>
      <c r="T206" s="28" t="str">
        <f aca="false">IF(ISBLANK(Values!$F205),"",Values!T205)</f>
        <v/>
      </c>
      <c r="U206" s="28" t="str">
        <f aca="false">IF(ISBLANK(Values!$F205),"",Values!U205)</f>
        <v/>
      </c>
      <c r="AA206" s="36"/>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N207" s="28" t="str">
        <f aca="false">IF(ISBLANK(Values!$F206),"",Values!N206)</f>
        <v/>
      </c>
      <c r="O207" s="28" t="str">
        <f aca="false">IF(ISBLANK(Values!$F206),"",Values!O206)</f>
        <v/>
      </c>
      <c r="P207" s="28" t="str">
        <f aca="false">IF(ISBLANK(Values!$F206),"",Values!P206)</f>
        <v/>
      </c>
      <c r="Q207" s="28" t="str">
        <f aca="false">IF(ISBLANK(Values!$F206),"",Values!Q206)</f>
        <v/>
      </c>
      <c r="R207" s="28" t="str">
        <f aca="false">IF(ISBLANK(Values!$F206),"",Values!R206)</f>
        <v/>
      </c>
      <c r="S207" s="28" t="str">
        <f aca="false">IF(ISBLANK(Values!$F206),"",Values!S206)</f>
        <v/>
      </c>
      <c r="T207" s="28" t="str">
        <f aca="false">IF(ISBLANK(Values!$F206),"",Values!T206)</f>
        <v/>
      </c>
      <c r="U207" s="28" t="str">
        <f aca="false">IF(ISBLANK(Values!$F206),"",Values!U206)</f>
        <v/>
      </c>
      <c r="AA207" s="36"/>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N208" s="28" t="str">
        <f aca="false">IF(ISBLANK(Values!$F207),"",Values!N207)</f>
        <v/>
      </c>
      <c r="O208" s="28" t="str">
        <f aca="false">IF(ISBLANK(Values!$F207),"",Values!O207)</f>
        <v/>
      </c>
      <c r="P208" s="28" t="str">
        <f aca="false">IF(ISBLANK(Values!$F207),"",Values!P207)</f>
        <v/>
      </c>
      <c r="Q208" s="28" t="str">
        <f aca="false">IF(ISBLANK(Values!$F207),"",Values!Q207)</f>
        <v/>
      </c>
      <c r="R208" s="28" t="str">
        <f aca="false">IF(ISBLANK(Values!$F207),"",Values!R207)</f>
        <v/>
      </c>
      <c r="S208" s="28" t="str">
        <f aca="false">IF(ISBLANK(Values!$F207),"",Values!S207)</f>
        <v/>
      </c>
      <c r="T208" s="28" t="str">
        <f aca="false">IF(ISBLANK(Values!$F207),"",Values!T207)</f>
        <v/>
      </c>
      <c r="U208" s="28" t="str">
        <f aca="false">IF(ISBLANK(Values!$F207),"",Values!U207)</f>
        <v/>
      </c>
      <c r="AA208" s="36"/>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N209" s="28" t="str">
        <f aca="false">IF(ISBLANK(Values!$F208),"",Values!N208)</f>
        <v/>
      </c>
      <c r="O209" s="28" t="str">
        <f aca="false">IF(ISBLANK(Values!$F208),"",Values!O208)</f>
        <v/>
      </c>
      <c r="P209" s="28" t="str">
        <f aca="false">IF(ISBLANK(Values!$F208),"",Values!P208)</f>
        <v/>
      </c>
      <c r="Q209" s="28" t="str">
        <f aca="false">IF(ISBLANK(Values!$F208),"",Values!Q208)</f>
        <v/>
      </c>
      <c r="R209" s="28" t="str">
        <f aca="false">IF(ISBLANK(Values!$F208),"",Values!R208)</f>
        <v/>
      </c>
      <c r="S209" s="28" t="str">
        <f aca="false">IF(ISBLANK(Values!$F208),"",Values!S208)</f>
        <v/>
      </c>
      <c r="T209" s="28" t="str">
        <f aca="false">IF(ISBLANK(Values!$F208),"",Values!T208)</f>
        <v/>
      </c>
      <c r="U209" s="28" t="str">
        <f aca="false">IF(ISBLANK(Values!$F208),"",Values!U208)</f>
        <v/>
      </c>
      <c r="AA209" s="36"/>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N210" s="28" t="str">
        <f aca="false">IF(ISBLANK(Values!$F209),"",Values!N209)</f>
        <v/>
      </c>
      <c r="O210" s="28" t="str">
        <f aca="false">IF(ISBLANK(Values!$F209),"",Values!O209)</f>
        <v/>
      </c>
      <c r="P210" s="28" t="str">
        <f aca="false">IF(ISBLANK(Values!$F209),"",Values!P209)</f>
        <v/>
      </c>
      <c r="Q210" s="28" t="str">
        <f aca="false">IF(ISBLANK(Values!$F209),"",Values!Q209)</f>
        <v/>
      </c>
      <c r="R210" s="28" t="str">
        <f aca="false">IF(ISBLANK(Values!$F209),"",Values!R209)</f>
        <v/>
      </c>
      <c r="S210" s="28" t="str">
        <f aca="false">IF(ISBLANK(Values!$F209),"",Values!S209)</f>
        <v/>
      </c>
      <c r="T210" s="28" t="str">
        <f aca="false">IF(ISBLANK(Values!$F209),"",Values!T209)</f>
        <v/>
      </c>
      <c r="U210" s="28" t="str">
        <f aca="false">IF(ISBLANK(Values!$F209),"",Values!U209)</f>
        <v/>
      </c>
      <c r="AA210" s="36"/>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N211" s="28" t="str">
        <f aca="false">IF(ISBLANK(Values!$F210),"",Values!N210)</f>
        <v/>
      </c>
      <c r="O211" s="28" t="str">
        <f aca="false">IF(ISBLANK(Values!$F210),"",Values!O210)</f>
        <v/>
      </c>
      <c r="P211" s="28" t="str">
        <f aca="false">IF(ISBLANK(Values!$F210),"",Values!P210)</f>
        <v/>
      </c>
      <c r="Q211" s="28" t="str">
        <f aca="false">IF(ISBLANK(Values!$F210),"",Values!Q210)</f>
        <v/>
      </c>
      <c r="R211" s="28" t="str">
        <f aca="false">IF(ISBLANK(Values!$F210),"",Values!R210)</f>
        <v/>
      </c>
      <c r="S211" s="28" t="str">
        <f aca="false">IF(ISBLANK(Values!$F210),"",Values!S210)</f>
        <v/>
      </c>
      <c r="T211" s="28" t="str">
        <f aca="false">IF(ISBLANK(Values!$F210),"",Values!T210)</f>
        <v/>
      </c>
      <c r="U211" s="28" t="str">
        <f aca="false">IF(ISBLANK(Values!$F210),"",Values!U210)</f>
        <v/>
      </c>
      <c r="AA211" s="36"/>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N212" s="28" t="str">
        <f aca="false">IF(ISBLANK(Values!$F211),"",Values!N211)</f>
        <v/>
      </c>
      <c r="O212" s="28" t="str">
        <f aca="false">IF(ISBLANK(Values!$F211),"",Values!O211)</f>
        <v/>
      </c>
      <c r="P212" s="28" t="str">
        <f aca="false">IF(ISBLANK(Values!$F211),"",Values!P211)</f>
        <v/>
      </c>
      <c r="Q212" s="28" t="str">
        <f aca="false">IF(ISBLANK(Values!$F211),"",Values!Q211)</f>
        <v/>
      </c>
      <c r="R212" s="28" t="str">
        <f aca="false">IF(ISBLANK(Values!$F211),"",Values!R211)</f>
        <v/>
      </c>
      <c r="S212" s="28" t="str">
        <f aca="false">IF(ISBLANK(Values!$F211),"",Values!S211)</f>
        <v/>
      </c>
      <c r="T212" s="28" t="str">
        <f aca="false">IF(ISBLANK(Values!$F211),"",Values!T211)</f>
        <v/>
      </c>
      <c r="U212" s="28" t="str">
        <f aca="false">IF(ISBLANK(Values!$F211),"",Values!U211)</f>
        <v/>
      </c>
      <c r="AA212" s="36"/>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N213" s="28" t="str">
        <f aca="false">IF(ISBLANK(Values!$F212),"",Values!N212)</f>
        <v/>
      </c>
      <c r="O213" s="28" t="str">
        <f aca="false">IF(ISBLANK(Values!$F212),"",Values!O212)</f>
        <v/>
      </c>
      <c r="P213" s="28" t="str">
        <f aca="false">IF(ISBLANK(Values!$F212),"",Values!P212)</f>
        <v/>
      </c>
      <c r="Q213" s="28" t="str">
        <f aca="false">IF(ISBLANK(Values!$F212),"",Values!Q212)</f>
        <v/>
      </c>
      <c r="R213" s="28" t="str">
        <f aca="false">IF(ISBLANK(Values!$F212),"",Values!R212)</f>
        <v/>
      </c>
      <c r="S213" s="28" t="str">
        <f aca="false">IF(ISBLANK(Values!$F212),"",Values!S212)</f>
        <v/>
      </c>
      <c r="T213" s="28" t="str">
        <f aca="false">IF(ISBLANK(Values!$F212),"",Values!T212)</f>
        <v/>
      </c>
      <c r="U213" s="28" t="str">
        <f aca="false">IF(ISBLANK(Values!$F212),"",Values!U212)</f>
        <v/>
      </c>
      <c r="AA213" s="36"/>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N214" s="28" t="str">
        <f aca="false">IF(ISBLANK(Values!$F213),"",Values!N213)</f>
        <v/>
      </c>
      <c r="O214" s="28" t="str">
        <f aca="false">IF(ISBLANK(Values!$F213),"",Values!O213)</f>
        <v/>
      </c>
      <c r="P214" s="28" t="str">
        <f aca="false">IF(ISBLANK(Values!$F213),"",Values!P213)</f>
        <v/>
      </c>
      <c r="Q214" s="28" t="str">
        <f aca="false">IF(ISBLANK(Values!$F213),"",Values!Q213)</f>
        <v/>
      </c>
      <c r="R214" s="28" t="str">
        <f aca="false">IF(ISBLANK(Values!$F213),"",Values!R213)</f>
        <v/>
      </c>
      <c r="S214" s="28" t="str">
        <f aca="false">IF(ISBLANK(Values!$F213),"",Values!S213)</f>
        <v/>
      </c>
      <c r="T214" s="28" t="str">
        <f aca="false">IF(ISBLANK(Values!$F213),"",Values!T213)</f>
        <v/>
      </c>
      <c r="U214" s="28" t="str">
        <f aca="false">IF(ISBLANK(Values!$F213),"",Values!U213)</f>
        <v/>
      </c>
      <c r="AA214" s="36"/>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N215" s="28" t="str">
        <f aca="false">IF(ISBLANK(Values!$F214),"",Values!N214)</f>
        <v/>
      </c>
      <c r="O215" s="28" t="str">
        <f aca="false">IF(ISBLANK(Values!$F214),"",Values!O214)</f>
        <v/>
      </c>
      <c r="P215" s="28" t="str">
        <f aca="false">IF(ISBLANK(Values!$F214),"",Values!P214)</f>
        <v/>
      </c>
      <c r="Q215" s="28" t="str">
        <f aca="false">IF(ISBLANK(Values!$F214),"",Values!Q214)</f>
        <v/>
      </c>
      <c r="R215" s="28" t="str">
        <f aca="false">IF(ISBLANK(Values!$F214),"",Values!R214)</f>
        <v/>
      </c>
      <c r="S215" s="28" t="str">
        <f aca="false">IF(ISBLANK(Values!$F214),"",Values!S214)</f>
        <v/>
      </c>
      <c r="T215" s="28" t="str">
        <f aca="false">IF(ISBLANK(Values!$F214),"",Values!T214)</f>
        <v/>
      </c>
      <c r="U215" s="28" t="str">
        <f aca="false">IF(ISBLANK(Values!$F214),"",Values!U214)</f>
        <v/>
      </c>
      <c r="AA215" s="36"/>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N216" s="28" t="str">
        <f aca="false">IF(ISBLANK(Values!$F215),"",Values!N215)</f>
        <v/>
      </c>
      <c r="O216" s="28" t="str">
        <f aca="false">IF(ISBLANK(Values!$F215),"",Values!O215)</f>
        <v/>
      </c>
      <c r="P216" s="28" t="str">
        <f aca="false">IF(ISBLANK(Values!$F215),"",Values!P215)</f>
        <v/>
      </c>
      <c r="Q216" s="28" t="str">
        <f aca="false">IF(ISBLANK(Values!$F215),"",Values!Q215)</f>
        <v/>
      </c>
      <c r="R216" s="28" t="str">
        <f aca="false">IF(ISBLANK(Values!$F215),"",Values!R215)</f>
        <v/>
      </c>
      <c r="S216" s="28" t="str">
        <f aca="false">IF(ISBLANK(Values!$F215),"",Values!S215)</f>
        <v/>
      </c>
      <c r="T216" s="28" t="str">
        <f aca="false">IF(ISBLANK(Values!$F215),"",Values!T215)</f>
        <v/>
      </c>
      <c r="U216" s="28" t="str">
        <f aca="false">IF(ISBLANK(Values!$F215),"",Values!U215)</f>
        <v/>
      </c>
      <c r="AA216" s="36"/>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N217" s="28" t="str">
        <f aca="false">IF(ISBLANK(Values!$F216),"",Values!N216)</f>
        <v/>
      </c>
      <c r="O217" s="28" t="str">
        <f aca="false">IF(ISBLANK(Values!$F216),"",Values!O216)</f>
        <v/>
      </c>
      <c r="P217" s="28" t="str">
        <f aca="false">IF(ISBLANK(Values!$F216),"",Values!P216)</f>
        <v/>
      </c>
      <c r="Q217" s="28" t="str">
        <f aca="false">IF(ISBLANK(Values!$F216),"",Values!Q216)</f>
        <v/>
      </c>
      <c r="R217" s="28" t="str">
        <f aca="false">IF(ISBLANK(Values!$F216),"",Values!R216)</f>
        <v/>
      </c>
      <c r="S217" s="28" t="str">
        <f aca="false">IF(ISBLANK(Values!$F216),"",Values!S216)</f>
        <v/>
      </c>
      <c r="T217" s="28" t="str">
        <f aca="false">IF(ISBLANK(Values!$F216),"",Values!T216)</f>
        <v/>
      </c>
      <c r="U217" s="28" t="str">
        <f aca="false">IF(ISBLANK(Values!$F216),"",Values!U216)</f>
        <v/>
      </c>
      <c r="AA217" s="36"/>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N218" s="28" t="str">
        <f aca="false">IF(ISBLANK(Values!$F217),"",Values!N217)</f>
        <v/>
      </c>
      <c r="O218" s="28" t="str">
        <f aca="false">IF(ISBLANK(Values!$F217),"",Values!O217)</f>
        <v/>
      </c>
      <c r="P218" s="28" t="str">
        <f aca="false">IF(ISBLANK(Values!$F217),"",Values!P217)</f>
        <v/>
      </c>
      <c r="Q218" s="28" t="str">
        <f aca="false">IF(ISBLANK(Values!$F217),"",Values!Q217)</f>
        <v/>
      </c>
      <c r="R218" s="28" t="str">
        <f aca="false">IF(ISBLANK(Values!$F217),"",Values!R217)</f>
        <v/>
      </c>
      <c r="S218" s="28" t="str">
        <f aca="false">IF(ISBLANK(Values!$F217),"",Values!S217)</f>
        <v/>
      </c>
      <c r="T218" s="28" t="str">
        <f aca="false">IF(ISBLANK(Values!$F217),"",Values!T217)</f>
        <v/>
      </c>
      <c r="U218" s="28" t="str">
        <f aca="false">IF(ISBLANK(Values!$F217),"",Values!U217)</f>
        <v/>
      </c>
      <c r="AA218" s="36"/>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N219" s="28" t="str">
        <f aca="false">IF(ISBLANK(Values!$F218),"",Values!N218)</f>
        <v/>
      </c>
      <c r="O219" s="28" t="str">
        <f aca="false">IF(ISBLANK(Values!$F218),"",Values!O218)</f>
        <v/>
      </c>
      <c r="P219" s="28" t="str">
        <f aca="false">IF(ISBLANK(Values!$F218),"",Values!P218)</f>
        <v/>
      </c>
      <c r="Q219" s="28" t="str">
        <f aca="false">IF(ISBLANK(Values!$F218),"",Values!Q218)</f>
        <v/>
      </c>
      <c r="R219" s="28" t="str">
        <f aca="false">IF(ISBLANK(Values!$F218),"",Values!R218)</f>
        <v/>
      </c>
      <c r="S219" s="28" t="str">
        <f aca="false">IF(ISBLANK(Values!$F218),"",Values!S218)</f>
        <v/>
      </c>
      <c r="T219" s="28" t="str">
        <f aca="false">IF(ISBLANK(Values!$F218),"",Values!T218)</f>
        <v/>
      </c>
      <c r="U219" s="28" t="str">
        <f aca="false">IF(ISBLANK(Values!$F218),"",Values!U218)</f>
        <v/>
      </c>
      <c r="AA219" s="36"/>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N220" s="28" t="str">
        <f aca="false">IF(ISBLANK(Values!$F219),"",Values!N219)</f>
        <v/>
      </c>
      <c r="O220" s="28" t="str">
        <f aca="false">IF(ISBLANK(Values!$F219),"",Values!O219)</f>
        <v/>
      </c>
      <c r="P220" s="28" t="str">
        <f aca="false">IF(ISBLANK(Values!$F219),"",Values!P219)</f>
        <v/>
      </c>
      <c r="Q220" s="28" t="str">
        <f aca="false">IF(ISBLANK(Values!$F219),"",Values!Q219)</f>
        <v/>
      </c>
      <c r="R220" s="28" t="str">
        <f aca="false">IF(ISBLANK(Values!$F219),"",Values!R219)</f>
        <v/>
      </c>
      <c r="S220" s="28" t="str">
        <f aca="false">IF(ISBLANK(Values!$F219),"",Values!S219)</f>
        <v/>
      </c>
      <c r="T220" s="28" t="str">
        <f aca="false">IF(ISBLANK(Values!$F219),"",Values!T219)</f>
        <v/>
      </c>
      <c r="U220" s="28" t="str">
        <f aca="false">IF(ISBLANK(Values!$F219),"",Values!U219)</f>
        <v/>
      </c>
      <c r="AA220" s="36"/>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N221" s="28" t="str">
        <f aca="false">IF(ISBLANK(Values!$F220),"",Values!N220)</f>
        <v/>
      </c>
      <c r="O221" s="28" t="str">
        <f aca="false">IF(ISBLANK(Values!$F220),"",Values!O220)</f>
        <v/>
      </c>
      <c r="P221" s="28" t="str">
        <f aca="false">IF(ISBLANK(Values!$F220),"",Values!P220)</f>
        <v/>
      </c>
      <c r="Q221" s="28" t="str">
        <f aca="false">IF(ISBLANK(Values!$F220),"",Values!Q220)</f>
        <v/>
      </c>
      <c r="R221" s="28" t="str">
        <f aca="false">IF(ISBLANK(Values!$F220),"",Values!R220)</f>
        <v/>
      </c>
      <c r="S221" s="28" t="str">
        <f aca="false">IF(ISBLANK(Values!$F220),"",Values!S220)</f>
        <v/>
      </c>
      <c r="T221" s="28" t="str">
        <f aca="false">IF(ISBLANK(Values!$F220),"",Values!T220)</f>
        <v/>
      </c>
      <c r="U221" s="28" t="str">
        <f aca="false">IF(ISBLANK(Values!$F220),"",Values!U220)</f>
        <v/>
      </c>
      <c r="AA221" s="36"/>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N222" s="28" t="str">
        <f aca="false">IF(ISBLANK(Values!$F221),"",Values!N221)</f>
        <v/>
      </c>
      <c r="O222" s="28" t="str">
        <f aca="false">IF(ISBLANK(Values!$F221),"",Values!O221)</f>
        <v/>
      </c>
      <c r="P222" s="28" t="str">
        <f aca="false">IF(ISBLANK(Values!$F221),"",Values!P221)</f>
        <v/>
      </c>
      <c r="Q222" s="28" t="str">
        <f aca="false">IF(ISBLANK(Values!$F221),"",Values!Q221)</f>
        <v/>
      </c>
      <c r="R222" s="28" t="str">
        <f aca="false">IF(ISBLANK(Values!$F221),"",Values!R221)</f>
        <v/>
      </c>
      <c r="S222" s="28" t="str">
        <f aca="false">IF(ISBLANK(Values!$F221),"",Values!S221)</f>
        <v/>
      </c>
      <c r="T222" s="28" t="str">
        <f aca="false">IF(ISBLANK(Values!$F221),"",Values!T221)</f>
        <v/>
      </c>
      <c r="U222" s="28" t="str">
        <f aca="false">IF(ISBLANK(Values!$F221),"",Values!U221)</f>
        <v/>
      </c>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N223" s="28" t="str">
        <f aca="false">IF(ISBLANK(Values!$F222),"",Values!N222)</f>
        <v/>
      </c>
      <c r="O223" s="28" t="str">
        <f aca="false">IF(ISBLANK(Values!$F222),"",Values!O222)</f>
        <v/>
      </c>
      <c r="P223" s="28" t="str">
        <f aca="false">IF(ISBLANK(Values!$F222),"",Values!P222)</f>
        <v/>
      </c>
      <c r="Q223" s="28" t="str">
        <f aca="false">IF(ISBLANK(Values!$F222),"",Values!Q222)</f>
        <v/>
      </c>
      <c r="R223" s="28" t="str">
        <f aca="false">IF(ISBLANK(Values!$F222),"",Values!R222)</f>
        <v/>
      </c>
      <c r="S223" s="28" t="str">
        <f aca="false">IF(ISBLANK(Values!$F222),"",Values!S222)</f>
        <v/>
      </c>
      <c r="T223" s="28" t="str">
        <f aca="false">IF(ISBLANK(Values!$F222),"",Values!T222)</f>
        <v/>
      </c>
      <c r="U223" s="28" t="str">
        <f aca="false">IF(ISBLANK(Values!$F222),"",Values!U222)</f>
        <v/>
      </c>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N224" s="28" t="str">
        <f aca="false">IF(ISBLANK(Values!$F223),"",Values!N223)</f>
        <v/>
      </c>
      <c r="O224" s="28" t="str">
        <f aca="false">IF(ISBLANK(Values!$F223),"",Values!O223)</f>
        <v/>
      </c>
      <c r="P224" s="28" t="str">
        <f aca="false">IF(ISBLANK(Values!$F223),"",Values!P223)</f>
        <v/>
      </c>
      <c r="Q224" s="28" t="str">
        <f aca="false">IF(ISBLANK(Values!$F223),"",Values!Q223)</f>
        <v/>
      </c>
      <c r="R224" s="28" t="str">
        <f aca="false">IF(ISBLANK(Values!$F223),"",Values!R223)</f>
        <v/>
      </c>
      <c r="S224" s="28" t="str">
        <f aca="false">IF(ISBLANK(Values!$F223),"",Values!S223)</f>
        <v/>
      </c>
      <c r="T224" s="28" t="str">
        <f aca="false">IF(ISBLANK(Values!$F223),"",Values!T223)</f>
        <v/>
      </c>
      <c r="U224" s="28" t="str">
        <f aca="false">IF(ISBLANK(Values!$F223),"",Values!U223)</f>
        <v/>
      </c>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N225" s="28" t="str">
        <f aca="false">IF(ISBLANK(Values!$F224),"",Values!N224)</f>
        <v/>
      </c>
      <c r="O225" s="28" t="str">
        <f aca="false">IF(ISBLANK(Values!$F224),"",Values!O224)</f>
        <v/>
      </c>
      <c r="P225" s="28" t="str">
        <f aca="false">IF(ISBLANK(Values!$F224),"",Values!P224)</f>
        <v/>
      </c>
      <c r="Q225" s="28" t="str">
        <f aca="false">IF(ISBLANK(Values!$F224),"",Values!Q224)</f>
        <v/>
      </c>
      <c r="R225" s="28" t="str">
        <f aca="false">IF(ISBLANK(Values!$F224),"",Values!R224)</f>
        <v/>
      </c>
      <c r="S225" s="28" t="str">
        <f aca="false">IF(ISBLANK(Values!$F224),"",Values!S224)</f>
        <v/>
      </c>
      <c r="T225" s="28" t="str">
        <f aca="false">IF(ISBLANK(Values!$F224),"",Values!T224)</f>
        <v/>
      </c>
      <c r="U225" s="28" t="str">
        <f aca="false">IF(ISBLANK(Values!$F224),"",Values!U224)</f>
        <v/>
      </c>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N226" s="28" t="str">
        <f aca="false">IF(ISBLANK(Values!$F225),"",Values!N225)</f>
        <v/>
      </c>
      <c r="O226" s="28" t="str">
        <f aca="false">IF(ISBLANK(Values!$F225),"",Values!O225)</f>
        <v/>
      </c>
      <c r="P226" s="28" t="str">
        <f aca="false">IF(ISBLANK(Values!$F225),"",Values!P225)</f>
        <v/>
      </c>
      <c r="Q226" s="28" t="str">
        <f aca="false">IF(ISBLANK(Values!$F225),"",Values!Q225)</f>
        <v/>
      </c>
      <c r="R226" s="28" t="str">
        <f aca="false">IF(ISBLANK(Values!$F225),"",Values!R225)</f>
        <v/>
      </c>
      <c r="S226" s="28" t="str">
        <f aca="false">IF(ISBLANK(Values!$F225),"",Values!S225)</f>
        <v/>
      </c>
      <c r="T226" s="28" t="str">
        <f aca="false">IF(ISBLANK(Values!$F225),"",Values!T225)</f>
        <v/>
      </c>
      <c r="U226" s="28" t="str">
        <f aca="false">IF(ISBLANK(Values!$F225),"",Values!U225)</f>
        <v/>
      </c>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N227" s="28" t="str">
        <f aca="false">IF(ISBLANK(Values!$F226),"",Values!N226)</f>
        <v/>
      </c>
      <c r="O227" s="28" t="str">
        <f aca="false">IF(ISBLANK(Values!$F226),"",Values!O226)</f>
        <v/>
      </c>
      <c r="P227" s="28" t="str">
        <f aca="false">IF(ISBLANK(Values!$F226),"",Values!P226)</f>
        <v/>
      </c>
      <c r="Q227" s="28" t="str">
        <f aca="false">IF(ISBLANK(Values!$F226),"",Values!Q226)</f>
        <v/>
      </c>
      <c r="R227" s="28" t="str">
        <f aca="false">IF(ISBLANK(Values!$F226),"",Values!R226)</f>
        <v/>
      </c>
      <c r="S227" s="28" t="str">
        <f aca="false">IF(ISBLANK(Values!$F226),"",Values!S226)</f>
        <v/>
      </c>
      <c r="T227" s="28" t="str">
        <f aca="false">IF(ISBLANK(Values!$F226),"",Values!T226)</f>
        <v/>
      </c>
      <c r="U227" s="28" t="str">
        <f aca="false">IF(ISBLANK(Values!$F226),"",Values!U226)</f>
        <v/>
      </c>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N228" s="28" t="str">
        <f aca="false">IF(ISBLANK(Values!$F227),"",Values!N227)</f>
        <v/>
      </c>
      <c r="O228" s="28" t="str">
        <f aca="false">IF(ISBLANK(Values!$F227),"",Values!O227)</f>
        <v/>
      </c>
      <c r="P228" s="28" t="str">
        <f aca="false">IF(ISBLANK(Values!$F227),"",Values!P227)</f>
        <v/>
      </c>
      <c r="Q228" s="28" t="str">
        <f aca="false">IF(ISBLANK(Values!$F227),"",Values!Q227)</f>
        <v/>
      </c>
      <c r="R228" s="28" t="str">
        <f aca="false">IF(ISBLANK(Values!$F227),"",Values!R227)</f>
        <v/>
      </c>
      <c r="S228" s="28" t="str">
        <f aca="false">IF(ISBLANK(Values!$F227),"",Values!S227)</f>
        <v/>
      </c>
      <c r="T228" s="28" t="str">
        <f aca="false">IF(ISBLANK(Values!$F227),"",Values!T227)</f>
        <v/>
      </c>
      <c r="U228" s="28" t="str">
        <f aca="false">IF(ISBLANK(Values!$F227),"",Values!U227)</f>
        <v/>
      </c>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N229" s="28" t="str">
        <f aca="false">IF(ISBLANK(Values!$F228),"",Values!N228)</f>
        <v/>
      </c>
      <c r="O229" s="28" t="str">
        <f aca="false">IF(ISBLANK(Values!$F228),"",Values!O228)</f>
        <v/>
      </c>
      <c r="P229" s="28" t="str">
        <f aca="false">IF(ISBLANK(Values!$F228),"",Values!P228)</f>
        <v/>
      </c>
      <c r="Q229" s="28" t="str">
        <f aca="false">IF(ISBLANK(Values!$F228),"",Values!Q228)</f>
        <v/>
      </c>
      <c r="R229" s="28" t="str">
        <f aca="false">IF(ISBLANK(Values!$F228),"",Values!R228)</f>
        <v/>
      </c>
      <c r="S229" s="28" t="str">
        <f aca="false">IF(ISBLANK(Values!$F228),"",Values!S228)</f>
        <v/>
      </c>
      <c r="T229" s="28" t="str">
        <f aca="false">IF(ISBLANK(Values!$F228),"",Values!T228)</f>
        <v/>
      </c>
      <c r="U229" s="28" t="str">
        <f aca="false">IF(ISBLANK(Values!$F228),"",Values!U228)</f>
        <v/>
      </c>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N230" s="28" t="str">
        <f aca="false">IF(ISBLANK(Values!$F229),"",Values!N229)</f>
        <v/>
      </c>
      <c r="O230" s="28" t="str">
        <f aca="false">IF(ISBLANK(Values!$F229),"",Values!O229)</f>
        <v/>
      </c>
      <c r="P230" s="28" t="str">
        <f aca="false">IF(ISBLANK(Values!$F229),"",Values!P229)</f>
        <v/>
      </c>
      <c r="Q230" s="28" t="str">
        <f aca="false">IF(ISBLANK(Values!$F229),"",Values!Q229)</f>
        <v/>
      </c>
      <c r="R230" s="28" t="str">
        <f aca="false">IF(ISBLANK(Values!$F229),"",Values!R229)</f>
        <v/>
      </c>
      <c r="S230" s="28" t="str">
        <f aca="false">IF(ISBLANK(Values!$F229),"",Values!S229)</f>
        <v/>
      </c>
      <c r="T230" s="28" t="str">
        <f aca="false">IF(ISBLANK(Values!$F229),"",Values!T229)</f>
        <v/>
      </c>
      <c r="U230" s="28" t="str">
        <f aca="false">IF(ISBLANK(Values!$F229),"",Values!U229)</f>
        <v/>
      </c>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N231" s="28" t="str">
        <f aca="false">IF(ISBLANK(Values!$F230),"",Values!N230)</f>
        <v/>
      </c>
      <c r="O231" s="28" t="str">
        <f aca="false">IF(ISBLANK(Values!$F230),"",Values!O230)</f>
        <v/>
      </c>
      <c r="P231" s="28" t="str">
        <f aca="false">IF(ISBLANK(Values!$F230),"",Values!P230)</f>
        <v/>
      </c>
      <c r="Q231" s="28" t="str">
        <f aca="false">IF(ISBLANK(Values!$F230),"",Values!Q230)</f>
        <v/>
      </c>
      <c r="R231" s="28" t="str">
        <f aca="false">IF(ISBLANK(Values!$F230),"",Values!R230)</f>
        <v/>
      </c>
      <c r="S231" s="28" t="str">
        <f aca="false">IF(ISBLANK(Values!$F230),"",Values!S230)</f>
        <v/>
      </c>
      <c r="T231" s="28" t="str">
        <f aca="false">IF(ISBLANK(Values!$F230),"",Values!T230)</f>
        <v/>
      </c>
      <c r="U231" s="28" t="str">
        <f aca="false">IF(ISBLANK(Values!$F230),"",Values!U230)</f>
        <v/>
      </c>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N232" s="28" t="str">
        <f aca="false">IF(ISBLANK(Values!$F231),"",Values!N231)</f>
        <v/>
      </c>
      <c r="O232" s="28" t="str">
        <f aca="false">IF(ISBLANK(Values!$F231),"",Values!O231)</f>
        <v/>
      </c>
      <c r="P232" s="28" t="str">
        <f aca="false">IF(ISBLANK(Values!$F231),"",Values!P231)</f>
        <v/>
      </c>
      <c r="Q232" s="28" t="str">
        <f aca="false">IF(ISBLANK(Values!$F231),"",Values!Q231)</f>
        <v/>
      </c>
      <c r="R232" s="28" t="str">
        <f aca="false">IF(ISBLANK(Values!$F231),"",Values!R231)</f>
        <v/>
      </c>
      <c r="S232" s="28" t="str">
        <f aca="false">IF(ISBLANK(Values!$F231),"",Values!S231)</f>
        <v/>
      </c>
      <c r="T232" s="28" t="str">
        <f aca="false">IF(ISBLANK(Values!$F231),"",Values!T231)</f>
        <v/>
      </c>
      <c r="U232" s="28" t="str">
        <f aca="false">IF(ISBLANK(Values!$F231),"",Values!U231)</f>
        <v/>
      </c>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N233" s="28" t="str">
        <f aca="false">IF(ISBLANK(Values!$F232),"",Values!N232)</f>
        <v/>
      </c>
      <c r="O233" s="28" t="str">
        <f aca="false">IF(ISBLANK(Values!$F232),"",Values!O232)</f>
        <v/>
      </c>
      <c r="P233" s="28" t="str">
        <f aca="false">IF(ISBLANK(Values!$F232),"",Values!P232)</f>
        <v/>
      </c>
      <c r="Q233" s="28" t="str">
        <f aca="false">IF(ISBLANK(Values!$F232),"",Values!Q232)</f>
        <v/>
      </c>
      <c r="R233" s="28" t="str">
        <f aca="false">IF(ISBLANK(Values!$F232),"",Values!R232)</f>
        <v/>
      </c>
      <c r="S233" s="28" t="str">
        <f aca="false">IF(ISBLANK(Values!$F232),"",Values!S232)</f>
        <v/>
      </c>
      <c r="T233" s="28" t="str">
        <f aca="false">IF(ISBLANK(Values!$F232),"",Values!T232)</f>
        <v/>
      </c>
      <c r="U233" s="28" t="str">
        <f aca="false">IF(ISBLANK(Values!$F232),"",Values!U232)</f>
        <v/>
      </c>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N234" s="28" t="str">
        <f aca="false">IF(ISBLANK(Values!$F233),"",Values!N233)</f>
        <v/>
      </c>
      <c r="O234" s="28" t="str">
        <f aca="false">IF(ISBLANK(Values!$F233),"",Values!O233)</f>
        <v/>
      </c>
      <c r="P234" s="28" t="str">
        <f aca="false">IF(ISBLANK(Values!$F233),"",Values!P233)</f>
        <v/>
      </c>
      <c r="Q234" s="28" t="str">
        <f aca="false">IF(ISBLANK(Values!$F233),"",Values!Q233)</f>
        <v/>
      </c>
      <c r="R234" s="28" t="str">
        <f aca="false">IF(ISBLANK(Values!$F233),"",Values!R233)</f>
        <v/>
      </c>
      <c r="S234" s="28" t="str">
        <f aca="false">IF(ISBLANK(Values!$F233),"",Values!S233)</f>
        <v/>
      </c>
      <c r="T234" s="28" t="str">
        <f aca="false">IF(ISBLANK(Values!$F233),"",Values!T233)</f>
        <v/>
      </c>
      <c r="U234" s="28" t="str">
        <f aca="false">IF(ISBLANK(Values!$F233),"",Values!U233)</f>
        <v/>
      </c>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N235" s="28" t="str">
        <f aca="false">IF(ISBLANK(Values!$F234),"",Values!N234)</f>
        <v/>
      </c>
      <c r="O235" s="28" t="str">
        <f aca="false">IF(ISBLANK(Values!$F234),"",Values!O234)</f>
        <v/>
      </c>
      <c r="P235" s="28" t="str">
        <f aca="false">IF(ISBLANK(Values!$F234),"",Values!P234)</f>
        <v/>
      </c>
      <c r="Q235" s="28" t="str">
        <f aca="false">IF(ISBLANK(Values!$F234),"",Values!Q234)</f>
        <v/>
      </c>
      <c r="R235" s="28" t="str">
        <f aca="false">IF(ISBLANK(Values!$F234),"",Values!R234)</f>
        <v/>
      </c>
      <c r="S235" s="28" t="str">
        <f aca="false">IF(ISBLANK(Values!$F234),"",Values!S234)</f>
        <v/>
      </c>
      <c r="T235" s="28" t="str">
        <f aca="false">IF(ISBLANK(Values!$F234),"",Values!T234)</f>
        <v/>
      </c>
      <c r="U235" s="28" t="str">
        <f aca="false">IF(ISBLANK(Values!$F234),"",Values!U234)</f>
        <v/>
      </c>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N236" s="28" t="str">
        <f aca="false">IF(ISBLANK(Values!$F235),"",Values!N235)</f>
        <v/>
      </c>
      <c r="O236" s="28" t="str">
        <f aca="false">IF(ISBLANK(Values!$F235),"",Values!O235)</f>
        <v/>
      </c>
      <c r="P236" s="28" t="str">
        <f aca="false">IF(ISBLANK(Values!$F235),"",Values!P235)</f>
        <v/>
      </c>
      <c r="Q236" s="28" t="str">
        <f aca="false">IF(ISBLANK(Values!$F235),"",Values!Q235)</f>
        <v/>
      </c>
      <c r="R236" s="28" t="str">
        <f aca="false">IF(ISBLANK(Values!$F235),"",Values!R235)</f>
        <v/>
      </c>
      <c r="S236" s="28" t="str">
        <f aca="false">IF(ISBLANK(Values!$F235),"",Values!S235)</f>
        <v/>
      </c>
      <c r="T236" s="28" t="str">
        <f aca="false">IF(ISBLANK(Values!$F235),"",Values!T235)</f>
        <v/>
      </c>
      <c r="U236" s="28" t="str">
        <f aca="false">IF(ISBLANK(Values!$F235),"",Values!U235)</f>
        <v/>
      </c>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N237" s="28" t="str">
        <f aca="false">IF(ISBLANK(Values!$F236),"",Values!N236)</f>
        <v/>
      </c>
      <c r="O237" s="28" t="str">
        <f aca="false">IF(ISBLANK(Values!$F236),"",Values!O236)</f>
        <v/>
      </c>
      <c r="P237" s="28" t="str">
        <f aca="false">IF(ISBLANK(Values!$F236),"",Values!P236)</f>
        <v/>
      </c>
      <c r="Q237" s="28" t="str">
        <f aca="false">IF(ISBLANK(Values!$F236),"",Values!Q236)</f>
        <v/>
      </c>
      <c r="R237" s="28" t="str">
        <f aca="false">IF(ISBLANK(Values!$F236),"",Values!R236)</f>
        <v/>
      </c>
      <c r="S237" s="28" t="str">
        <f aca="false">IF(ISBLANK(Values!$F236),"",Values!S236)</f>
        <v/>
      </c>
      <c r="T237" s="28" t="str">
        <f aca="false">IF(ISBLANK(Values!$F236),"",Values!T236)</f>
        <v/>
      </c>
      <c r="U237" s="28" t="str">
        <f aca="false">IF(ISBLANK(Values!$F236),"",Values!U236)</f>
        <v/>
      </c>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N238" s="28" t="str">
        <f aca="false">IF(ISBLANK(Values!$F237),"",Values!N237)</f>
        <v/>
      </c>
      <c r="O238" s="28" t="str">
        <f aca="false">IF(ISBLANK(Values!$F237),"",Values!O237)</f>
        <v/>
      </c>
      <c r="P238" s="28" t="str">
        <f aca="false">IF(ISBLANK(Values!$F237),"",Values!P237)</f>
        <v/>
      </c>
      <c r="Q238" s="28" t="str">
        <f aca="false">IF(ISBLANK(Values!$F237),"",Values!Q237)</f>
        <v/>
      </c>
      <c r="R238" s="28" t="str">
        <f aca="false">IF(ISBLANK(Values!$F237),"",Values!R237)</f>
        <v/>
      </c>
      <c r="S238" s="28" t="str">
        <f aca="false">IF(ISBLANK(Values!$F237),"",Values!S237)</f>
        <v/>
      </c>
      <c r="T238" s="28" t="str">
        <f aca="false">IF(ISBLANK(Values!$F237),"",Values!T237)</f>
        <v/>
      </c>
      <c r="U238" s="28" t="str">
        <f aca="false">IF(ISBLANK(Values!$F237),"",Values!U237)</f>
        <v/>
      </c>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N239" s="28" t="str">
        <f aca="false">IF(ISBLANK(Values!$F238),"",Values!N238)</f>
        <v/>
      </c>
      <c r="O239" s="28" t="str">
        <f aca="false">IF(ISBLANK(Values!$F238),"",Values!O238)</f>
        <v/>
      </c>
      <c r="P239" s="28" t="str">
        <f aca="false">IF(ISBLANK(Values!$F238),"",Values!P238)</f>
        <v/>
      </c>
      <c r="Q239" s="28" t="str">
        <f aca="false">IF(ISBLANK(Values!$F238),"",Values!Q238)</f>
        <v/>
      </c>
      <c r="R239" s="28" t="str">
        <f aca="false">IF(ISBLANK(Values!$F238),"",Values!R238)</f>
        <v/>
      </c>
      <c r="S239" s="28" t="str">
        <f aca="false">IF(ISBLANK(Values!$F238),"",Values!S238)</f>
        <v/>
      </c>
      <c r="T239" s="28" t="str">
        <f aca="false">IF(ISBLANK(Values!$F238),"",Values!T238)</f>
        <v/>
      </c>
      <c r="U239" s="28" t="str">
        <f aca="false">IF(ISBLANK(Values!$F238),"",Values!U238)</f>
        <v/>
      </c>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N240" s="28" t="str">
        <f aca="false">IF(ISBLANK(Values!$F239),"",Values!N239)</f>
        <v/>
      </c>
      <c r="O240" s="28" t="str">
        <f aca="false">IF(ISBLANK(Values!$F239),"",Values!O239)</f>
        <v/>
      </c>
      <c r="P240" s="28" t="str">
        <f aca="false">IF(ISBLANK(Values!$F239),"",Values!P239)</f>
        <v/>
      </c>
      <c r="Q240" s="28" t="str">
        <f aca="false">IF(ISBLANK(Values!$F239),"",Values!Q239)</f>
        <v/>
      </c>
      <c r="R240" s="28" t="str">
        <f aca="false">IF(ISBLANK(Values!$F239),"",Values!R239)</f>
        <v/>
      </c>
      <c r="S240" s="28" t="str">
        <f aca="false">IF(ISBLANK(Values!$F239),"",Values!S239)</f>
        <v/>
      </c>
      <c r="T240" s="28" t="str">
        <f aca="false">IF(ISBLANK(Values!$F239),"",Values!T239)</f>
        <v/>
      </c>
      <c r="U240" s="28" t="str">
        <f aca="false">IF(ISBLANK(Values!$F239),"",Values!U239)</f>
        <v/>
      </c>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N241" s="28" t="str">
        <f aca="false">IF(ISBLANK(Values!$F240),"",Values!N240)</f>
        <v/>
      </c>
      <c r="O241" s="28" t="str">
        <f aca="false">IF(ISBLANK(Values!$F240),"",Values!O240)</f>
        <v/>
      </c>
      <c r="P241" s="28" t="str">
        <f aca="false">IF(ISBLANK(Values!$F240),"",Values!P240)</f>
        <v/>
      </c>
      <c r="Q241" s="28" t="str">
        <f aca="false">IF(ISBLANK(Values!$F240),"",Values!Q240)</f>
        <v/>
      </c>
      <c r="R241" s="28" t="str">
        <f aca="false">IF(ISBLANK(Values!$F240),"",Values!R240)</f>
        <v/>
      </c>
      <c r="S241" s="28" t="str">
        <f aca="false">IF(ISBLANK(Values!$F240),"",Values!S240)</f>
        <v/>
      </c>
      <c r="T241" s="28" t="str">
        <f aca="false">IF(ISBLANK(Values!$F240),"",Values!T240)</f>
        <v/>
      </c>
      <c r="U241" s="28" t="str">
        <f aca="false">IF(ISBLANK(Values!$F240),"",Values!U240)</f>
        <v/>
      </c>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N242" s="28" t="str">
        <f aca="false">IF(ISBLANK(Values!$F241),"",Values!N241)</f>
        <v/>
      </c>
      <c r="O242" s="28" t="str">
        <f aca="false">IF(ISBLANK(Values!$F241),"",Values!O241)</f>
        <v/>
      </c>
      <c r="P242" s="28" t="str">
        <f aca="false">IF(ISBLANK(Values!$F241),"",Values!P241)</f>
        <v/>
      </c>
      <c r="Q242" s="28" t="str">
        <f aca="false">IF(ISBLANK(Values!$F241),"",Values!Q241)</f>
        <v/>
      </c>
      <c r="R242" s="28" t="str">
        <f aca="false">IF(ISBLANK(Values!$F241),"",Values!R241)</f>
        <v/>
      </c>
      <c r="S242" s="28" t="str">
        <f aca="false">IF(ISBLANK(Values!$F241),"",Values!S241)</f>
        <v/>
      </c>
      <c r="T242" s="28" t="str">
        <f aca="false">IF(ISBLANK(Values!$F241),"",Values!T241)</f>
        <v/>
      </c>
      <c r="U242" s="28" t="str">
        <f aca="false">IF(ISBLANK(Values!$F241),"",Values!U241)</f>
        <v/>
      </c>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N243" s="28" t="str">
        <f aca="false">IF(ISBLANK(Values!$F242),"",Values!N242)</f>
        <v/>
      </c>
      <c r="O243" s="28" t="str">
        <f aca="false">IF(ISBLANK(Values!$F242),"",Values!O242)</f>
        <v/>
      </c>
      <c r="P243" s="28" t="str">
        <f aca="false">IF(ISBLANK(Values!$F242),"",Values!P242)</f>
        <v/>
      </c>
      <c r="Q243" s="28" t="str">
        <f aca="false">IF(ISBLANK(Values!$F242),"",Values!Q242)</f>
        <v/>
      </c>
      <c r="R243" s="28" t="str">
        <f aca="false">IF(ISBLANK(Values!$F242),"",Values!R242)</f>
        <v/>
      </c>
      <c r="S243" s="28" t="str">
        <f aca="false">IF(ISBLANK(Values!$F242),"",Values!S242)</f>
        <v/>
      </c>
      <c r="T243" s="28" t="str">
        <f aca="false">IF(ISBLANK(Values!$F242),"",Values!T242)</f>
        <v/>
      </c>
      <c r="U243" s="28" t="str">
        <f aca="false">IF(ISBLANK(Values!$F242),"",Values!U242)</f>
        <v/>
      </c>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N244" s="28" t="str">
        <f aca="false">IF(ISBLANK(Values!$F243),"",Values!N243)</f>
        <v/>
      </c>
      <c r="O244" s="28" t="str">
        <f aca="false">IF(ISBLANK(Values!$F243),"",Values!O243)</f>
        <v/>
      </c>
      <c r="P244" s="28" t="str">
        <f aca="false">IF(ISBLANK(Values!$F243),"",Values!P243)</f>
        <v/>
      </c>
      <c r="Q244" s="28" t="str">
        <f aca="false">IF(ISBLANK(Values!$F243),"",Values!Q243)</f>
        <v/>
      </c>
      <c r="R244" s="28" t="str">
        <f aca="false">IF(ISBLANK(Values!$F243),"",Values!R243)</f>
        <v/>
      </c>
      <c r="S244" s="28" t="str">
        <f aca="false">IF(ISBLANK(Values!$F243),"",Values!S243)</f>
        <v/>
      </c>
      <c r="T244" s="28" t="str">
        <f aca="false">IF(ISBLANK(Values!$F243),"",Values!T243)</f>
        <v/>
      </c>
      <c r="U244" s="28" t="str">
        <f aca="false">IF(ISBLANK(Values!$F243),"",Values!U243)</f>
        <v/>
      </c>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N245" s="28" t="str">
        <f aca="false">IF(ISBLANK(Values!$F244),"",Values!N244)</f>
        <v/>
      </c>
      <c r="O245" s="28" t="str">
        <f aca="false">IF(ISBLANK(Values!$F244),"",Values!O244)</f>
        <v/>
      </c>
      <c r="P245" s="28" t="str">
        <f aca="false">IF(ISBLANK(Values!$F244),"",Values!P244)</f>
        <v/>
      </c>
      <c r="Q245" s="28" t="str">
        <f aca="false">IF(ISBLANK(Values!$F244),"",Values!Q244)</f>
        <v/>
      </c>
      <c r="R245" s="28" t="str">
        <f aca="false">IF(ISBLANK(Values!$F244),"",Values!R244)</f>
        <v/>
      </c>
      <c r="S245" s="28" t="str">
        <f aca="false">IF(ISBLANK(Values!$F244),"",Values!S244)</f>
        <v/>
      </c>
      <c r="T245" s="28" t="str">
        <f aca="false">IF(ISBLANK(Values!$F244),"",Values!T244)</f>
        <v/>
      </c>
      <c r="U245" s="28" t="str">
        <f aca="false">IF(ISBLANK(Values!$F244),"",Values!U244)</f>
        <v/>
      </c>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N246" s="28" t="str">
        <f aca="false">IF(ISBLANK(Values!$F245),"",Values!N245)</f>
        <v/>
      </c>
      <c r="O246" s="28" t="str">
        <f aca="false">IF(ISBLANK(Values!$F245),"",Values!O245)</f>
        <v/>
      </c>
      <c r="P246" s="28" t="str">
        <f aca="false">IF(ISBLANK(Values!$F245),"",Values!P245)</f>
        <v/>
      </c>
      <c r="Q246" s="28" t="str">
        <f aca="false">IF(ISBLANK(Values!$F245),"",Values!Q245)</f>
        <v/>
      </c>
      <c r="R246" s="28" t="str">
        <f aca="false">IF(ISBLANK(Values!$F245),"",Values!R245)</f>
        <v/>
      </c>
      <c r="S246" s="28" t="str">
        <f aca="false">IF(ISBLANK(Values!$F245),"",Values!S245)</f>
        <v/>
      </c>
      <c r="T246" s="28" t="str">
        <f aca="false">IF(ISBLANK(Values!$F245),"",Values!T245)</f>
        <v/>
      </c>
      <c r="U246" s="28" t="str">
        <f aca="false">IF(ISBLANK(Values!$F245),"",Values!U245)</f>
        <v/>
      </c>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177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V5 N6:U24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7:O1048576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6: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177">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177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177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177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177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177">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177">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177">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177 FO5:FO177">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177">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177 N5:N246 O5:V5 O6:U246">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177">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177">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177">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177 AB5:AB1041 AI5:AI1041 AK5:AT177 DP5:DP1041 FJ5:FO177 B178:B1041 D178:D1041 J178:V1041 AC178:AC1041 AJ178:AT1041 AV178:AV1041 FK178:FO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177" type="list">
      <formula1>INDIRECT(SUBSTITUTE(A4,"-","_")&amp;"parent_child")</formula1>
      <formula2>0</formula2>
    </dataValidation>
    <dataValidation allowBlank="true" operator="between" showDropDown="false" showErrorMessage="false" showInputMessage="true" sqref="W178: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178: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177" type="list">
      <formula1>INDIRECT(SUBSTITUTE(A4,"-","_")&amp;"relationship_type")</formula1>
      <formula2>0</formula2>
    </dataValidation>
    <dataValidation allowBlank="true" operator="between" showDropDown="false" showErrorMessage="false" showInputMessage="true" sqref="Z178: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178: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1.6601562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350</v>
      </c>
      <c r="B1" s="44" t="str">
        <f aca="false">IF(Values!$B$36=English!$B$2,English!B10, IF(Values!$B$36=German!$B$2,German!B10, IF(Values!$B$36=Italian!$B$2,Italian!B10, IF(Values!$B$36=Spanish!$B$2, Spanish!B10, IF(Values!$B$36=French!$B$2,French!B10, IF(Values!$B$36=Dutch!$B$2,Dutch!B10, IF(Values!$B$36=English!$D$32, English!D40, 0)))))))</f>
        <v>Tastiera retroilluminata originale per Lenovo Thinkpad</v>
      </c>
      <c r="E1" s="45" t="s">
        <v>351</v>
      </c>
      <c r="F1" s="45"/>
      <c r="G1" s="45"/>
      <c r="H1" s="46"/>
      <c r="I1" s="46"/>
    </row>
    <row r="2" customFormat="false" ht="12.8" hidden="false" customHeight="false" outlineLevel="0" collapsed="false">
      <c r="A2" s="43" t="s">
        <v>352</v>
      </c>
      <c r="B2" s="44" t="str">
        <f aca="false">IF(Values!$B$36=English!$B$2,English!B11, IF(Values!$B$36=German!$B$2,German!B11, IF(Values!$B$36=Italian!$B$2,Italian!B11, IF(Values!$B$36=Spanish!$B$2, Spanish!B11, IF(Values!$B$36=French!$B$2,French!B11, IF(Values!$B$36=Dutch!$B$2,Dutch!B11, IF(Values!$B$36=English!$D$32, English!D41, 0)))))))</f>
        <v>Tastiera originale non retroilluminata per Lenovo Thinkpad</v>
      </c>
    </row>
    <row r="3" customFormat="false" ht="12.8" hidden="false" customHeight="false" outlineLevel="0" collapsed="false">
      <c r="A3" s="43" t="s">
        <v>353</v>
      </c>
      <c r="B3" s="47" t="s">
        <v>354</v>
      </c>
      <c r="E3" s="43" t="s">
        <v>355</v>
      </c>
      <c r="F3" s="43" t="s">
        <v>356</v>
      </c>
      <c r="G3" s="43" t="s">
        <v>357</v>
      </c>
      <c r="H3" s="43" t="s">
        <v>358</v>
      </c>
      <c r="I3" s="43" t="s">
        <v>359</v>
      </c>
      <c r="J3" s="43" t="s">
        <v>360</v>
      </c>
      <c r="K3" s="43" t="s">
        <v>361</v>
      </c>
      <c r="L3" s="43" t="s">
        <v>362</v>
      </c>
      <c r="M3" s="43" t="s">
        <v>363</v>
      </c>
      <c r="N3" s="43" t="s">
        <v>364</v>
      </c>
      <c r="O3" s="43" t="s">
        <v>365</v>
      </c>
      <c r="P3" s="43" t="s">
        <v>366</v>
      </c>
      <c r="Q3" s="43" t="s">
        <v>367</v>
      </c>
      <c r="R3" s="43" t="s">
        <v>368</v>
      </c>
      <c r="S3" s="43" t="s">
        <v>369</v>
      </c>
      <c r="T3" s="43" t="s">
        <v>370</v>
      </c>
      <c r="U3" s="43" t="s">
        <v>371</v>
      </c>
      <c r="V3" s="0" t="s">
        <v>372</v>
      </c>
    </row>
    <row r="4" customFormat="false" ht="12.8" hidden="false" customHeight="false" outlineLevel="0" collapsed="false">
      <c r="A4" s="43" t="s">
        <v>373</v>
      </c>
      <c r="B4" s="48" t="n">
        <v>50</v>
      </c>
      <c r="E4" s="49" t="n">
        <v>5714401550013</v>
      </c>
      <c r="F4" s="49" t="s">
        <v>374</v>
      </c>
      <c r="G4" s="50" t="s">
        <v>375</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1" t="n">
        <f aca="false">TRUE()</f>
        <v>1</v>
      </c>
      <c r="J4" s="52" t="n">
        <f aca="false">FALSE()</f>
        <v>0</v>
      </c>
      <c r="K4" s="49" t="s">
        <v>376</v>
      </c>
      <c r="L4" s="53" t="b">
        <v>0</v>
      </c>
      <c r="M4" s="54" t="str">
        <f aca="false">IF(ISBLANK(K4),"",IF(L4, "https://raw.githubusercontent.com/PatrickVibild/TellusAmazonPictures/master/pictures/"&amp;K4&amp;"/1.jpg","https://download.lenovo.com/Images/Parts/"&amp;K4&amp;"/"&amp;K4&amp;"_A.jpg"))</f>
        <v>https://download.lenovo.com/Images/Parts/00HN012/00HN012_A.jpg</v>
      </c>
      <c r="N4" s="54" t="str">
        <f aca="false">IF(ISBLANK(K4),"",IF(L4, "https://raw.githubusercontent.com/PatrickVibild/TellusAmazonPictures/master/pictures/"&amp;K4&amp;"/2.jpg","https://download.lenovo.com/Images/Parts/"&amp;K4&amp;"/"&amp;K4&amp;"_B.jpg"))</f>
        <v>https://download.lenovo.com/Images/Parts/00HN012/00HN012_B.jpg</v>
      </c>
      <c r="O4" s="55" t="str">
        <f aca="false">IF(ISBLANK(K4),"",IF(L4, "https://raw.githubusercontent.com/PatrickVibild/TellusAmazonPictures/master/pictures/"&amp;K4&amp;"/3.jpg","https://download.lenovo.com/Images/Parts/"&amp;K4&amp;"/"&amp;K4&amp;"_details.jpg"))</f>
        <v>https://download.lenovo.com/Images/Parts/00HN012/00HN012_details.jpg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6" t="n">
        <f aca="false">MATCH(G4,options!$D$1:$D$20,0)</f>
        <v>1</v>
      </c>
    </row>
    <row r="5" customFormat="false" ht="12.8" hidden="false" customHeight="false" outlineLevel="0" collapsed="false">
      <c r="A5" s="43" t="s">
        <v>377</v>
      </c>
      <c r="B5" s="48" t="n">
        <v>44.99</v>
      </c>
      <c r="E5" s="49" t="n">
        <v>5714401550020</v>
      </c>
      <c r="F5" s="49" t="s">
        <v>378</v>
      </c>
      <c r="G5" s="50" t="s">
        <v>379</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1" t="n">
        <f aca="false">TRUE()</f>
        <v>1</v>
      </c>
      <c r="J5" s="52" t="n">
        <f aca="false">FALSE()</f>
        <v>0</v>
      </c>
      <c r="K5" s="49" t="s">
        <v>380</v>
      </c>
      <c r="L5" s="53" t="n">
        <f aca="false">FALSE()</f>
        <v>0</v>
      </c>
      <c r="M5" s="54" t="str">
        <f aca="false">IF(ISBLANK(K5),"",IF(L5, "https://raw.githubusercontent.com/PatrickVibild/TellusAmazonPictures/master/pictures/"&amp;K5&amp;"/1.jpg","https://download.lenovo.com/Images/Parts/"&amp;K5&amp;"/"&amp;K5&amp;"_A.jpg"))</f>
        <v>https://download.lenovo.com/Images/Parts/00HN011/00HN011_A.jpg</v>
      </c>
      <c r="N5" s="54" t="str">
        <f aca="false">IF(ISBLANK(K5),"",IF(L5, "https://raw.githubusercontent.com/PatrickVibild/TellusAmazonPictures/master/pictures/"&amp;K5&amp;"/2.jpg","https://download.lenovo.com/Images/Parts/"&amp;K5&amp;"/"&amp;K5&amp;"_B.jpg"))</f>
        <v>https://download.lenovo.com/Images/Parts/00HN011/00HN011_B.jpg</v>
      </c>
      <c r="O5" s="55" t="str">
        <f aca="false">IF(ISBLANK(K5),"",IF(L5, "https://raw.githubusercontent.com/PatrickVibild/TellusAmazonPictures/master/pictures/"&amp;K5&amp;"/3.jpg","https://download.lenovo.com/Images/Parts/"&amp;K5&amp;"/"&amp;K5&amp;"_details.jpg"))</f>
        <v>https://download.lenovo.com/Images/Parts/00HN011/00HN011_details.jpg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6" t="n">
        <f aca="false">MATCH(G5,options!$D$1:$D$20,0)</f>
        <v>2</v>
      </c>
    </row>
    <row r="6" customFormat="false" ht="12.8" hidden="false" customHeight="false" outlineLevel="0" collapsed="false">
      <c r="A6" s="43" t="s">
        <v>381</v>
      </c>
      <c r="B6" s="57" t="s">
        <v>382</v>
      </c>
      <c r="E6" s="49" t="n">
        <v>5714401550037</v>
      </c>
      <c r="F6" s="49" t="s">
        <v>383</v>
      </c>
      <c r="G6" s="50" t="s">
        <v>384</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1" t="n">
        <f aca="false">TRUE()</f>
        <v>1</v>
      </c>
      <c r="J6" s="52" t="n">
        <f aca="false">FALSE()</f>
        <v>0</v>
      </c>
      <c r="K6" s="49" t="s">
        <v>385</v>
      </c>
      <c r="L6" s="53" t="n">
        <f aca="false">FALSE()</f>
        <v>0</v>
      </c>
      <c r="M6" s="54" t="str">
        <f aca="false">IF(ISBLANK(K6),"",IF(L6, "https://raw.githubusercontent.com/PatrickVibild/TellusAmazonPictures/master/pictures/"&amp;K6&amp;"/1.jpg","https://download.lenovo.com/Images/Parts/"&amp;K6&amp;"/"&amp;K6&amp;"_A.jpg"))</f>
        <v>https://download.lenovo.com/Images/Parts/00HN017/00HN017_A.jpg</v>
      </c>
      <c r="N6" s="54" t="str">
        <f aca="false">IF(ISBLANK(K6),"",IF(L6, "https://raw.githubusercontent.com/PatrickVibild/TellusAmazonPictures/master/pictures/"&amp;K6&amp;"/2.jpg","https://download.lenovo.com/Images/Parts/"&amp;K6&amp;"/"&amp;K6&amp;"_B.jpg"))</f>
        <v>https://download.lenovo.com/Images/Parts/00HN017/00HN017_B.jpg</v>
      </c>
      <c r="O6" s="55" t="str">
        <f aca="false">IF(ISBLANK(K6),"",IF(L6, "https://raw.githubusercontent.com/PatrickVibild/TellusAmazonPictures/master/pictures/"&amp;K6&amp;"/3.jpg","https://download.lenovo.com/Images/Parts/"&amp;K6&amp;"/"&amp;K6&amp;"_details.jpg"))</f>
        <v>https://download.lenovo.com/Images/Parts/00HN017/00HN017_details.jpg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6" t="n">
        <f aca="false">MATCH(G6,options!$D$1:$D$20,0)</f>
        <v>3</v>
      </c>
      <c r="AK6" s="0" t="s">
        <v>386</v>
      </c>
    </row>
    <row r="7" customFormat="false" ht="12.8" hidden="false" customHeight="false" outlineLevel="0" collapsed="false">
      <c r="A7" s="43" t="s">
        <v>387</v>
      </c>
      <c r="B7" s="58" t="str">
        <f aca="false">IF(B6=options!C1,"30","40")</f>
        <v>40</v>
      </c>
      <c r="E7" s="49" t="n">
        <v>5714401550044</v>
      </c>
      <c r="F7" s="49" t="s">
        <v>388</v>
      </c>
      <c r="G7" s="50"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1" t="n">
        <f aca="false">TRUE()</f>
        <v>1</v>
      </c>
      <c r="J7" s="52" t="n">
        <f aca="false">FALSE()</f>
        <v>0</v>
      </c>
      <c r="K7" s="49" t="s">
        <v>390</v>
      </c>
      <c r="L7" s="53" t="n">
        <f aca="false">FALSE()</f>
        <v>0</v>
      </c>
      <c r="M7" s="54" t="str">
        <f aca="false">IF(ISBLANK(K7),"",IF(L7, "https://raw.githubusercontent.com/PatrickVibild/TellusAmazonPictures/master/pictures/"&amp;K7&amp;"/1.jpg","https://download.lenovo.com/Images/Parts/"&amp;K7&amp;"/"&amp;K7&amp;"_A.jpg"))</f>
        <v>https://download.lenovo.com/Images/Parts/00HN010/00HN010_A.jpg</v>
      </c>
      <c r="N7" s="54" t="str">
        <f aca="false">IF(ISBLANK(K7),"",IF(L7, "https://raw.githubusercontent.com/PatrickVibild/TellusAmazonPictures/master/pictures/"&amp;K7&amp;"/2.jpg","https://download.lenovo.com/Images/Parts/"&amp;K7&amp;"/"&amp;K7&amp;"_B.jpg"))</f>
        <v>https://download.lenovo.com/Images/Parts/00HN010/00HN010_B.jpg</v>
      </c>
      <c r="O7" s="55" t="str">
        <f aca="false">IF(ISBLANK(K7),"",IF(L7, "https://raw.githubusercontent.com/PatrickVibild/TellusAmazonPictures/master/pictures/"&amp;K7&amp;"/3.jpg","https://download.lenovo.com/Images/Parts/"&amp;K7&amp;"/"&amp;K7&amp;"_details.jpg"))</f>
        <v>https://download.lenovo.com/Images/Parts/00HN010/00HN010_details.jpg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6" t="n">
        <f aca="false">MATCH(G7,options!$D$1:$D$20,0)</f>
        <v>4</v>
      </c>
    </row>
    <row r="8" customFormat="false" ht="12.8" hidden="false" customHeight="false" outlineLevel="0" collapsed="false">
      <c r="A8" s="43" t="s">
        <v>391</v>
      </c>
      <c r="B8" s="58" t="str">
        <f aca="false">IF(B6=options!C1,"22","25")</f>
        <v>25</v>
      </c>
      <c r="E8" s="49" t="n">
        <v>5714401550051</v>
      </c>
      <c r="F8" s="49" t="s">
        <v>392</v>
      </c>
      <c r="G8" s="50"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1" t="n">
        <f aca="false">TRUE()</f>
        <v>1</v>
      </c>
      <c r="J8" s="52" t="n">
        <f aca="false">FALSE()</f>
        <v>0</v>
      </c>
      <c r="K8" s="49" t="s">
        <v>394</v>
      </c>
      <c r="L8" s="53" t="n">
        <f aca="false">FALSE()</f>
        <v>0</v>
      </c>
      <c r="M8" s="54" t="str">
        <f aca="false">IF(ISBLANK(K8),"",IF(L8, "https://raw.githubusercontent.com/PatrickVibild/TellusAmazonPictures/master/pictures/"&amp;K8&amp;"/1.jpg","https://download.lenovo.com/Images/Parts/"&amp;K8&amp;"/"&amp;K8&amp;"_A.jpg"))</f>
        <v>https://download.lenovo.com/Images/Parts/00HN029/00HN029_A.jpg</v>
      </c>
      <c r="N8" s="54" t="str">
        <f aca="false">IF(ISBLANK(K8),"",IF(L8, "https://raw.githubusercontent.com/PatrickVibild/TellusAmazonPictures/master/pictures/"&amp;K8&amp;"/2.jpg","https://download.lenovo.com/Images/Parts/"&amp;K8&amp;"/"&amp;K8&amp;"_B.jpg"))</f>
        <v>https://download.lenovo.com/Images/Parts/00HN029/00HN029_B.jpg</v>
      </c>
      <c r="O8" s="55" t="str">
        <f aca="false">IF(ISBLANK(K8),"",IF(L8, "https://raw.githubusercontent.com/PatrickVibild/TellusAmazonPictures/master/pictures/"&amp;K8&amp;"/3.jpg","https://download.lenovo.com/Images/Parts/"&amp;K8&amp;"/"&amp;K8&amp;"_details.jpg"))</f>
        <v>https://download.lenovo.com/Images/Parts/00HN029/00HN029_details.jpg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6" t="n">
        <f aca="false">MATCH(G8,options!$D$1:$D$20,0)</f>
        <v>5</v>
      </c>
    </row>
    <row r="9" customFormat="false" ht="12.8" hidden="false" customHeight="false" outlineLevel="0" collapsed="false">
      <c r="A9" s="43" t="s">
        <v>395</v>
      </c>
      <c r="B9" s="58" t="str">
        <f aca="false">IF(B6=options!C1,"5","3")</f>
        <v>3</v>
      </c>
      <c r="E9" s="49" t="n">
        <v>5714401550068</v>
      </c>
      <c r="F9" s="49" t="s">
        <v>396</v>
      </c>
      <c r="G9" s="50"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1" t="n">
        <f aca="false">TRUE()</f>
        <v>1</v>
      </c>
      <c r="J9" s="52" t="n">
        <f aca="false">FALSE()</f>
        <v>0</v>
      </c>
      <c r="K9" s="49" t="s">
        <v>398</v>
      </c>
      <c r="L9" s="53" t="n">
        <f aca="false">FALSE()</f>
        <v>0</v>
      </c>
      <c r="M9" s="54" t="str">
        <f aca="false">IF(ISBLANK(K9),"",IF(L9, "https://raw.githubusercontent.com/PatrickVibild/TellusAmazonPictures/master/pictures/"&amp;K9&amp;"/1.jpg","https://download.lenovo.com/Images/Parts/"&amp;K9&amp;"/"&amp;K9&amp;"_A.jpg"))</f>
        <v>https://download.lenovo.com/Images/Parts/01AV282/01AV282_A.jpg</v>
      </c>
      <c r="N9" s="54" t="str">
        <f aca="false">IF(ISBLANK(K9),"",IF(L9, "https://raw.githubusercontent.com/PatrickVibild/TellusAmazonPictures/master/pictures/"&amp;K9&amp;"/2.jpg","https://download.lenovo.com/Images/Parts/"&amp;K9&amp;"/"&amp;K9&amp;"_B.jpg"))</f>
        <v>https://download.lenovo.com/Images/Parts/01AV282/01AV282_B.jpg</v>
      </c>
      <c r="O9" s="55" t="str">
        <f aca="false">IF(ISBLANK(K9),"",IF(L9, "https://raw.githubusercontent.com/PatrickVibild/TellusAmazonPictures/master/pictures/"&amp;K9&amp;"/3.jpg","https://download.lenovo.com/Images/Parts/"&amp;K9&amp;"/"&amp;K9&amp;"_details.jpg"))</f>
        <v>https://download.lenovo.com/Images/Parts/01AV282/01AV282_details.jpg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6" t="n">
        <f aca="false">MATCH(G9,options!$D$1:$D$20,0)</f>
        <v>6</v>
      </c>
    </row>
    <row r="10" customFormat="false" ht="12.8" hidden="false" customHeight="false" outlineLevel="0" collapsed="false">
      <c r="A10" s="0" t="s">
        <v>399</v>
      </c>
      <c r="B10" s="59"/>
      <c r="E10" s="49" t="n">
        <v>5714401550075</v>
      </c>
      <c r="F10" s="49" t="s">
        <v>400</v>
      </c>
      <c r="G10" s="50" t="s">
        <v>401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1" t="n">
        <f aca="false">TRUE()</f>
        <v>1</v>
      </c>
      <c r="J10" s="52" t="n">
        <f aca="false">FALSE()</f>
        <v>0</v>
      </c>
      <c r="K10" s="49" t="s">
        <v>402</v>
      </c>
      <c r="L10" s="53" t="n">
        <f aca="false">FALSE()</f>
        <v>0</v>
      </c>
      <c r="M10" s="54" t="str">
        <f aca="false">IF(ISBLANK(K10),"",IF(L10, "https://raw.githubusercontent.com/PatrickVibild/TellusAmazonPictures/master/pictures/"&amp;K10&amp;"/1.jpg","https://download.lenovo.com/Images/Parts/"&amp;K10&amp;"/"&amp;K10&amp;"_A.jpg"))</f>
        <v>https://download.lenovo.com/Images/Parts/00HN006/00HN006_A.jpg</v>
      </c>
      <c r="N10" s="54" t="str">
        <f aca="false">IF(ISBLANK(K10),"",IF(L10, "https://raw.githubusercontent.com/PatrickVibild/TellusAmazonPictures/master/pictures/"&amp;K10&amp;"/2.jpg","https://download.lenovo.com/Images/Parts/"&amp;K10&amp;"/"&amp;K10&amp;"_B.jpg"))</f>
        <v>https://download.lenovo.com/Images/Parts/00HN006/00HN006_B.jpg</v>
      </c>
      <c r="O10" s="55" t="str">
        <f aca="false">IF(ISBLANK(K10),"",IF(L10, "https://raw.githubusercontent.com/PatrickVibild/TellusAmazonPictures/master/pictures/"&amp;K10&amp;"/3.jpg","https://download.lenovo.com/Images/Parts/"&amp;K10&amp;"/"&amp;K10&amp;"_details.jpg"))</f>
        <v>https://download.lenovo.com/Images/Parts/00HN006/00HN006_details.jpg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6" t="n">
        <f aca="false">MATCH(G10,options!$D$1:$D$20,0)</f>
        <v>7</v>
      </c>
    </row>
    <row r="11" customFormat="false" ht="12.8" hidden="false" customHeight="false" outlineLevel="0" collapsed="false">
      <c r="A11" s="43" t="s">
        <v>403</v>
      </c>
      <c r="B11" s="60" t="n">
        <v>200</v>
      </c>
      <c r="E11" s="49" t="n">
        <v>5714401550082</v>
      </c>
      <c r="F11" s="49" t="s">
        <v>404</v>
      </c>
      <c r="G11" s="50" t="s">
        <v>405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1" t="n">
        <f aca="false">TRUE()</f>
        <v>1</v>
      </c>
      <c r="J11" s="52" t="n">
        <f aca="false">FALSE()</f>
        <v>0</v>
      </c>
      <c r="K11" s="49" t="s">
        <v>406</v>
      </c>
      <c r="L11" s="53" t="n">
        <f aca="false">FALSE()</f>
        <v>0</v>
      </c>
      <c r="M11" s="54" t="str">
        <f aca="false">IF(ISBLANK(K11),"",IF(L11, "https://raw.githubusercontent.com/PatrickVibild/TellusAmazonPictures/master/pictures/"&amp;K11&amp;"/1.jpg","https://download.lenovo.com/Images/Parts/"&amp;K11&amp;"/"&amp;K11&amp;"_A.jpg"))</f>
        <v>https://download.lenovo.com/Images/Parts/00HN007/00HN007_A.jpg</v>
      </c>
      <c r="N11" s="54" t="str">
        <f aca="false">IF(ISBLANK(K11),"",IF(L11, "https://raw.githubusercontent.com/PatrickVibild/TellusAmazonPictures/master/pictures/"&amp;K11&amp;"/2.jpg","https://download.lenovo.com/Images/Parts/"&amp;K11&amp;"/"&amp;K11&amp;"_B.jpg"))</f>
        <v>https://download.lenovo.com/Images/Parts/00HN007/00HN007_B.jpg</v>
      </c>
      <c r="O11" s="55" t="str">
        <f aca="false">IF(ISBLANK(K11),"",IF(L11, "https://raw.githubusercontent.com/PatrickVibild/TellusAmazonPictures/master/pictures/"&amp;K11&amp;"/3.jpg","https://download.lenovo.com/Images/Parts/"&amp;K11&amp;"/"&amp;K11&amp;"_details.jpg"))</f>
        <v>https://download.lenovo.com/Images/Parts/00HN007/00HN007_details.jpg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6" t="n">
        <f aca="false">MATCH(G11,options!$D$1:$D$20,0)</f>
        <v>8</v>
      </c>
    </row>
    <row r="12" customFormat="false" ht="12.8" hidden="false" customHeight="false" outlineLevel="0" collapsed="false">
      <c r="B12" s="59"/>
      <c r="E12" s="49" t="n">
        <v>5714401550099</v>
      </c>
      <c r="F12" s="49" t="s">
        <v>407</v>
      </c>
      <c r="G12" s="50" t="s">
        <v>408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1" t="n">
        <f aca="false">TRUE()</f>
        <v>1</v>
      </c>
      <c r="J12" s="52" t="n">
        <f aca="false">FALSE()</f>
        <v>0</v>
      </c>
      <c r="K12" s="49" t="s">
        <v>409</v>
      </c>
      <c r="L12" s="53" t="n">
        <f aca="false">FALSE()</f>
        <v>0</v>
      </c>
      <c r="M12" s="54" t="str">
        <f aca="false">IF(ISBLANK(K12),"",IF(L12, "https://raw.githubusercontent.com/PatrickVibild/TellusAmazonPictures/master/pictures/"&amp;K12&amp;"/1.jpg","https://download.lenovo.com/Images/Parts/"&amp;K12&amp;"/"&amp;K12&amp;"_A.jpg"))</f>
        <v>https://download.lenovo.com/Images/Parts/00HN008/00HN008_A.jpg</v>
      </c>
      <c r="N12" s="54" t="str">
        <f aca="false">IF(ISBLANK(K12),"",IF(L12, "https://raw.githubusercontent.com/PatrickVibild/TellusAmazonPictures/master/pictures/"&amp;K12&amp;"/2.jpg","https://download.lenovo.com/Images/Parts/"&amp;K12&amp;"/"&amp;K12&amp;"_B.jpg"))</f>
        <v>https://download.lenovo.com/Images/Parts/00HN008/00HN008_B.jpg</v>
      </c>
      <c r="O12" s="55" t="str">
        <f aca="false">IF(ISBLANK(K12),"",IF(L12, "https://raw.githubusercontent.com/PatrickVibild/TellusAmazonPictures/master/pictures/"&amp;K12&amp;"/3.jpg","https://download.lenovo.com/Images/Parts/"&amp;K12&amp;"/"&amp;K12&amp;"_details.jpg"))</f>
        <v>https://download.lenovo.com/Images/Parts/00HN008/00HN008_details.jpg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6" t="n">
        <f aca="false">MATCH(G12,options!$D$1:$D$20,0)</f>
        <v>20</v>
      </c>
    </row>
    <row r="13" customFormat="false" ht="12.8" hidden="false" customHeight="false" outlineLevel="0" collapsed="false">
      <c r="A13" s="43" t="s">
        <v>410</v>
      </c>
      <c r="B13" s="49" t="s">
        <v>411</v>
      </c>
      <c r="E13" s="49" t="n">
        <v>5714401550105</v>
      </c>
      <c r="F13" s="49" t="s">
        <v>412</v>
      </c>
      <c r="G13" s="50" t="s">
        <v>413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1" t="n">
        <f aca="false">TRUE()</f>
        <v>1</v>
      </c>
      <c r="J13" s="52" t="n">
        <f aca="false">FALSE()</f>
        <v>0</v>
      </c>
      <c r="K13" s="49" t="s">
        <v>414</v>
      </c>
      <c r="L13" s="53" t="n">
        <f aca="false">FALSE()</f>
        <v>0</v>
      </c>
      <c r="M13" s="54" t="str">
        <f aca="false">IF(ISBLANK(K13),"",IF(L13, "https://raw.githubusercontent.com/PatrickVibild/TellusAmazonPictures/master/pictures/"&amp;K13&amp;"/1.jpg","https://download.lenovo.com/Images/Parts/"&amp;K13&amp;"/"&amp;K13&amp;"_A.jpg"))</f>
        <v>https://download.lenovo.com/Images/Parts/00HN009/00HN009_A.jpg</v>
      </c>
      <c r="N13" s="54" t="str">
        <f aca="false">IF(ISBLANK(K13),"",IF(L13, "https://raw.githubusercontent.com/PatrickVibild/TellusAmazonPictures/master/pictures/"&amp;K13&amp;"/2.jpg","https://download.lenovo.com/Images/Parts/"&amp;K13&amp;"/"&amp;K13&amp;"_B.jpg"))</f>
        <v>https://download.lenovo.com/Images/Parts/00HN009/00HN009_B.jpg</v>
      </c>
      <c r="O13" s="55" t="str">
        <f aca="false">IF(ISBLANK(K13),"",IF(L13, "https://raw.githubusercontent.com/PatrickVibild/TellusAmazonPictures/master/pictures/"&amp;K13&amp;"/3.jpg","https://download.lenovo.com/Images/Parts/"&amp;K13&amp;"/"&amp;K13&amp;"_details.jpg"))</f>
        <v>https://download.lenovo.com/Images/Parts/00HN009/00HN009_details.jpg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6" t="n">
        <f aca="false">MATCH(G13,options!$D$1:$D$20,0)</f>
        <v>9</v>
      </c>
    </row>
    <row r="14" customFormat="false" ht="12.8" hidden="false" customHeight="false" outlineLevel="0" collapsed="false">
      <c r="A14" s="43" t="s">
        <v>415</v>
      </c>
      <c r="B14" s="49" t="n">
        <v>5714401488996</v>
      </c>
      <c r="E14" s="49" t="n">
        <v>5714401550112</v>
      </c>
      <c r="F14" s="49" t="s">
        <v>416</v>
      </c>
      <c r="G14" s="50" t="s">
        <v>417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1" t="n">
        <f aca="false">TRUE()</f>
        <v>1</v>
      </c>
      <c r="J14" s="52" t="n">
        <f aca="false">FALSE()</f>
        <v>0</v>
      </c>
      <c r="K14" s="49" t="s">
        <v>418</v>
      </c>
      <c r="L14" s="53" t="n">
        <f aca="false">FALSE()</f>
        <v>0</v>
      </c>
      <c r="M14" s="54" t="str">
        <f aca="false">IF(ISBLANK(K14),"",IF(L14, "https://raw.githubusercontent.com/PatrickVibild/TellusAmazonPictures/master/pictures/"&amp;K14&amp;"/1.jpg","https://download.lenovo.com/Images/Parts/"&amp;K14&amp;"/"&amp;K14&amp;"_A.jpg"))</f>
        <v>https://download.lenovo.com/Images/Parts/00HN015/00HN015_A.jpg</v>
      </c>
      <c r="N14" s="54" t="str">
        <f aca="false">IF(ISBLANK(K14),"",IF(L14, "https://raw.githubusercontent.com/PatrickVibild/TellusAmazonPictures/master/pictures/"&amp;K14&amp;"/2.jpg","https://download.lenovo.com/Images/Parts/"&amp;K14&amp;"/"&amp;K14&amp;"_B.jpg"))</f>
        <v>https://download.lenovo.com/Images/Parts/00HN015/00HN015_B.jpg</v>
      </c>
      <c r="O14" s="55" t="str">
        <f aca="false">IF(ISBLANK(K14),"",IF(L14, "https://raw.githubusercontent.com/PatrickVibild/TellusAmazonPictures/master/pictures/"&amp;K14&amp;"/3.jpg","https://download.lenovo.com/Images/Parts/"&amp;K14&amp;"/"&amp;K14&amp;"_details.jpg"))</f>
        <v>https://download.lenovo.com/Images/Parts/00HN015/00HN015_details.jpg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6" t="n">
        <f aca="false">MATCH(G14,options!$D$1:$D$20,0)</f>
        <v>19</v>
      </c>
    </row>
    <row r="15" customFormat="false" ht="12.8" hidden="false" customHeight="false" outlineLevel="0" collapsed="false">
      <c r="B15" s="59"/>
      <c r="E15" s="49" t="n">
        <v>5714401550129</v>
      </c>
      <c r="F15" s="49" t="s">
        <v>419</v>
      </c>
      <c r="G15" s="50" t="s">
        <v>420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1" t="n">
        <f aca="false">TRUE()</f>
        <v>1</v>
      </c>
      <c r="J15" s="52" t="n">
        <f aca="false">FALSE()</f>
        <v>0</v>
      </c>
      <c r="K15" s="49" t="s">
        <v>421</v>
      </c>
      <c r="L15" s="53" t="n">
        <f aca="false">FALSE()</f>
        <v>0</v>
      </c>
      <c r="M15" s="54" t="str">
        <f aca="false">IF(ISBLANK(K15),"",IF(L15, "https://raw.githubusercontent.com/PatrickVibild/TellusAmazonPictures/master/pictures/"&amp;K15&amp;"/1.jpg","https://download.lenovo.com/Images/Parts/"&amp;K15&amp;"/"&amp;K15&amp;"_A.jpg"))</f>
        <v>https://download.lenovo.com/Images/Parts/00HN093/00HN093_A.jpg</v>
      </c>
      <c r="N15" s="54" t="str">
        <f aca="false">IF(ISBLANK(K15),"",IF(L15, "https://raw.githubusercontent.com/PatrickVibild/TellusAmazonPictures/master/pictures/"&amp;K15&amp;"/2.jpg","https://download.lenovo.com/Images/Parts/"&amp;K15&amp;"/"&amp;K15&amp;"_B.jpg"))</f>
        <v>https://download.lenovo.com/Images/Parts/00HN093/00HN093_B.jpg</v>
      </c>
      <c r="O15" s="55" t="str">
        <f aca="false">IF(ISBLANK(K15),"",IF(L15, "https://raw.githubusercontent.com/PatrickVibild/TellusAmazonPictures/master/pictures/"&amp;K15&amp;"/3.jpg","https://download.lenovo.com/Images/Parts/"&amp;K15&amp;"/"&amp;K15&amp;"_details.jpg"))</f>
        <v>https://download.lenovo.com/Images/Parts/00HN093/00HN093_details.jpg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6" t="n">
        <f aca="false">MATCH(G15,options!$D$1:$D$20,0)</f>
        <v>10</v>
      </c>
    </row>
    <row r="16" customFormat="false" ht="12.8" hidden="false" customHeight="false" outlineLevel="0" collapsed="false">
      <c r="A16" s="43" t="s">
        <v>422</v>
      </c>
      <c r="B16" s="44" t="s">
        <v>423</v>
      </c>
      <c r="E16" s="49" t="n">
        <v>5714401550136</v>
      </c>
      <c r="F16" s="49" t="s">
        <v>424</v>
      </c>
      <c r="G16" s="50" t="s">
        <v>425</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1" t="n">
        <f aca="false">TRUE()</f>
        <v>1</v>
      </c>
      <c r="J16" s="52" t="n">
        <f aca="false">FALSE()</f>
        <v>0</v>
      </c>
      <c r="K16" s="49" t="s">
        <v>426</v>
      </c>
      <c r="L16" s="53" t="n">
        <f aca="false">FALSE()</f>
        <v>0</v>
      </c>
      <c r="M16" s="54" t="str">
        <f aca="false">IF(ISBLANK(K16),"",IF(L16, "https://raw.githubusercontent.com/PatrickVibild/TellusAmazonPictures/master/pictures/"&amp;K16&amp;"/1.jpg","https://download.lenovo.com/Images/Parts/"&amp;K16&amp;"/"&amp;K16&amp;"_A.jpg"))</f>
        <v>https://download.lenovo.com/Images/Parts/00HN020/00HN020_A.jpg</v>
      </c>
      <c r="N16" s="54" t="str">
        <f aca="false">IF(ISBLANK(K16),"",IF(L16, "https://raw.githubusercontent.com/PatrickVibild/TellusAmazonPictures/master/pictures/"&amp;K16&amp;"/2.jpg","https://download.lenovo.com/Images/Parts/"&amp;K16&amp;"/"&amp;K16&amp;"_B.jpg"))</f>
        <v>https://download.lenovo.com/Images/Parts/00HN020/00HN020_B.jpg</v>
      </c>
      <c r="O16" s="55" t="str">
        <f aca="false">IF(ISBLANK(K16),"",IF(L16, "https://raw.githubusercontent.com/PatrickVibild/TellusAmazonPictures/master/pictures/"&amp;K16&amp;"/3.jpg","https://download.lenovo.com/Images/Parts/"&amp;K16&amp;"/"&amp;K16&amp;"_details.jpg"))</f>
        <v>https://download.lenovo.com/Images/Parts/00HN020/00HN020_details.jpg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6" t="n">
        <f aca="false">MATCH(G16,options!$D$1:$D$20,0)</f>
        <v>11</v>
      </c>
    </row>
    <row r="17" customFormat="false" ht="12.8" hidden="false" customHeight="false" outlineLevel="0" collapsed="false">
      <c r="B17" s="59"/>
      <c r="E17" s="49" t="n">
        <v>5714401550143</v>
      </c>
      <c r="F17" s="49" t="s">
        <v>427</v>
      </c>
      <c r="G17" s="50" t="s">
        <v>428</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1" t="n">
        <f aca="false">TRUE()</f>
        <v>1</v>
      </c>
      <c r="J17" s="52" t="n">
        <f aca="false">FALSE()</f>
        <v>0</v>
      </c>
      <c r="K17" s="49"/>
      <c r="L17" s="53" t="n">
        <f aca="false">FALSE()</f>
        <v>0</v>
      </c>
      <c r="M17" s="54" t="str">
        <f aca="false">IF(ISBLANK(K17),"",IF(L17, "https://raw.githubusercontent.com/PatrickVibild/TellusAmazonPictures/master/pictures/"&amp;K17&amp;"/1.jpg","https://download.lenovo.com/Images/Parts/"&amp;K17&amp;"/"&amp;K17&amp;"_A.jpg"))</f>
        <v/>
      </c>
      <c r="N17" s="54" t="str">
        <f aca="false">IF(ISBLANK(K17),"",IF(L17, "https://raw.githubusercontent.com/PatrickVibild/TellusAmazonPictures/master/pictures/"&amp;K17&amp;"/2.jpg","https://download.lenovo.com/Images/Parts/"&amp;K17&amp;"/"&amp;K17&amp;"_B.jpg"))</f>
        <v/>
      </c>
      <c r="O17" s="55"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6" t="n">
        <f aca="false">MATCH(G17,options!$D$1:$D$20,0)</f>
        <v>12</v>
      </c>
    </row>
    <row r="18" customFormat="false" ht="12.8" hidden="false" customHeight="false" outlineLevel="0" collapsed="false">
      <c r="A18" s="43" t="s">
        <v>429</v>
      </c>
      <c r="B18" s="60" t="n">
        <v>0</v>
      </c>
      <c r="E18" s="49" t="n">
        <v>5714401550150</v>
      </c>
      <c r="F18" s="49" t="s">
        <v>430</v>
      </c>
      <c r="G18" s="50" t="s">
        <v>431</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1" t="n">
        <f aca="false">TRUE()</f>
        <v>1</v>
      </c>
      <c r="J18" s="52" t="n">
        <f aca="false">FALSE()</f>
        <v>0</v>
      </c>
      <c r="K18" s="49" t="s">
        <v>432</v>
      </c>
      <c r="L18" s="53" t="n">
        <f aca="false">FALSE()</f>
        <v>0</v>
      </c>
      <c r="M18" s="54" t="str">
        <f aca="false">IF(ISBLANK(K18),"",IF(L18, "https://raw.githubusercontent.com/PatrickVibild/TellusAmazonPictures/master/pictures/"&amp;K18&amp;"/1.jpg","https://download.lenovo.com/Images/Parts/"&amp;K18&amp;"/"&amp;K18&amp;"_A.jpg"))</f>
        <v>https://download.lenovo.com/Images/Parts/00HN022/00HN022_A.jpg</v>
      </c>
      <c r="N18" s="54" t="str">
        <f aca="false">IF(ISBLANK(K18),"",IF(L18, "https://raw.githubusercontent.com/PatrickVibild/TellusAmazonPictures/master/pictures/"&amp;K18&amp;"/2.jpg","https://download.lenovo.com/Images/Parts/"&amp;K18&amp;"/"&amp;K18&amp;"_B.jpg"))</f>
        <v>https://download.lenovo.com/Images/Parts/00HN022/00HN022_B.jpg</v>
      </c>
      <c r="O18" s="55" t="str">
        <f aca="false">IF(ISBLANK(K18),"",IF(L18, "https://raw.githubusercontent.com/PatrickVibild/TellusAmazonPictures/master/pictures/"&amp;K18&amp;"/3.jpg","https://download.lenovo.com/Images/Parts/"&amp;K18&amp;"/"&amp;K18&amp;"_details.jpg"))</f>
        <v>https://download.lenovo.com/Images/Parts/00HN022/00HN022_details.jpg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6" t="n">
        <f aca="false">MATCH(G18,options!$D$1:$D$20,0)</f>
        <v>13</v>
      </c>
    </row>
    <row r="19" customFormat="false" ht="12.8" hidden="false" customHeight="false" outlineLevel="0" collapsed="false">
      <c r="B19" s="59"/>
      <c r="E19" s="49" t="n">
        <v>5714401550167</v>
      </c>
      <c r="F19" s="49" t="s">
        <v>433</v>
      </c>
      <c r="G19" s="50" t="s">
        <v>434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1" t="n">
        <f aca="false">TRUE()</f>
        <v>1</v>
      </c>
      <c r="J19" s="52" t="n">
        <f aca="false">FALSE()</f>
        <v>0</v>
      </c>
      <c r="K19" s="49" t="s">
        <v>435</v>
      </c>
      <c r="L19" s="53" t="n">
        <f aca="false">FALSE()</f>
        <v>0</v>
      </c>
      <c r="M19" s="54" t="str">
        <f aca="false">IF(ISBLANK(K19),"",IF(L19, "https://raw.githubusercontent.com/PatrickVibild/TellusAmazonPictures/master/pictures/"&amp;K19&amp;"/1.jpg","https://download.lenovo.com/Images/Parts/"&amp;K19&amp;"/"&amp;K19&amp;"_A.jpg"))</f>
        <v>https://download.lenovo.com/Images/Parts/00HN026/00HN026_A.jpg</v>
      </c>
      <c r="N19" s="54" t="str">
        <f aca="false">IF(ISBLANK(K19),"",IF(L19, "https://raw.githubusercontent.com/PatrickVibild/TellusAmazonPictures/master/pictures/"&amp;K19&amp;"/2.jpg","https://download.lenovo.com/Images/Parts/"&amp;K19&amp;"/"&amp;K19&amp;"_B.jpg"))</f>
        <v>https://download.lenovo.com/Images/Parts/00HN026/00HN026_B.jpg</v>
      </c>
      <c r="O19" s="55" t="str">
        <f aca="false">IF(ISBLANK(K19),"",IF(L19, "https://raw.githubusercontent.com/PatrickVibild/TellusAmazonPictures/master/pictures/"&amp;K19&amp;"/3.jpg","https://download.lenovo.com/Images/Parts/"&amp;K19&amp;"/"&amp;K19&amp;"_details.jpg"))</f>
        <v>https://download.lenovo.com/Images/Parts/00HN026/00HN026_details.jpg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6" t="n">
        <f aca="false">MATCH(G19,options!$D$1:$D$20,0)</f>
        <v>14</v>
      </c>
    </row>
    <row r="20" customFormat="false" ht="12.8" hidden="false" customHeight="false" outlineLevel="0" collapsed="false">
      <c r="A20" s="43" t="s">
        <v>436</v>
      </c>
      <c r="B20" s="61" t="s">
        <v>437</v>
      </c>
      <c r="E20" s="49" t="n">
        <v>5714401550174</v>
      </c>
      <c r="F20" s="49" t="s">
        <v>438</v>
      </c>
      <c r="G20" s="50" t="s">
        <v>439</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1" t="n">
        <f aca="false">TRUE()</f>
        <v>1</v>
      </c>
      <c r="J20" s="52" t="n">
        <f aca="false">FALSE()</f>
        <v>0</v>
      </c>
      <c r="K20" s="49" t="s">
        <v>440</v>
      </c>
      <c r="L20" s="53" t="n">
        <f aca="false">FALSE()</f>
        <v>0</v>
      </c>
      <c r="M20" s="54" t="str">
        <f aca="false">IF(ISBLANK(K20),"",IF(L20, "https://raw.githubusercontent.com/PatrickVibild/TellusAmazonPictures/master/pictures/"&amp;K20&amp;"/1.jpg","https://download.lenovo.com/Images/Parts/"&amp;K20&amp;"/"&amp;K20&amp;"_A.jpg"))</f>
        <v>https://download.lenovo.com/Images/Parts/00HN101/00HN101_A.jpg</v>
      </c>
      <c r="N20" s="54" t="str">
        <f aca="false">IF(ISBLANK(K20),"",IF(L20, "https://raw.githubusercontent.com/PatrickVibild/TellusAmazonPictures/master/pictures/"&amp;K20&amp;"/2.jpg","https://download.lenovo.com/Images/Parts/"&amp;K20&amp;"/"&amp;K20&amp;"_B.jpg"))</f>
        <v>https://download.lenovo.com/Images/Parts/00HN101/00HN101_B.jpg</v>
      </c>
      <c r="O20" s="55" t="str">
        <f aca="false">IF(ISBLANK(K20),"",IF(L20, "https://raw.githubusercontent.com/PatrickVibild/TellusAmazonPictures/master/pictures/"&amp;K20&amp;"/3.jpg","https://download.lenovo.com/Images/Parts/"&amp;K20&amp;"/"&amp;K20&amp;"_details.jpg"))</f>
        <v>https://download.lenovo.com/Images/Parts/00HN101/00HN101_details.jpg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6" t="n">
        <f aca="false">MATCH(G20,options!$D$1:$D$20,0)</f>
        <v>15</v>
      </c>
    </row>
    <row r="21" customFormat="false" ht="12.8" hidden="false" customHeight="false" outlineLevel="0" collapsed="false">
      <c r="B21" s="59"/>
      <c r="E21" s="49" t="n">
        <v>5714401550181</v>
      </c>
      <c r="F21" s="49" t="s">
        <v>441</v>
      </c>
      <c r="G21" s="50" t="s">
        <v>442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1" t="n">
        <f aca="false">FALSE()</f>
        <v>0</v>
      </c>
      <c r="J21" s="52" t="n">
        <f aca="false">FALSE()</f>
        <v>0</v>
      </c>
      <c r="K21" s="49" t="s">
        <v>443</v>
      </c>
      <c r="L21" s="53" t="n">
        <f aca="false">FALSE()</f>
        <v>0</v>
      </c>
      <c r="M21" s="54" t="str">
        <f aca="false">IF(ISBLANK(K21),"",IF(L21, "https://raw.githubusercontent.com/PatrickVibild/TellusAmazonPictures/master/pictures/"&amp;K21&amp;"/1.jpg","https://download.lenovo.com/Images/Parts/"&amp;K21&amp;"/"&amp;K21&amp;"_A.jpg"))</f>
        <v>https://download.lenovo.com/Images/Parts/00HN030/00HN030_A.jpg</v>
      </c>
      <c r="N21" s="54" t="str">
        <f aca="false">IF(ISBLANK(K21),"",IF(L21, "https://raw.githubusercontent.com/PatrickVibild/TellusAmazonPictures/master/pictures/"&amp;K21&amp;"/2.jpg","https://download.lenovo.com/Images/Parts/"&amp;K21&amp;"/"&amp;K21&amp;"_B.jpg"))</f>
        <v>https://download.lenovo.com/Images/Parts/00HN030/00HN030_B.jpg</v>
      </c>
      <c r="O21" s="55" t="str">
        <f aca="false">IF(ISBLANK(K21),"",IF(L21, "https://raw.githubusercontent.com/PatrickVibild/TellusAmazonPictures/master/pictures/"&amp;K21&amp;"/3.jpg","https://download.lenovo.com/Images/Parts/"&amp;K21&amp;"/"&amp;K21&amp;"_details.jpg"))</f>
        <v>https://download.lenovo.com/Images/Parts/00HN030/00HN030_details.jpg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6" t="n">
        <f aca="false">MATCH(G21,options!$D$1:$D$20,0)</f>
        <v>16</v>
      </c>
    </row>
    <row r="22" customFormat="false" ht="12.8" hidden="false" customHeight="false" outlineLevel="0" collapsed="false">
      <c r="B22" s="59"/>
      <c r="E22" s="49" t="n">
        <v>5714401550198</v>
      </c>
      <c r="F22" s="49" t="s">
        <v>444</v>
      </c>
      <c r="G22" s="50" t="s">
        <v>445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51" t="n">
        <f aca="false">TRUE()</f>
        <v>1</v>
      </c>
      <c r="J22" s="52" t="n">
        <f aca="false">FALSE()</f>
        <v>0</v>
      </c>
      <c r="K22" s="49" t="s">
        <v>446</v>
      </c>
      <c r="L22" s="53" t="n">
        <f aca="false">FALSE()</f>
        <v>0</v>
      </c>
      <c r="M22" s="54" t="str">
        <f aca="false">IF(ISBLANK(K22),"",IF(L22, "https://raw.githubusercontent.com/PatrickVibild/TellusAmazonPictures/master/pictures/"&amp;K22&amp;"/1.jpg","https://download.lenovo.com/Images/Parts/"&amp;K22&amp;"/"&amp;K22&amp;"_A.jpg"))</f>
        <v>https://download.lenovo.com/Images/Parts/00HN023/00HN023_A.jpg</v>
      </c>
      <c r="N22" s="54" t="str">
        <f aca="false">IF(ISBLANK(K22),"",IF(L22, "https://raw.githubusercontent.com/PatrickVibild/TellusAmazonPictures/master/pictures/"&amp;K22&amp;"/2.jpg","https://download.lenovo.com/Images/Parts/"&amp;K22&amp;"/"&amp;K22&amp;"_B.jpg"))</f>
        <v>https://download.lenovo.com/Images/Parts/00HN023/00HN023_B.jpg</v>
      </c>
      <c r="O22" s="55" t="str">
        <f aca="false">IF(ISBLANK(K22),"",IF(L22, "https://raw.githubusercontent.com/PatrickVibild/TellusAmazonPictures/master/pictures/"&amp;K22&amp;"/3.jpg","https://download.lenovo.com/Images/Parts/"&amp;K22&amp;"/"&amp;K22&amp;"_details.jpg"))</f>
        <v>https://download.lenovo.com/Images/Parts/00HN023/00HN023_details.jpg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6" t="n">
        <f aca="false">MATCH(G22,options!$D$1:$D$20,0)</f>
        <v>17</v>
      </c>
    </row>
    <row r="23" customFormat="false" ht="12.8" hidden="false" customHeight="false" outlineLevel="0" collapsed="false">
      <c r="A23" s="43" t="s">
        <v>447</v>
      </c>
      <c r="B23" s="44" t="str">
        <f aca="false">IF(Values!$B$36=English!$B$2,English!B3, IF(Values!$B$36=German!$B$2,German!B3, IF(Values!$B$36=Italian!$B$2,Italian!B3, IF(Values!$B$36=Spanish!$B$2, Spanish!B3, IF(Values!$B$36=French!$B$2, French!B3, IF(Values!$B$36=Dutch!$B$2,Dutch!B3, IF(Values!$B$36=English!$D$32, English!B14, 0)))))))</f>
        <v>👉CLIENTI SODDISFATTI IN TUTTO IL MONDO. Più di 10.000 clienti soddisfatti in tutto il mondo. Tastiera rinnovata prodotta in Europa </v>
      </c>
      <c r="E23" s="49" t="n">
        <v>5714401550204</v>
      </c>
      <c r="F23" s="49" t="s">
        <v>448</v>
      </c>
      <c r="G23" s="50" t="s">
        <v>449</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1" t="n">
        <f aca="false">FALSE()</f>
        <v>0</v>
      </c>
      <c r="J23" s="52" t="n">
        <f aca="false">FALSE()</f>
        <v>0</v>
      </c>
      <c r="K23" s="49" t="s">
        <v>450</v>
      </c>
      <c r="L23" s="53" t="n">
        <f aca="false">FALSE()</f>
        <v>0</v>
      </c>
      <c r="M23" s="54" t="str">
        <f aca="false">IF(ISBLANK(K23),"",IF(L23, "https://raw.githubusercontent.com/PatrickVibild/TellusAmazonPictures/master/pictures/"&amp;K23&amp;"/1.jpg","https://download.lenovo.com/Images/Parts/"&amp;K23&amp;"/"&amp;K23&amp;"_A.jpg"))</f>
        <v>https://download.lenovo.com/Images/Parts/00HN000/00HN000_A.jpg</v>
      </c>
      <c r="N23" s="54" t="str">
        <f aca="false">IF(ISBLANK(K23),"",IF(L23, "https://raw.githubusercontent.com/PatrickVibild/TellusAmazonPictures/master/pictures/"&amp;K23&amp;"/2.jpg","https://download.lenovo.com/Images/Parts/"&amp;K23&amp;"/"&amp;K23&amp;"_B.jpg"))</f>
        <v>https://download.lenovo.com/Images/Parts/00HN000/00HN000_B.jpg</v>
      </c>
      <c r="O23" s="55" t="str">
        <f aca="false">IF(ISBLANK(K23),"",IF(L23, "https://raw.githubusercontent.com/PatrickVibild/TellusAmazonPictures/master/pictures/"&amp;K23&amp;"/3.jpg","https://download.lenovo.com/Images/Parts/"&amp;K23&amp;"/"&amp;K23&amp;"_details.jpg"))</f>
        <v>https://download.lenovo.com/Images/Parts/00HN000/00HN000_details.jpg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6" t="n">
        <f aca="false">MATCH(G23,options!$D$1:$D$20,0)</f>
        <v>18</v>
      </c>
    </row>
    <row r="24" customFormat="false" ht="12.8" hidden="false" customHeight="false" outlineLevel="0" collapsed="false">
      <c r="A24" s="43" t="s">
        <v>451</v>
      </c>
      <c r="B24" s="44" t="str">
        <f aca="false">IF(Values!$B$36=English!$B$2,English!B4, IF(Values!$B$36=German!$B$2,German!B4, IF(Values!$B$36=Italian!$B$2,Italian!B4, IF(Values!$B$36=Spanish!$B$2, Spanish!B4, IF(Values!$B$36=French!$B$2, French!B4, IF(Values!$B$36=Dutch!$B$2,Dutch!B4, IF(Values!$B$36=English!$D$32, English!D34, 0)))))))</f>
        <v> COMPATIBILE con Lenovo</v>
      </c>
      <c r="E24" s="49"/>
      <c r="F24" s="49"/>
      <c r="G24" s="50" t="s">
        <v>375</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51" t="n">
        <f aca="false">TRUE()</f>
        <v>1</v>
      </c>
      <c r="J24" s="62" t="n">
        <f aca="false">FALSE()</f>
        <v>0</v>
      </c>
      <c r="K24" s="49"/>
      <c r="L24" s="53" t="n">
        <f aca="false">FALSE()</f>
        <v>0</v>
      </c>
      <c r="M24" s="54" t="str">
        <f aca="false">IF(ISBLANK(K24),"",IF(L24, "https://raw.githubusercontent.com/PatrickVibild/TellusAmazonPictures/master/pictures/"&amp;K24&amp;"/1.jpg","https://download.lenovo.com/Images/Parts/"&amp;K24&amp;"/"&amp;K24&amp;"_A.jpg"))</f>
        <v/>
      </c>
      <c r="N24" s="54" t="str">
        <f aca="false">IF(ISBLANK(K24),"",IF(L24, "https://raw.githubusercontent.com/PatrickVibild/TellusAmazonPictures/master/pictures/"&amp;K24&amp;"/2.jpg","https://download.lenovo.com/Images/Parts/"&amp;K24&amp;"/"&amp;K24&amp;"_B.jpg"))</f>
        <v/>
      </c>
      <c r="O24" s="55"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6" t="n">
        <f aca="false">MATCH(G4,options!$D$1:$D$20,0)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COMUNICAZIONE E SUPPORTO TECNICO: veloce e fluido 24 ore</v>
      </c>
      <c r="E25" s="49"/>
      <c r="F25" s="49"/>
      <c r="G25" s="50" t="s">
        <v>379</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51" t="n">
        <f aca="false">TRUE()</f>
        <v>1</v>
      </c>
      <c r="J25" s="62" t="n">
        <f aca="false">FALSE()</f>
        <v>0</v>
      </c>
      <c r="K25" s="49"/>
      <c r="L25" s="53" t="n">
        <f aca="false">FALSE()</f>
        <v>0</v>
      </c>
      <c r="M25" s="54" t="str">
        <f aca="false">IF(ISBLANK(K25),"",IF(L25, "https://raw.githubusercontent.com/PatrickVibild/TellusAmazonPictures/master/pictures/"&amp;K25&amp;"/1.jpg","https://download.lenovo.com/Images/Parts/"&amp;K25&amp;"/"&amp;K25&amp;"_A.jpg"))</f>
        <v/>
      </c>
      <c r="N25" s="54" t="str">
        <f aca="false">IF(ISBLANK(K25),"",IF(L25, "https://raw.githubusercontent.com/PatrickVibild/TellusAmazonPictures/master/pictures/"&amp;K25&amp;"/2.jpg","https://download.lenovo.com/Images/Parts/"&amp;K25&amp;"/"&amp;K25&amp;"_B.jpg"))</f>
        <v/>
      </c>
      <c r="O25" s="55"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6" t="n">
        <f aca="false">MATCH(G5,options!$D$1:$D$20,0)</f>
        <v>2</v>
      </c>
    </row>
    <row r="26" customFormat="false" ht="12.8" hidden="false" customHeight="false" outlineLevel="0" collapsed="false">
      <c r="A26" s="43" t="s">
        <v>453</v>
      </c>
      <c r="B26" s="44" t="str">
        <f aca="false">IF(Values!$B$36=English!$B$2,English!B6, IF(Values!$B$36=German!$B$2,German!B6, IF(Values!$B$36=Italian!$B$2,Italian!B6, IF(Values!$B$36=Spanish!$B$2, Spanish!B6, IF(Values!$B$36=French!$B$2, French!B6, IF(Values!$B$36=Dutch!$B$2,Dutch!B6, IF(Values!$B$36=English!$D$32, English!D36, 0)))))))</f>
        <v>6 MESI DI GARANZIA INCLUSI - resto, sei coperto </v>
      </c>
      <c r="E26" s="49"/>
      <c r="F26" s="49"/>
      <c r="G26" s="50" t="s">
        <v>384</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1" t="n">
        <f aca="false">TRUE()</f>
        <v>1</v>
      </c>
      <c r="J26" s="62" t="n">
        <f aca="false">FALSE()</f>
        <v>0</v>
      </c>
      <c r="K26" s="49"/>
      <c r="L26" s="53" t="n">
        <f aca="false">FALSE()</f>
        <v>0</v>
      </c>
      <c r="M26" s="54" t="str">
        <f aca="false">IF(ISBLANK(K26),"",IF(L26, "https://raw.githubusercontent.com/PatrickVibild/TellusAmazonPictures/master/pictures/"&amp;K26&amp;"/1.jpg","https://download.lenovo.com/Images/Parts/"&amp;K26&amp;"/"&amp;K26&amp;"_A.jpg"))</f>
        <v/>
      </c>
      <c r="N26" s="54" t="str">
        <f aca="false">IF(ISBLANK(K26),"",IF(L26, "https://raw.githubusercontent.com/PatrickVibild/TellusAmazonPictures/master/pictures/"&amp;K26&amp;"/2.jpg","https://download.lenovo.com/Images/Parts/"&amp;K26&amp;"/"&amp;K26&amp;"_B.jpg"))</f>
        <v/>
      </c>
      <c r="O26" s="55"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6" t="n">
        <f aca="false">MATCH(G6,options!$D$1:$D$20,0)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♻️Be green! ♻️Con questa tastiera, si risparmia fino al 80% di CO2!</v>
      </c>
      <c r="E27" s="49"/>
      <c r="F27" s="49"/>
      <c r="G27" s="50"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51" t="n">
        <f aca="false">TRUE()</f>
        <v>1</v>
      </c>
      <c r="J27" s="62" t="n">
        <f aca="false">FALSE()</f>
        <v>0</v>
      </c>
      <c r="K27" s="49"/>
      <c r="L27" s="53" t="n">
        <f aca="false">FALSE()</f>
        <v>0</v>
      </c>
      <c r="M27" s="54" t="str">
        <f aca="false">IF(ISBLANK(K27),"",IF(L27, "https://raw.githubusercontent.com/PatrickVibild/TellusAmazonPictures/master/pictures/"&amp;K27&amp;"/1.jpg","https://download.lenovo.com/Images/Parts/"&amp;K27&amp;"/"&amp;K27&amp;"_A.jpg"))</f>
        <v/>
      </c>
      <c r="N27" s="54" t="str">
        <f aca="false">IF(ISBLANK(K27),"",IF(L27, "https://raw.githubusercontent.com/PatrickVibild/TellusAmazonPictures/master/pictures/"&amp;K27&amp;"/2.jpg","https://download.lenovo.com/Images/Parts/"&amp;K27&amp;"/"&amp;K27&amp;"_B.jpg"))</f>
        <v/>
      </c>
      <c r="O27" s="55"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6" t="n">
        <f aca="false">MATCH(G7,options!$D$1:$D$20,0)</f>
        <v>4</v>
      </c>
    </row>
    <row r="28" customFormat="false" ht="12.8" hidden="false" customHeight="false" outlineLevel="0" collapsed="false">
      <c r="B28" s="63"/>
      <c r="E28" s="49"/>
      <c r="F28" s="49"/>
      <c r="G28" s="50"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1" t="n">
        <f aca="false">TRUE()</f>
        <v>1</v>
      </c>
      <c r="J28" s="62" t="n">
        <f aca="false">FALSE()</f>
        <v>0</v>
      </c>
      <c r="K28" s="49"/>
      <c r="L28" s="53" t="n">
        <f aca="false">FALSE()</f>
        <v>0</v>
      </c>
      <c r="M28" s="54" t="str">
        <f aca="false">IF(ISBLANK(K28),"",IF(L28, "https://raw.githubusercontent.com/PatrickVibild/TellusAmazonPictures/master/pictures/"&amp;K28&amp;"/1.jpg","https://download.lenovo.com/Images/Parts/"&amp;K28&amp;"/"&amp;K28&amp;"_A.jpg"))</f>
        <v/>
      </c>
      <c r="N28" s="54" t="str">
        <f aca="false">IF(ISBLANK(K28),"",IF(L28, "https://raw.githubusercontent.com/PatrickVibild/TellusAmazonPictures/master/pictures/"&amp;K28&amp;"/2.jpg","https://download.lenovo.com/Images/Parts/"&amp;K28&amp;"/"&amp;K28&amp;"_B.jpg"))</f>
        <v/>
      </c>
      <c r="O28" s="55"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6" t="n">
        <f aca="false">MATCH(G8,options!$D$1:$D$20,0)</f>
        <v>5</v>
      </c>
    </row>
    <row r="29" customFormat="false" ht="12.8" hidden="false" customHeight="false" outlineLevel="0" collapsed="false">
      <c r="A29" s="43" t="s">
        <v>454</v>
      </c>
      <c r="B29" s="44"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E29" s="49"/>
      <c r="F29" s="49"/>
      <c r="G29" s="50"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51" t="n">
        <f aca="false">TRUE()</f>
        <v>1</v>
      </c>
      <c r="J29" s="62" t="n">
        <f aca="false">FALSE()</f>
        <v>0</v>
      </c>
      <c r="L29" s="53" t="n">
        <f aca="false">FALSE()</f>
        <v>0</v>
      </c>
      <c r="M29" s="54" t="str">
        <f aca="false">IF(ISBLANK(K29),"",IF(L29, "https://raw.githubusercontent.com/PatrickVibild/TellusAmazonPictures/master/pictures/"&amp;K29&amp;"/1.jpg","https://download.lenovo.com/Images/Parts/"&amp;K29&amp;"/"&amp;K29&amp;"_A.jpg"))</f>
        <v/>
      </c>
      <c r="N29" s="54" t="str">
        <f aca="false">IF(ISBLANK(K29),"",IF(L29, "https://raw.githubusercontent.com/PatrickVibild/TellusAmazonPictures/master/pictures/"&amp;K29&amp;"/2.jpg","https://download.lenovo.com/Images/Parts/"&amp;K29&amp;"/"&amp;K29&amp;"_B.jpg"))</f>
        <v/>
      </c>
      <c r="O29" s="55"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6" t="n">
        <f aca="false">MATCH(G9,options!$D$1:$D$20,0)</f>
        <v>6</v>
      </c>
    </row>
    <row r="30" customFormat="false" ht="12.8" hidden="false" customHeight="false" outlineLevel="0" collapsed="false">
      <c r="B30" s="63"/>
      <c r="E30" s="49"/>
      <c r="F30" s="49"/>
      <c r="G30" s="50"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1" t="n">
        <f aca="false">TRUE()</f>
        <v>1</v>
      </c>
      <c r="J30" s="62" t="n">
        <f aca="false">FALSE()</f>
        <v>0</v>
      </c>
      <c r="K30" s="49"/>
      <c r="L30" s="53" t="n">
        <f aca="false">FALSE()</f>
        <v>0</v>
      </c>
      <c r="M30" s="54" t="str">
        <f aca="false">IF(ISBLANK(K30),"",IF(L30, "https://raw.githubusercontent.com/PatrickVibild/TellusAmazonPictures/master/pictures/"&amp;K30&amp;"/1.jpg","https://download.lenovo.com/Images/Parts/"&amp;K30&amp;"/"&amp;K30&amp;"_A.jpg"))</f>
        <v/>
      </c>
      <c r="N30" s="54" t="str">
        <f aca="false">IF(ISBLANK(K30),"",IF(L30, "https://raw.githubusercontent.com/PatrickVibild/TellusAmazonPictures/master/pictures/"&amp;K30&amp;"/2.jpg","https://download.lenovo.com/Images/Parts/"&amp;K30&amp;"/"&amp;K30&amp;"_B.jpg"))</f>
        <v/>
      </c>
      <c r="O30" s="55"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6" t="n">
        <f aca="false">MATCH(G10,options!$D$1:$D$20,0)</f>
        <v>7</v>
      </c>
    </row>
    <row r="31" customFormat="false" ht="12.8" hidden="false" customHeight="false" outlineLevel="0" collapsed="false">
      <c r="A31" s="43" t="s">
        <v>455</v>
      </c>
      <c r="B31" s="44"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E31" s="49"/>
      <c r="F31" s="49"/>
      <c r="G31" s="50"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51" t="n">
        <f aca="false">TRUE()</f>
        <v>1</v>
      </c>
      <c r="J31" s="62" t="n">
        <f aca="false">FALSE()</f>
        <v>0</v>
      </c>
      <c r="K31" s="49"/>
      <c r="L31" s="53" t="n">
        <f aca="false">FALSE()</f>
        <v>0</v>
      </c>
      <c r="M31" s="54" t="str">
        <f aca="false">IF(ISBLANK(K31),"",IF(L31, "https://raw.githubusercontent.com/PatrickVibild/TellusAmazonPictures/master/pictures/"&amp;K31&amp;"/1.jpg","https://download.lenovo.com/Images/Parts/"&amp;K31&amp;"/"&amp;K31&amp;"_A.jpg"))</f>
        <v/>
      </c>
      <c r="N31" s="54" t="str">
        <f aca="false">IF(ISBLANK(K31),"",IF(L31, "https://raw.githubusercontent.com/PatrickVibild/TellusAmazonPictures/master/pictures/"&amp;K31&amp;"/2.jpg","https://download.lenovo.com/Images/Parts/"&amp;K31&amp;"/"&amp;K31&amp;"_B.jpg"))</f>
        <v/>
      </c>
      <c r="O31" s="55"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6" t="n">
        <f aca="false">MATCH(G11,options!$D$1:$D$20,0)</f>
        <v>8</v>
      </c>
    </row>
    <row r="32" customFormat="false" ht="12.8" hidden="false" customHeight="false" outlineLevel="0" collapsed="false">
      <c r="E32" s="49"/>
      <c r="F32" s="49"/>
      <c r="G32" s="50" t="s">
        <v>408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51" t="n">
        <f aca="false">TRUE()</f>
        <v>1</v>
      </c>
      <c r="J32" s="62" t="n">
        <f aca="false">FALSE()</f>
        <v>0</v>
      </c>
      <c r="K32" s="49"/>
      <c r="L32" s="53" t="n">
        <f aca="false">FALSE()</f>
        <v>0</v>
      </c>
      <c r="M32" s="54" t="str">
        <f aca="false">IF(ISBLANK(K32),"",IF(L32, "https://raw.githubusercontent.com/PatrickVibild/TellusAmazonPictures/master/pictures/"&amp;K32&amp;"/1.jpg","https://download.lenovo.com/Images/Parts/"&amp;K32&amp;"/"&amp;K32&amp;"_A.jpg"))</f>
        <v/>
      </c>
      <c r="N32" s="54" t="str">
        <f aca="false">IF(ISBLANK(K32),"",IF(L32, "https://raw.githubusercontent.com/PatrickVibild/TellusAmazonPictures/master/pictures/"&amp;K32&amp;"/2.jpg","https://download.lenovo.com/Images/Parts/"&amp;K32&amp;"/"&amp;K32&amp;"_B.jpg"))</f>
        <v/>
      </c>
      <c r="O32" s="55"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6" t="n">
        <f aca="false">MATCH(G12,options!$D$1:$D$20,0)</f>
        <v>20</v>
      </c>
    </row>
    <row r="33" customFormat="false" ht="12.8" hidden="false" customHeight="false" outlineLevel="0" collapsed="false">
      <c r="A33" s="43" t="s">
        <v>456</v>
      </c>
      <c r="B33" s="44" t="str">
        <f aca="false">IF(Values!$B$36=English!$B$2,English!B14, IF(Values!$B$36=German!$B$2,German!B14, IF(Values!$B$36=Italian!$B$2,Italian!B14, IF(Values!$B$36=Spanish!$B$2, Spanish!B14, IF(Values!$B$36=French!$B$2, French!B14, IF(Values!$B$36=Dutch!$B$2,Dutch!B14, IF(Values!$B$36=English!$D$32, English!B14, 0)))))))</f>
        <v>👉CLIENTI SODDISFATTI IN TUTTO IL MONDO. Più di 10.000 clienti soddisfatti in tutto il mondo. Nuovissimo da scatola aperta, tastiera retroilluminata Lenovo di ricambio.</v>
      </c>
      <c r="E33" s="49"/>
      <c r="F33" s="49"/>
      <c r="G33" s="50" t="s">
        <v>413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51" t="n">
        <f aca="false">TRUE()</f>
        <v>1</v>
      </c>
      <c r="J33" s="62" t="n">
        <f aca="false">FALSE()</f>
        <v>0</v>
      </c>
      <c r="K33" s="49"/>
      <c r="L33" s="53" t="n">
        <f aca="false">FALSE()</f>
        <v>0</v>
      </c>
      <c r="M33" s="54" t="str">
        <f aca="false">IF(ISBLANK(K33),"",IF(L33, "https://raw.githubusercontent.com/PatrickVibild/TellusAmazonPictures/master/pictures/"&amp;K33&amp;"/1.jpg","https://download.lenovo.com/Images/Parts/"&amp;K33&amp;"/"&amp;K33&amp;"_A.jpg"))</f>
        <v/>
      </c>
      <c r="N33" s="54" t="str">
        <f aca="false">IF(ISBLANK(K33),"",IF(L33, "https://raw.githubusercontent.com/PatrickVibild/TellusAmazonPictures/master/pictures/"&amp;K33&amp;"/2.jpg","https://download.lenovo.com/Images/Parts/"&amp;K33&amp;"/"&amp;K33&amp;"_B.jpg"))</f>
        <v/>
      </c>
      <c r="O33" s="55"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6" t="n">
        <f aca="false">MATCH(G13,options!$D$1:$D$20,0)</f>
        <v>9</v>
      </c>
    </row>
    <row r="34" customFormat="false" ht="12.8" hidden="false" customHeight="false" outlineLevel="0" collapsed="false">
      <c r="E34" s="49"/>
      <c r="F34" s="49"/>
      <c r="G34" s="50" t="s">
        <v>417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51" t="n">
        <f aca="false">TRUE()</f>
        <v>1</v>
      </c>
      <c r="J34" s="62" t="n">
        <f aca="false">FALSE()</f>
        <v>0</v>
      </c>
      <c r="K34" s="49"/>
      <c r="L34" s="53" t="n">
        <f aca="false">FALSE()</f>
        <v>0</v>
      </c>
      <c r="M34" s="54" t="str">
        <f aca="false">IF(ISBLANK(K34),"",IF(L34, "https://raw.githubusercontent.com/PatrickVibild/TellusAmazonPictures/master/pictures/"&amp;K34&amp;"/1.jpg","https://download.lenovo.com/Images/Parts/"&amp;K34&amp;"/"&amp;K34&amp;"_A.jpg"))</f>
        <v/>
      </c>
      <c r="N34" s="54" t="str">
        <f aca="false">IF(ISBLANK(K34),"",IF(L34, "https://raw.githubusercontent.com/PatrickVibild/TellusAmazonPictures/master/pictures/"&amp;K34&amp;"/2.jpg","https://download.lenovo.com/Images/Parts/"&amp;K34&amp;"/"&amp;K34&amp;"_B.jpg"))</f>
        <v/>
      </c>
      <c r="O34" s="55"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6" t="n">
        <f aca="false">MATCH(G14,options!$D$1:$D$20,0)</f>
        <v>19</v>
      </c>
    </row>
    <row r="35" customFormat="false" ht="12.8" hidden="false" customHeight="false" outlineLevel="0" collapsed="false">
      <c r="E35" s="49"/>
      <c r="F35" s="49"/>
      <c r="G35" s="50" t="s">
        <v>420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51" t="n">
        <f aca="false">TRUE()</f>
        <v>1</v>
      </c>
      <c r="J35" s="62" t="n">
        <f aca="false">FALSE()</f>
        <v>0</v>
      </c>
      <c r="K35" s="49"/>
      <c r="L35" s="53" t="n">
        <f aca="false">FALSE()</f>
        <v>0</v>
      </c>
      <c r="M35" s="54" t="str">
        <f aca="false">IF(ISBLANK(K35),"",IF(L35, "https://raw.githubusercontent.com/PatrickVibild/TellusAmazonPictures/master/pictures/"&amp;K35&amp;"/1.jpg","https://download.lenovo.com/Images/Parts/"&amp;K35&amp;"/"&amp;K35&amp;"_A.jpg"))</f>
        <v/>
      </c>
      <c r="N35" s="54" t="str">
        <f aca="false">IF(ISBLANK(K35),"",IF(L35, "https://raw.githubusercontent.com/PatrickVibild/TellusAmazonPictures/master/pictures/"&amp;K35&amp;"/2.jpg","https://download.lenovo.com/Images/Parts/"&amp;K35&amp;"/"&amp;K35&amp;"_B.jpg"))</f>
        <v/>
      </c>
      <c r="O35" s="55"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6" t="n">
        <f aca="false">MATCH(G15,options!$D$1:$D$20,0)</f>
        <v>10</v>
      </c>
    </row>
    <row r="36" customFormat="false" ht="12.8" hidden="false" customHeight="false" outlineLevel="0" collapsed="false">
      <c r="A36" s="43" t="s">
        <v>457</v>
      </c>
      <c r="B36" s="61" t="s">
        <v>384</v>
      </c>
      <c r="E36" s="49"/>
      <c r="F36" s="49"/>
      <c r="G36" s="50" t="s">
        <v>425</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51" t="n">
        <f aca="false">TRUE()</f>
        <v>1</v>
      </c>
      <c r="J36" s="62" t="n">
        <f aca="false">FALSE()</f>
        <v>0</v>
      </c>
      <c r="K36" s="49"/>
      <c r="L36" s="53" t="n">
        <f aca="false">FALSE()</f>
        <v>0</v>
      </c>
      <c r="M36" s="54" t="str">
        <f aca="false">IF(ISBLANK(K36),"",IF(L36, "https://raw.githubusercontent.com/PatrickVibild/TellusAmazonPictures/master/pictures/"&amp;K36&amp;"/1.jpg","https://download.lenovo.com/Images/Parts/"&amp;K36&amp;"/"&amp;K36&amp;"_A.jpg"))</f>
        <v/>
      </c>
      <c r="N36" s="54" t="str">
        <f aca="false">IF(ISBLANK(K36),"",IF(L36, "https://raw.githubusercontent.com/PatrickVibild/TellusAmazonPictures/master/pictures/"&amp;K36&amp;"/2.jpg","https://download.lenovo.com/Images/Parts/"&amp;K36&amp;"/"&amp;K36&amp;"_B.jpg"))</f>
        <v/>
      </c>
      <c r="O36" s="55"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6" t="n">
        <f aca="false">MATCH(G16,options!$D$1:$D$20,0)</f>
        <v>11</v>
      </c>
    </row>
    <row r="37" customFormat="false" ht="12.8" hidden="false" customHeight="false" outlineLevel="0" collapsed="false">
      <c r="A37" s="0" t="s">
        <v>458</v>
      </c>
      <c r="B37" s="61" t="s">
        <v>459</v>
      </c>
      <c r="E37" s="49"/>
      <c r="F37" s="49"/>
      <c r="G37" s="50" t="s">
        <v>428</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51" t="n">
        <f aca="false">TRUE()</f>
        <v>1</v>
      </c>
      <c r="J37" s="62" t="n">
        <f aca="false">FALSE()</f>
        <v>0</v>
      </c>
      <c r="K37" s="49"/>
      <c r="L37" s="53" t="n">
        <f aca="false">FALSE()</f>
        <v>0</v>
      </c>
      <c r="M37" s="54" t="str">
        <f aca="false">IF(ISBLANK(K37),"",IF(L37, "https://raw.githubusercontent.com/PatrickVibild/TellusAmazonPictures/master/pictures/"&amp;K37&amp;"/1.jpg","https://download.lenovo.com/Images/Parts/"&amp;K37&amp;"/"&amp;K37&amp;"_A.jpg"))</f>
        <v/>
      </c>
      <c r="N37" s="54" t="str">
        <f aca="false">IF(ISBLANK(K37),"",IF(L37, "https://raw.githubusercontent.com/PatrickVibild/TellusAmazonPictures/master/pictures/"&amp;K37&amp;"/2.jpg","https://download.lenovo.com/Images/Parts/"&amp;K37&amp;"/"&amp;K37&amp;"_B.jpg"))</f>
        <v/>
      </c>
      <c r="O37" s="55"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6" t="n">
        <f aca="false">MATCH(G17,options!$D$1:$D$20,0)</f>
        <v>12</v>
      </c>
    </row>
    <row r="38" customFormat="false" ht="12.8" hidden="false" customHeight="false" outlineLevel="0" collapsed="false">
      <c r="E38" s="49"/>
      <c r="F38" s="49"/>
      <c r="G38" s="50" t="s">
        <v>431</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51" t="n">
        <f aca="false">TRUE()</f>
        <v>1</v>
      </c>
      <c r="J38" s="62" t="n">
        <f aca="false">FALSE()</f>
        <v>0</v>
      </c>
      <c r="K38" s="49"/>
      <c r="L38" s="53" t="n">
        <f aca="false">FALSE()</f>
        <v>0</v>
      </c>
      <c r="M38" s="54" t="str">
        <f aca="false">IF(ISBLANK(K38),"",IF(L38, "https://raw.githubusercontent.com/PatrickVibild/TellusAmazonPictures/master/pictures/"&amp;K38&amp;"/1.jpg","https://download.lenovo.com/Images/Parts/"&amp;K38&amp;"/"&amp;K38&amp;"_A.jpg"))</f>
        <v/>
      </c>
      <c r="N38" s="54" t="str">
        <f aca="false">IF(ISBLANK(K38),"",IF(L38, "https://raw.githubusercontent.com/PatrickVibild/TellusAmazonPictures/master/pictures/"&amp;K38&amp;"/2.jpg","https://download.lenovo.com/Images/Parts/"&amp;K38&amp;"/"&amp;K38&amp;"_B.jpg"))</f>
        <v/>
      </c>
      <c r="O38" s="55"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6" t="n">
        <f aca="false">MATCH(G18,options!$D$1:$D$20,0)</f>
        <v>13</v>
      </c>
    </row>
    <row r="39" customFormat="false" ht="12.8" hidden="false" customHeight="false" outlineLevel="0" collapsed="false">
      <c r="E39" s="49"/>
      <c r="F39" s="49"/>
      <c r="G39" s="50" t="s">
        <v>434</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51" t="n">
        <f aca="false">TRUE()</f>
        <v>1</v>
      </c>
      <c r="J39" s="62" t="n">
        <f aca="false">FALSE()</f>
        <v>0</v>
      </c>
      <c r="K39" s="49"/>
      <c r="L39" s="53" t="n">
        <f aca="false">FALSE()</f>
        <v>0</v>
      </c>
      <c r="M39" s="54" t="str">
        <f aca="false">IF(ISBLANK(K39),"",IF(L39, "https://raw.githubusercontent.com/PatrickVibild/TellusAmazonPictures/master/pictures/"&amp;K39&amp;"/1.jpg","https://download.lenovo.com/Images/Parts/"&amp;K39&amp;"/"&amp;K39&amp;"_A.jpg"))</f>
        <v/>
      </c>
      <c r="N39" s="54" t="str">
        <f aca="false">IF(ISBLANK(K39),"",IF(L39, "https://raw.githubusercontent.com/PatrickVibild/TellusAmazonPictures/master/pictures/"&amp;K39&amp;"/2.jpg","https://download.lenovo.com/Images/Parts/"&amp;K39&amp;"/"&amp;K39&amp;"_B.jpg"))</f>
        <v/>
      </c>
      <c r="O39" s="55"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6" t="n">
        <f aca="false">MATCH(G19,options!$D$1:$D$20,0)</f>
        <v>14</v>
      </c>
    </row>
    <row r="40" customFormat="false" ht="12.8" hidden="false" customHeight="false" outlineLevel="0" collapsed="false">
      <c r="E40" s="49"/>
      <c r="F40" s="49"/>
      <c r="G40" s="50" t="s">
        <v>439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51" t="n">
        <f aca="false">TRUE()</f>
        <v>1</v>
      </c>
      <c r="J40" s="62" t="n">
        <f aca="false">FALSE()</f>
        <v>0</v>
      </c>
      <c r="K40" s="49"/>
      <c r="L40" s="53" t="n">
        <f aca="false">FALSE()</f>
        <v>0</v>
      </c>
      <c r="M40" s="54" t="str">
        <f aca="false">IF(ISBLANK(K40),"",IF(L40, "https://raw.githubusercontent.com/PatrickVibild/TellusAmazonPictures/master/pictures/"&amp;K40&amp;"/1.jpg","https://download.lenovo.com/Images/Parts/"&amp;K40&amp;"/"&amp;K40&amp;"_A.jpg"))</f>
        <v/>
      </c>
      <c r="N40" s="54" t="str">
        <f aca="false">IF(ISBLANK(K40),"",IF(L40, "https://raw.githubusercontent.com/PatrickVibild/TellusAmazonPictures/master/pictures/"&amp;K40&amp;"/2.jpg","https://download.lenovo.com/Images/Parts/"&amp;K40&amp;"/"&amp;K40&amp;"_B.jpg"))</f>
        <v/>
      </c>
      <c r="O40" s="55"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6" t="n">
        <f aca="false">MATCH(G20,options!$D$1:$D$20,0)</f>
        <v>15</v>
      </c>
    </row>
    <row r="41" customFormat="false" ht="12.8" hidden="false" customHeight="false" outlineLevel="0" collapsed="false">
      <c r="E41" s="49"/>
      <c r="F41" s="49"/>
      <c r="G41" s="50" t="s">
        <v>442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1" t="n">
        <f aca="false">FALSE()</f>
        <v>0</v>
      </c>
      <c r="J41" s="62" t="n">
        <f aca="false">FALSE()</f>
        <v>0</v>
      </c>
      <c r="K41" s="49"/>
      <c r="L41" s="53" t="n">
        <f aca="false">FALSE()</f>
        <v>0</v>
      </c>
      <c r="M41" s="54" t="str">
        <f aca="false">IF(ISBLANK(K41),"",IF(L41, "https://raw.githubusercontent.com/PatrickVibild/TellusAmazonPictures/master/pictures/"&amp;K41&amp;"/1.jpg","https://download.lenovo.com/Images/Parts/"&amp;K41&amp;"/"&amp;K41&amp;"_A.jpg"))</f>
        <v/>
      </c>
      <c r="N41" s="54" t="str">
        <f aca="false">IF(ISBLANK(K41),"",IF(L41, "https://raw.githubusercontent.com/PatrickVibild/TellusAmazonPictures/master/pictures/"&amp;K41&amp;"/2.jpg","https://download.lenovo.com/Images/Parts/"&amp;K41&amp;"/"&amp;K41&amp;"_B.jpg"))</f>
        <v/>
      </c>
      <c r="O41" s="55"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6" t="n">
        <f aca="false">MATCH(G21,options!$D$1:$D$20,0)</f>
        <v>16</v>
      </c>
    </row>
    <row r="42" customFormat="false" ht="12.8" hidden="false" customHeight="false" outlineLevel="0" collapsed="false">
      <c r="E42" s="49"/>
      <c r="F42" s="49"/>
      <c r="G42" s="50" t="s">
        <v>445</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1" t="n">
        <f aca="false">TRUE()</f>
        <v>1</v>
      </c>
      <c r="J42" s="62" t="n">
        <f aca="false">FALSE()</f>
        <v>0</v>
      </c>
      <c r="K42" s="49"/>
      <c r="L42" s="53" t="n">
        <f aca="false">FALSE()</f>
        <v>0</v>
      </c>
      <c r="M42" s="54" t="str">
        <f aca="false">IF(ISBLANK(K42),"",IF(L42, "https://raw.githubusercontent.com/PatrickVibild/TellusAmazonPictures/master/pictures/"&amp;K42&amp;"/1.jpg","https://download.lenovo.com/Images/Parts/"&amp;K42&amp;"/"&amp;K42&amp;"_A.jpg"))</f>
        <v/>
      </c>
      <c r="N42" s="54" t="str">
        <f aca="false">IF(ISBLANK(K42),"",IF(L42, "https://raw.githubusercontent.com/PatrickVibild/TellusAmazonPictures/master/pictures/"&amp;K42&amp;"/2.jpg","https://download.lenovo.com/Images/Parts/"&amp;K42&amp;"/"&amp;K42&amp;"_B.jpg"))</f>
        <v/>
      </c>
      <c r="O42" s="55"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6" t="n">
        <f aca="false">MATCH(G22,options!$D$1:$D$20,0)</f>
        <v>17</v>
      </c>
    </row>
    <row r="43" customFormat="false" ht="12.8" hidden="false" customHeight="false" outlineLevel="0" collapsed="false">
      <c r="E43" s="49"/>
      <c r="F43" s="49"/>
      <c r="G43" s="50" t="s">
        <v>449</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1" t="n">
        <f aca="false">FALSE()</f>
        <v>0</v>
      </c>
      <c r="J43" s="62" t="n">
        <f aca="false">FALSE()</f>
        <v>0</v>
      </c>
      <c r="K43" s="49"/>
      <c r="L43" s="53" t="n">
        <f aca="false">FALSE()</f>
        <v>0</v>
      </c>
      <c r="M43" s="54" t="str">
        <f aca="false">IF(ISBLANK(K43),"",IF(L43, "https://raw.githubusercontent.com/PatrickVibild/TellusAmazonPictures/master/pictures/"&amp;K43&amp;"/1.jpg","https://download.lenovo.com/Images/Parts/"&amp;K43&amp;"/"&amp;K43&amp;"_A.jpg"))</f>
        <v/>
      </c>
      <c r="N43" s="54" t="str">
        <f aca="false">IF(ISBLANK(K43),"",IF(L43, "https://raw.githubusercontent.com/PatrickVibild/TellusAmazonPictures/master/pictures/"&amp;K43&amp;"/2.jpg","https://download.lenovo.com/Images/Parts/"&amp;K43&amp;"/"&amp;K43&amp;"_B.jpg"))</f>
        <v/>
      </c>
      <c r="O43" s="55"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6" t="n">
        <f aca="false">MATCH(G23,options!$D$1:$D$20,0)</f>
        <v>18</v>
      </c>
    </row>
    <row r="44" customFormat="false" ht="12.8" hidden="false" customHeight="false" outlineLevel="0" collapsed="false">
      <c r="E44" s="64"/>
      <c r="F44" s="65"/>
      <c r="G44" s="65"/>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4"/>
      <c r="L44" s="66"/>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6" t="e">
        <f aca="false">MATCH(G44,options!$D$1:$D$20,0)</f>
        <v>#N/A</v>
      </c>
    </row>
    <row r="45" customFormat="false" ht="12.8" hidden="false" customHeight="false" outlineLevel="0" collapsed="false">
      <c r="E45" s="64"/>
      <c r="F45" s="65"/>
      <c r="G45" s="65"/>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4"/>
      <c r="L45" s="66"/>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6" t="e">
        <f aca="false">MATCH(G45,options!$D$1:$D$20,0)</f>
        <v>#N/A</v>
      </c>
    </row>
    <row r="46" customFormat="false" ht="12.8" hidden="false" customHeight="false" outlineLevel="0" collapsed="false">
      <c r="E46" s="64"/>
      <c r="F46" s="65"/>
      <c r="G46" s="65"/>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4"/>
      <c r="L46" s="66"/>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6" t="e">
        <f aca="false">MATCH(G46,options!$D$1:$D$20,0)</f>
        <v>#N/A</v>
      </c>
    </row>
    <row r="47" customFormat="false" ht="12.8" hidden="false" customHeight="false" outlineLevel="0" collapsed="false">
      <c r="E47" s="64"/>
      <c r="F47" s="65"/>
      <c r="G47" s="65"/>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4"/>
      <c r="L47" s="66"/>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6" t="e">
        <f aca="false">MATCH(G47,options!$D$1:$D$20,0)</f>
        <v>#N/A</v>
      </c>
    </row>
    <row r="48" customFormat="false" ht="12.8" hidden="false" customHeight="false" outlineLevel="0" collapsed="false">
      <c r="E48" s="64"/>
      <c r="F48" s="65"/>
      <c r="G48" s="65"/>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4"/>
      <c r="L48" s="66"/>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6" t="e">
        <f aca="false">MATCH(G48,options!$D$1:$D$20,0)</f>
        <v>#N/A</v>
      </c>
    </row>
    <row r="49" customFormat="false" ht="12.8" hidden="false" customHeight="false" outlineLevel="0" collapsed="false">
      <c r="E49" s="64"/>
      <c r="F49" s="65"/>
      <c r="G49" s="65"/>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4"/>
      <c r="L49" s="66"/>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6" t="e">
        <f aca="false">MATCH(G49,options!$D$1:$D$20,0)</f>
        <v>#N/A</v>
      </c>
    </row>
    <row r="50" customFormat="false" ht="12.8" hidden="false" customHeight="false" outlineLevel="0" collapsed="false">
      <c r="E50" s="64"/>
      <c r="F50" s="65"/>
      <c r="G50" s="65"/>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4"/>
      <c r="L50" s="66"/>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6" t="e">
        <f aca="false">MATCH(G50,options!$D$1:$D$20,0)</f>
        <v>#N/A</v>
      </c>
    </row>
    <row r="51" customFormat="false" ht="12.8" hidden="false" customHeight="false" outlineLevel="0" collapsed="false">
      <c r="E51" s="64"/>
      <c r="F51" s="65"/>
      <c r="G51" s="65"/>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4"/>
      <c r="L51" s="66"/>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6" t="e">
        <f aca="false">MATCH(G51,options!$D$1:$D$20,0)</f>
        <v>#N/A</v>
      </c>
    </row>
    <row r="52" customFormat="false" ht="12.8" hidden="false" customHeight="false" outlineLevel="0" collapsed="false">
      <c r="E52" s="64"/>
      <c r="F52" s="65"/>
      <c r="G52" s="65"/>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4"/>
      <c r="L52" s="66"/>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6" t="e">
        <f aca="false">MATCH(G52,options!$D$1:$D$20,0)</f>
        <v>#N/A</v>
      </c>
    </row>
    <row r="53" customFormat="false" ht="12.8" hidden="false" customHeight="false" outlineLevel="0" collapsed="false">
      <c r="E53" s="64"/>
      <c r="F53" s="65"/>
      <c r="G53" s="65"/>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4"/>
      <c r="L53" s="66"/>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6" t="e">
        <f aca="false">MATCH(G53,options!$D$1:$D$20,0)</f>
        <v>#N/A</v>
      </c>
    </row>
    <row r="54" customFormat="false" ht="12.8" hidden="false" customHeight="false" outlineLevel="0" collapsed="false">
      <c r="E54" s="64"/>
      <c r="F54" s="65"/>
      <c r="G54" s="65"/>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4"/>
      <c r="L54" s="66"/>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6" t="e">
        <f aca="false">MATCH(G54,options!$D$1:$D$20,0)</f>
        <v>#N/A</v>
      </c>
    </row>
    <row r="55" customFormat="false" ht="12.8" hidden="false" customHeight="false" outlineLevel="0" collapsed="false">
      <c r="E55" s="64"/>
      <c r="F55" s="65"/>
      <c r="G55" s="65"/>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4"/>
      <c r="L55" s="66"/>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6" t="e">
        <f aca="false">MATCH(G55,options!$D$1:$D$20,0)</f>
        <v>#N/A</v>
      </c>
    </row>
    <row r="56" customFormat="false" ht="12.8" hidden="false" customHeight="false" outlineLevel="0" collapsed="false">
      <c r="E56" s="64"/>
      <c r="F56" s="65"/>
      <c r="G56" s="65"/>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4"/>
      <c r="L56" s="66"/>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6" t="e">
        <f aca="false">MATCH(G56,options!$D$1:$D$20,0)</f>
        <v>#N/A</v>
      </c>
    </row>
    <row r="57" customFormat="false" ht="12.8" hidden="false" customHeight="false" outlineLevel="0" collapsed="false">
      <c r="E57" s="64"/>
      <c r="F57" s="65"/>
      <c r="G57" s="65"/>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4"/>
      <c r="L57" s="66"/>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6" t="e">
        <f aca="false">MATCH(G57,options!$D$1:$D$20,0)</f>
        <v>#N/A</v>
      </c>
    </row>
    <row r="58" customFormat="false" ht="12.8" hidden="false" customHeight="false" outlineLevel="0" collapsed="false">
      <c r="E58" s="64"/>
      <c r="F58" s="65"/>
      <c r="G58" s="65"/>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4"/>
      <c r="L58" s="66"/>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6" t="e">
        <f aca="false">MATCH(G58,options!$D$1:$D$20,0)</f>
        <v>#N/A</v>
      </c>
    </row>
    <row r="59" customFormat="false" ht="12.8" hidden="false" customHeight="false" outlineLevel="0" collapsed="false">
      <c r="E59" s="64"/>
      <c r="F59" s="65"/>
      <c r="G59" s="65"/>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4"/>
      <c r="L59" s="66"/>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6" t="e">
        <f aca="false">MATCH(G59,options!$D$1:$D$20,0)</f>
        <v>#N/A</v>
      </c>
    </row>
    <row r="60" customFormat="false" ht="12.8" hidden="false" customHeight="false" outlineLevel="0" collapsed="false">
      <c r="E60" s="64"/>
      <c r="F60" s="65"/>
      <c r="G60" s="65"/>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4"/>
      <c r="L60" s="66"/>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6" t="e">
        <f aca="false">MATCH(G60,options!$D$1:$D$20,0)</f>
        <v>#N/A</v>
      </c>
    </row>
    <row r="61" customFormat="false" ht="12.8" hidden="false" customHeight="false" outlineLevel="0" collapsed="false">
      <c r="E61" s="64"/>
      <c r="F61" s="65"/>
      <c r="G61" s="65"/>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4"/>
      <c r="L61" s="66"/>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6" t="e">
        <f aca="false">MATCH(G61,options!$D$1:$D$20,0)</f>
        <v>#N/A</v>
      </c>
    </row>
    <row r="62" customFormat="false" ht="12.8" hidden="false" customHeight="false" outlineLevel="0" collapsed="false">
      <c r="E62" s="64"/>
      <c r="F62" s="65"/>
      <c r="G62" s="65"/>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4"/>
      <c r="L62" s="66"/>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6" t="e">
        <f aca="false">MATCH(G62,options!$D$1:$D$20,0)</f>
        <v>#N/A</v>
      </c>
    </row>
    <row r="63" customFormat="false" ht="12.8" hidden="false" customHeight="false" outlineLevel="0" collapsed="false">
      <c r="E63" s="64"/>
      <c r="F63" s="65"/>
      <c r="G63" s="65"/>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4"/>
      <c r="L63" s="66"/>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6" t="e">
        <f aca="false">MATCH(G63,options!$D$1:$D$20,0)</f>
        <v>#N/A</v>
      </c>
    </row>
    <row r="64" customFormat="false" ht="12.8" hidden="false" customHeight="false" outlineLevel="0" collapsed="false">
      <c r="E64" s="64"/>
      <c r="F64" s="65"/>
      <c r="G64" s="65"/>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4"/>
      <c r="L64" s="66"/>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6" t="e">
        <f aca="false">MATCH(G64,options!$D$1:$D$20,0)</f>
        <v>#N/A</v>
      </c>
    </row>
    <row r="65" customFormat="false" ht="12.8" hidden="false" customHeight="false" outlineLevel="0" collapsed="false">
      <c r="E65" s="64"/>
      <c r="F65" s="65"/>
      <c r="G65" s="65"/>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4"/>
      <c r="L65" s="66"/>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6" t="e">
        <f aca="false">MATCH(G65,options!$D$1:$D$20,0)</f>
        <v>#N/A</v>
      </c>
    </row>
    <row r="66" customFormat="false" ht="12.8" hidden="false" customHeight="false" outlineLevel="0" collapsed="false">
      <c r="E66" s="64"/>
      <c r="F66" s="65"/>
      <c r="G66" s="65"/>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4"/>
      <c r="L66" s="66"/>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6" t="e">
        <f aca="false">MATCH(G66,options!$D$1:$D$20,0)</f>
        <v>#N/A</v>
      </c>
    </row>
    <row r="67" customFormat="false" ht="12.8" hidden="false" customHeight="false" outlineLevel="0" collapsed="false">
      <c r="E67" s="64"/>
      <c r="F67" s="65"/>
      <c r="G67" s="65"/>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4"/>
      <c r="L67" s="66"/>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6" t="e">
        <f aca="false">MATCH(G67,options!$D$1:$D$20,0)</f>
        <v>#N/A</v>
      </c>
    </row>
    <row r="68" customFormat="false" ht="12.8" hidden="false" customHeight="false" outlineLevel="0" collapsed="false">
      <c r="E68" s="64"/>
      <c r="F68" s="65"/>
      <c r="G68" s="65"/>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4"/>
      <c r="L68" s="66"/>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6" t="e">
        <f aca="false">MATCH(G68,options!$D$1:$D$20,0)</f>
        <v>#N/A</v>
      </c>
    </row>
    <row r="69" customFormat="false" ht="12.8" hidden="false" customHeight="false" outlineLevel="0" collapsed="false">
      <c r="E69" s="64"/>
      <c r="F69" s="65"/>
      <c r="G69" s="65"/>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4"/>
      <c r="L69" s="66"/>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6" t="e">
        <f aca="false">MATCH(G69,options!$D$1:$D$20,0)</f>
        <v>#N/A</v>
      </c>
    </row>
    <row r="70" customFormat="false" ht="12.8" hidden="false" customHeight="false" outlineLevel="0" collapsed="false">
      <c r="E70" s="64"/>
      <c r="F70" s="65"/>
      <c r="G70" s="65"/>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4"/>
      <c r="L70" s="66"/>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6" t="e">
        <f aca="false">MATCH(G70,options!$D$1:$D$20,0)</f>
        <v>#N/A</v>
      </c>
    </row>
    <row r="71" customFormat="false" ht="12.8" hidden="false" customHeight="false" outlineLevel="0" collapsed="false">
      <c r="E71" s="64"/>
      <c r="F71" s="65"/>
      <c r="G71" s="65"/>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4"/>
      <c r="L71" s="66"/>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6" t="e">
        <f aca="false">MATCH(G71,options!$D$1:$D$20,0)</f>
        <v>#N/A</v>
      </c>
    </row>
    <row r="72" customFormat="false" ht="12.8" hidden="false" customHeight="false" outlineLevel="0" collapsed="false">
      <c r="E72" s="64"/>
      <c r="F72" s="65"/>
      <c r="G72" s="65"/>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4"/>
      <c r="L72" s="66"/>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6" t="e">
        <f aca="false">MATCH(G72,options!$D$1:$D$20,0)</f>
        <v>#N/A</v>
      </c>
    </row>
    <row r="73" customFormat="false" ht="12.8" hidden="false" customHeight="false" outlineLevel="0" collapsed="false">
      <c r="E73" s="64"/>
      <c r="F73" s="65"/>
      <c r="G73" s="65"/>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4"/>
      <c r="L73" s="66"/>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6" t="e">
        <f aca="false">MATCH(G73,options!$D$1:$D$20,0)</f>
        <v>#N/A</v>
      </c>
    </row>
    <row r="74" customFormat="false" ht="12.8" hidden="false" customHeight="false" outlineLevel="0" collapsed="false">
      <c r="E74" s="64"/>
      <c r="F74" s="65"/>
      <c r="G74" s="65"/>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4"/>
      <c r="L74" s="66"/>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6" t="e">
        <f aca="false">MATCH(G74,options!$D$1:$D$20,0)</f>
        <v>#N/A</v>
      </c>
    </row>
    <row r="75" customFormat="false" ht="12.8" hidden="false" customHeight="false" outlineLevel="0" collapsed="false">
      <c r="E75" s="64"/>
      <c r="F75" s="65"/>
      <c r="G75" s="65"/>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4"/>
      <c r="L75" s="66"/>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6" t="e">
        <f aca="false">MATCH(G75,options!$D$1:$D$20,0)</f>
        <v>#N/A</v>
      </c>
    </row>
    <row r="76" customFormat="false" ht="12.8" hidden="false" customHeight="false" outlineLevel="0" collapsed="false">
      <c r="E76" s="64"/>
      <c r="F76" s="65"/>
      <c r="G76" s="65"/>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4"/>
      <c r="L76" s="66"/>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6" t="e">
        <f aca="false">MATCH(G76,options!$D$1:$D$20,0)</f>
        <v>#N/A</v>
      </c>
    </row>
    <row r="77" customFormat="false" ht="12.8" hidden="false" customHeight="false" outlineLevel="0" collapsed="false">
      <c r="E77" s="64"/>
      <c r="F77" s="65"/>
      <c r="G77" s="65"/>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4"/>
      <c r="L77" s="66"/>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6" t="e">
        <f aca="false">MATCH(G77,options!$D$1:$D$20,0)</f>
        <v>#N/A</v>
      </c>
    </row>
    <row r="78" customFormat="false" ht="12.8" hidden="false" customHeight="false" outlineLevel="0" collapsed="false">
      <c r="E78" s="64"/>
      <c r="F78" s="65"/>
      <c r="G78" s="65"/>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4"/>
      <c r="L78" s="66"/>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6" t="e">
        <f aca="false">MATCH(G78,options!$D$1:$D$20,0)</f>
        <v>#N/A</v>
      </c>
    </row>
    <row r="79" customFormat="false" ht="12.8" hidden="false" customHeight="false" outlineLevel="0" collapsed="false">
      <c r="E79" s="64"/>
      <c r="F79" s="65"/>
      <c r="G79" s="65"/>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4"/>
      <c r="L79" s="66"/>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6" t="e">
        <f aca="false">MATCH(G79,options!$D$1:$D$20,0)</f>
        <v>#N/A</v>
      </c>
    </row>
    <row r="80" customFormat="false" ht="12.8" hidden="false" customHeight="false" outlineLevel="0" collapsed="false">
      <c r="E80" s="64"/>
      <c r="F80" s="65"/>
      <c r="G80" s="65"/>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4"/>
      <c r="L80" s="66"/>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6" t="e">
        <f aca="false">MATCH(G80,options!$D$1:$D$20,0)</f>
        <v>#N/A</v>
      </c>
    </row>
    <row r="81" customFormat="false" ht="12.8" hidden="false" customHeight="false" outlineLevel="0" collapsed="false">
      <c r="E81" s="64"/>
      <c r="F81" s="65"/>
      <c r="G81" s="65"/>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4"/>
      <c r="L81" s="66"/>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6" t="e">
        <f aca="false">MATCH(G81,options!$D$1:$D$20,0)</f>
        <v>#N/A</v>
      </c>
    </row>
    <row r="82" customFormat="false" ht="12.8" hidden="false" customHeight="false" outlineLevel="0" collapsed="false">
      <c r="E82" s="64"/>
      <c r="F82" s="65"/>
      <c r="G82" s="65"/>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4"/>
      <c r="L82" s="66"/>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6" t="e">
        <f aca="false">MATCH(G82,options!$D$1:$D$20,0)</f>
        <v>#N/A</v>
      </c>
    </row>
    <row r="83" customFormat="false" ht="12.8" hidden="false" customHeight="false" outlineLevel="0" collapsed="false">
      <c r="E83" s="64"/>
      <c r="F83" s="65"/>
      <c r="G83" s="65"/>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4"/>
      <c r="L83" s="66"/>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6" t="e">
        <f aca="false">MATCH(G83,options!$D$1:$D$20,0)</f>
        <v>#N/A</v>
      </c>
    </row>
    <row r="84" customFormat="false" ht="12.8" hidden="false" customHeight="false" outlineLevel="0" collapsed="false">
      <c r="E84" s="64"/>
      <c r="F84" s="65"/>
      <c r="G84" s="65"/>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4"/>
      <c r="L84" s="66"/>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6" t="e">
        <f aca="false">MATCH(G84,options!$D$1:$D$20,0)</f>
        <v>#N/A</v>
      </c>
    </row>
    <row r="85" customFormat="false" ht="12.8" hidden="false" customHeight="false" outlineLevel="0" collapsed="false">
      <c r="E85" s="64"/>
      <c r="F85" s="65"/>
      <c r="G85" s="65"/>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4"/>
      <c r="L85" s="66"/>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6" t="e">
        <f aca="false">MATCH(G85,options!$D$1:$D$20,0)</f>
        <v>#N/A</v>
      </c>
    </row>
    <row r="86" customFormat="false" ht="12.8" hidden="false" customHeight="false" outlineLevel="0" collapsed="false">
      <c r="E86" s="64"/>
      <c r="F86" s="65"/>
      <c r="G86" s="65"/>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4"/>
      <c r="L86" s="66"/>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6" t="e">
        <f aca="false">MATCH(G86,options!$D$1:$D$20,0)</f>
        <v>#N/A</v>
      </c>
    </row>
    <row r="87" customFormat="false" ht="12.8" hidden="false" customHeight="false" outlineLevel="0" collapsed="false">
      <c r="E87" s="64"/>
      <c r="F87" s="65"/>
      <c r="G87" s="65"/>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4"/>
      <c r="L87" s="66"/>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6" t="e">
        <f aca="false">MATCH(G87,options!$D$1:$D$20,0)</f>
        <v>#N/A</v>
      </c>
    </row>
    <row r="88" customFormat="false" ht="12.8" hidden="false" customHeight="false" outlineLevel="0" collapsed="false">
      <c r="E88" s="64"/>
      <c r="F88" s="65"/>
      <c r="G88" s="65"/>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4"/>
      <c r="L88" s="66"/>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6" t="e">
        <f aca="false">MATCH(G88,options!$D$1:$D$20,0)</f>
        <v>#N/A</v>
      </c>
    </row>
    <row r="89" customFormat="false" ht="12.8" hidden="false" customHeight="false" outlineLevel="0" collapsed="false">
      <c r="E89" s="64"/>
      <c r="F89" s="65"/>
      <c r="G89" s="65"/>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4"/>
      <c r="L89" s="66"/>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6" t="e">
        <f aca="false">MATCH(G89,options!$D$1:$D$20,0)</f>
        <v>#N/A</v>
      </c>
    </row>
    <row r="90" customFormat="false" ht="12.8" hidden="false" customHeight="false" outlineLevel="0" collapsed="false">
      <c r="E90" s="64"/>
      <c r="F90" s="65"/>
      <c r="G90" s="65"/>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4"/>
      <c r="L90" s="66"/>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6" t="e">
        <f aca="false">MATCH(G90,options!$D$1:$D$20,0)</f>
        <v>#N/A</v>
      </c>
    </row>
    <row r="91" customFormat="false" ht="12.8" hidden="false" customHeight="false" outlineLevel="0" collapsed="false">
      <c r="E91" s="64"/>
      <c r="F91" s="65"/>
      <c r="G91" s="65"/>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4"/>
      <c r="L91" s="66"/>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6" t="e">
        <f aca="false">MATCH(G91,options!$D$1:$D$20,0)</f>
        <v>#N/A</v>
      </c>
    </row>
    <row r="92" customFormat="false" ht="12.8" hidden="false" customHeight="false" outlineLevel="0" collapsed="false">
      <c r="E92" s="64"/>
      <c r="F92" s="65"/>
      <c r="G92" s="65"/>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4"/>
      <c r="L92" s="66"/>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6" t="e">
        <f aca="false">MATCH(G92,options!$D$1:$D$20,0)</f>
        <v>#N/A</v>
      </c>
    </row>
    <row r="93" customFormat="false" ht="12.8" hidden="false" customHeight="false" outlineLevel="0" collapsed="false">
      <c r="E93" s="64"/>
      <c r="F93" s="65"/>
      <c r="G93" s="65"/>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4"/>
      <c r="L93" s="66"/>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6" t="e">
        <f aca="false">MATCH(G93,options!$D$1:$D$20,0)</f>
        <v>#N/A</v>
      </c>
    </row>
    <row r="94" customFormat="false" ht="12.8" hidden="false" customHeight="false" outlineLevel="0" collapsed="false">
      <c r="E94" s="64"/>
      <c r="F94" s="65"/>
      <c r="G94" s="65"/>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4"/>
      <c r="L94" s="66"/>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6" t="e">
        <f aca="false">MATCH(G94,options!$D$1:$D$20,0)</f>
        <v>#N/A</v>
      </c>
    </row>
    <row r="95" customFormat="false" ht="12.8" hidden="false" customHeight="false" outlineLevel="0" collapsed="false">
      <c r="E95" s="64"/>
      <c r="F95" s="65"/>
      <c r="G95" s="65"/>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4"/>
      <c r="L95" s="66"/>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6" t="e">
        <f aca="false">MATCH(G95,options!$D$1:$D$20,0)</f>
        <v>#N/A</v>
      </c>
    </row>
    <row r="96" customFormat="false" ht="12.8" hidden="false" customHeight="false" outlineLevel="0" collapsed="false">
      <c r="E96" s="64"/>
      <c r="F96" s="65"/>
      <c r="G96" s="65"/>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4"/>
      <c r="L96" s="66"/>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6" t="e">
        <f aca="false">MATCH(G96,options!$D$1:$D$20,0)</f>
        <v>#N/A</v>
      </c>
    </row>
    <row r="97" customFormat="false" ht="12.8" hidden="false" customHeight="false" outlineLevel="0" collapsed="false">
      <c r="E97" s="64"/>
      <c r="F97" s="65"/>
      <c r="G97" s="65"/>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4"/>
      <c r="L97" s="66"/>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6" t="e">
        <f aca="false">MATCH(G97,options!$D$1:$D$20,0)</f>
        <v>#N/A</v>
      </c>
    </row>
    <row r="98" customFormat="false" ht="12.8" hidden="false" customHeight="false" outlineLevel="0" collapsed="false">
      <c r="E98" s="64"/>
      <c r="F98" s="65"/>
      <c r="G98" s="65"/>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4"/>
      <c r="L98" s="66"/>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6" t="e">
        <f aca="false">MATCH(G98,options!$D$1:$D$20,0)</f>
        <v>#N/A</v>
      </c>
    </row>
    <row r="99" customFormat="false" ht="12.8" hidden="false" customHeight="false" outlineLevel="0" collapsed="false">
      <c r="E99" s="64"/>
      <c r="F99" s="65"/>
      <c r="G99" s="65"/>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4"/>
      <c r="L99" s="66"/>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6" t="e">
        <f aca="false">MATCH(G99,options!$D$1:$D$20,0)</f>
        <v>#N/A</v>
      </c>
    </row>
    <row r="100" customFormat="false" ht="12.8" hidden="false" customHeight="false" outlineLevel="0" collapsed="false">
      <c r="E100" s="64"/>
      <c r="F100" s="65"/>
      <c r="G100" s="65"/>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4"/>
      <c r="L100" s="66"/>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6" t="e">
        <f aca="false">MATCH(G100,options!$D$1:$D$20,0)</f>
        <v>#N/A</v>
      </c>
    </row>
    <row r="101" customFormat="false" ht="12.8" hidden="false" customHeight="false" outlineLevel="0" collapsed="false">
      <c r="E101" s="64"/>
      <c r="F101" s="65"/>
      <c r="G101" s="65"/>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4"/>
      <c r="L101" s="66"/>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6" t="e">
        <f aca="false">MATCH(G101,options!$D$1:$D$20,0)</f>
        <v>#N/A</v>
      </c>
    </row>
    <row r="102" customFormat="false" ht="12.8" hidden="false" customHeight="false" outlineLevel="0" collapsed="false">
      <c r="E102" s="64"/>
      <c r="F102" s="65"/>
      <c r="G102" s="65"/>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4"/>
      <c r="L102" s="66"/>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6" t="e">
        <f aca="false">MATCH(G102,options!$D$1:$D$20,0)</f>
        <v>#N/A</v>
      </c>
    </row>
    <row r="103" customFormat="false" ht="12.8" hidden="false" customHeight="false" outlineLevel="0" collapsed="false">
      <c r="E103" s="64"/>
      <c r="F103" s="65"/>
      <c r="G103" s="65"/>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4"/>
      <c r="L103" s="66"/>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6" t="e">
        <f aca="false">MATCH(G103,options!$D$1:$D$20,0)</f>
        <v>#N/A</v>
      </c>
    </row>
    <row r="104" customFormat="false" ht="12.8" hidden="false" customHeight="false" outlineLevel="0" collapsed="false">
      <c r="E104" s="64"/>
      <c r="F104" s="65"/>
      <c r="G104" s="65"/>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4"/>
      <c r="L104" s="66"/>
      <c r="M104" s="54" t="str">
        <f aca="false">IF(ISBLANK(K104),"","https://download.lenovo.com/Images/Parts/"&amp;K104&amp;"/"&amp;K104&amp;"_A.jpg")</f>
        <v/>
      </c>
      <c r="N104" s="54" t="str">
        <f aca="false">IF(ISBLANK(K104),"","https://download.lenovo.com/Images/Parts/"&amp;K104&amp;"/"&amp;K104&amp;"_B.jpg")</f>
        <v/>
      </c>
      <c r="O104" s="55" t="str">
        <f aca="false">IF(ISBLANK(K104),"","https://download.lenovo.com/Images/Parts/"&amp;K104&amp;"/"&amp;K104&amp;"_details.jpg")</f>
        <v/>
      </c>
      <c r="V104" s="56" t="e">
        <f aca="false">MATCH(G104,options!$D$1:$D$20,0)</f>
        <v>#N/A</v>
      </c>
    </row>
  </sheetData>
  <mergeCells count="1">
    <mergeCell ref="E1:G1"/>
  </mergeCells>
  <dataValidations count="9">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J4:J23 J44:J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660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437</v>
      </c>
      <c r="B1" s="62" t="n">
        <f aca="false">TRUE()</f>
        <v>1</v>
      </c>
      <c r="C1" s="0" t="s">
        <v>460</v>
      </c>
      <c r="D1" s="50" t="s">
        <v>375</v>
      </c>
      <c r="F1" s="0" t="s">
        <v>461</v>
      </c>
      <c r="G1" s="0" t="s">
        <v>459</v>
      </c>
    </row>
    <row r="2" customFormat="false" ht="12.8" hidden="false" customHeight="false" outlineLevel="0" collapsed="false">
      <c r="A2" s="0" t="s">
        <v>462</v>
      </c>
      <c r="B2" s="62" t="n">
        <f aca="false">FALSE()</f>
        <v>0</v>
      </c>
      <c r="C2" s="0" t="s">
        <v>382</v>
      </c>
      <c r="D2" s="50" t="s">
        <v>379</v>
      </c>
      <c r="F2" s="0" t="s">
        <v>379</v>
      </c>
      <c r="G2" s="0" t="s">
        <v>449</v>
      </c>
    </row>
    <row r="3" customFormat="false" ht="12.8" hidden="false" customHeight="false" outlineLevel="0" collapsed="false">
      <c r="A3" s="0" t="s">
        <v>463</v>
      </c>
      <c r="D3" s="50" t="s">
        <v>384</v>
      </c>
      <c r="F3" s="0" t="s">
        <v>375</v>
      </c>
    </row>
    <row r="4" customFormat="false" ht="12.8" hidden="false" customHeight="false" outlineLevel="0" collapsed="false">
      <c r="D4" s="50" t="s">
        <v>389</v>
      </c>
      <c r="F4" s="0" t="s">
        <v>384</v>
      </c>
    </row>
    <row r="5" customFormat="false" ht="12.8" hidden="false" customHeight="false" outlineLevel="0" collapsed="false">
      <c r="D5" s="50" t="s">
        <v>393</v>
      </c>
      <c r="F5" s="0" t="s">
        <v>389</v>
      </c>
    </row>
    <row r="6" customFormat="false" ht="12.8" hidden="false" customHeight="false" outlineLevel="0" collapsed="false">
      <c r="D6" s="50" t="s">
        <v>397</v>
      </c>
      <c r="F6" s="0" t="s">
        <v>420</v>
      </c>
    </row>
    <row r="7" customFormat="false" ht="12.8" hidden="false" customHeight="false" outlineLevel="0" collapsed="false">
      <c r="D7" s="50" t="s">
        <v>401</v>
      </c>
    </row>
    <row r="8" customFormat="false" ht="12.8" hidden="false" customHeight="false" outlineLevel="0" collapsed="false">
      <c r="D8" s="50" t="s">
        <v>405</v>
      </c>
    </row>
    <row r="9" customFormat="false" ht="12.8" hidden="false" customHeight="false" outlineLevel="0" collapsed="false">
      <c r="D9" s="50" t="s">
        <v>413</v>
      </c>
    </row>
    <row r="10" customFormat="false" ht="12.8" hidden="false" customHeight="false" outlineLevel="0" collapsed="false">
      <c r="D10" s="50" t="s">
        <v>420</v>
      </c>
    </row>
    <row r="11" customFormat="false" ht="12.8" hidden="false" customHeight="false" outlineLevel="0" collapsed="false">
      <c r="D11" s="50" t="s">
        <v>425</v>
      </c>
    </row>
    <row r="12" customFormat="false" ht="12.8" hidden="false" customHeight="false" outlineLevel="0" collapsed="false">
      <c r="D12" s="50" t="s">
        <v>428</v>
      </c>
    </row>
    <row r="13" customFormat="false" ht="12.8" hidden="false" customHeight="false" outlineLevel="0" collapsed="false">
      <c r="D13" s="50" t="s">
        <v>431</v>
      </c>
    </row>
    <row r="14" customFormat="false" ht="12.8" hidden="false" customHeight="false" outlineLevel="0" collapsed="false">
      <c r="D14" s="50" t="s">
        <v>434</v>
      </c>
    </row>
    <row r="15" customFormat="false" ht="12.8" hidden="false" customHeight="false" outlineLevel="0" collapsed="false">
      <c r="D15" s="50" t="s">
        <v>439</v>
      </c>
    </row>
    <row r="16" customFormat="false" ht="12.8" hidden="false" customHeight="false" outlineLevel="0" collapsed="false">
      <c r="D16" s="50" t="s">
        <v>442</v>
      </c>
    </row>
    <row r="17" customFormat="false" ht="12.8" hidden="false" customHeight="false" outlineLevel="0" collapsed="false">
      <c r="D17" s="50" t="s">
        <v>445</v>
      </c>
    </row>
    <row r="18" customFormat="false" ht="12.8" hidden="false" customHeight="false" outlineLevel="0" collapsed="false">
      <c r="D18" s="50" t="s">
        <v>449</v>
      </c>
    </row>
    <row r="19" customFormat="false" ht="12.8" hidden="false" customHeight="false" outlineLevel="0" collapsed="false">
      <c r="D19" s="50" t="s">
        <v>417</v>
      </c>
    </row>
    <row r="20" customFormat="false" ht="12.8" hidden="false" customHeight="false" outlineLevel="0" collapsed="false">
      <c r="D20" s="50" t="s">
        <v>408</v>
      </c>
    </row>
    <row r="50" customFormat="false" ht="16" hidden="false" customHeight="false" outlineLevel="0" collapsed="false">
      <c r="B50" s="67"/>
    </row>
    <row r="51" customFormat="false" ht="16" hidden="false" customHeight="false" outlineLevel="0" collapsed="false">
      <c r="B51" s="6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461</v>
      </c>
    </row>
    <row r="3" customFormat="false" ht="14.9" hidden="false" customHeight="false" outlineLevel="0" collapsed="false">
      <c r="B3" s="47" t="s">
        <v>464</v>
      </c>
    </row>
    <row r="4" customFormat="false" ht="12.8" hidden="false" customHeight="false" outlineLevel="0" collapsed="false">
      <c r="B4" s="44" t="s">
        <v>465</v>
      </c>
    </row>
    <row r="5" customFormat="false" ht="12.8" hidden="false" customHeight="false" outlineLevel="0" collapsed="false">
      <c r="B5" s="44" t="s">
        <v>466</v>
      </c>
    </row>
    <row r="6" customFormat="false" ht="12.8" hidden="false" customHeight="false" outlineLevel="0" collapsed="false">
      <c r="B6" s="44" t="s">
        <v>467</v>
      </c>
    </row>
    <row r="7" customFormat="false" ht="12.8" hidden="false" customHeight="false" outlineLevel="0" collapsed="false">
      <c r="B7" s="44" t="s">
        <v>468</v>
      </c>
    </row>
    <row r="8" customFormat="false" ht="12.8" hidden="false" customHeight="false" outlineLevel="0" collapsed="false">
      <c r="B8" s="44" t="s">
        <v>469</v>
      </c>
    </row>
    <row r="9" customFormat="false" ht="12.8" hidden="false" customHeight="false" outlineLevel="0" collapsed="false">
      <c r="B9" s="44" t="s">
        <v>470</v>
      </c>
    </row>
    <row r="10" customFormat="false" ht="12.8" hidden="false" customHeight="false" outlineLevel="0" collapsed="false">
      <c r="B10" s="0" t="s">
        <v>471</v>
      </c>
    </row>
    <row r="11" customFormat="false" ht="12.8" hidden="false" customHeight="false" outlineLevel="0" collapsed="false">
      <c r="B11" s="0" t="s">
        <v>472</v>
      </c>
    </row>
    <row r="14" customFormat="false" ht="12.8" hidden="false" customHeight="false" outlineLevel="0" collapsed="false">
      <c r="B14" s="47" t="s">
        <v>473</v>
      </c>
    </row>
    <row r="20" customFormat="false" ht="12.8" hidden="false" customHeight="false" outlineLevel="0" collapsed="false">
      <c r="B20" s="50" t="s">
        <v>375</v>
      </c>
    </row>
    <row r="21" customFormat="false" ht="12.8" hidden="false" customHeight="false" outlineLevel="0" collapsed="false">
      <c r="B21" s="50" t="s">
        <v>379</v>
      </c>
    </row>
    <row r="22" customFormat="false" ht="12.8" hidden="false" customHeight="false" outlineLevel="0" collapsed="false">
      <c r="B22" s="50" t="s">
        <v>384</v>
      </c>
    </row>
    <row r="23" customFormat="false" ht="12.8" hidden="false" customHeight="false" outlineLevel="0" collapsed="false">
      <c r="B23" s="50" t="s">
        <v>389</v>
      </c>
    </row>
    <row r="24" customFormat="false" ht="12.8" hidden="false" customHeight="false" outlineLevel="0" collapsed="false">
      <c r="B24" s="50" t="s">
        <v>393</v>
      </c>
    </row>
    <row r="25" customFormat="false" ht="12.8" hidden="false" customHeight="false" outlineLevel="0" collapsed="false">
      <c r="B25" s="50" t="s">
        <v>397</v>
      </c>
    </row>
    <row r="26" customFormat="false" ht="12.8" hidden="false" customHeight="false" outlineLevel="0" collapsed="false">
      <c r="B26" s="50" t="s">
        <v>401</v>
      </c>
    </row>
    <row r="27" customFormat="false" ht="12.8" hidden="false" customHeight="false" outlineLevel="0" collapsed="false">
      <c r="B27" s="50" t="s">
        <v>405</v>
      </c>
    </row>
    <row r="28" customFormat="false" ht="12.8" hidden="false" customHeight="false" outlineLevel="0" collapsed="false">
      <c r="B28" s="50" t="s">
        <v>413</v>
      </c>
    </row>
    <row r="29" customFormat="false" ht="12.8" hidden="false" customHeight="false" outlineLevel="0" collapsed="false">
      <c r="B29" s="50" t="s">
        <v>420</v>
      </c>
    </row>
    <row r="30" customFormat="false" ht="12.8" hidden="false" customHeight="false" outlineLevel="0" collapsed="false">
      <c r="B30" s="50" t="s">
        <v>425</v>
      </c>
    </row>
    <row r="31" customFormat="false" ht="12.8" hidden="false" customHeight="false" outlineLevel="0" collapsed="false">
      <c r="B31" s="50" t="s">
        <v>428</v>
      </c>
    </row>
    <row r="32" customFormat="false" ht="12.8" hidden="false" customHeight="false" outlineLevel="0" collapsed="false">
      <c r="B32" s="50" t="s">
        <v>431</v>
      </c>
    </row>
    <row r="33" customFormat="false" ht="12.8" hidden="false" customHeight="false" outlineLevel="0" collapsed="false">
      <c r="B33" s="50" t="s">
        <v>434</v>
      </c>
    </row>
    <row r="34" customFormat="false" ht="12.8" hidden="false" customHeight="false" outlineLevel="0" collapsed="false">
      <c r="B34" s="50" t="s">
        <v>439</v>
      </c>
      <c r="D34" s="44"/>
    </row>
    <row r="35" customFormat="false" ht="12.8" hidden="false" customHeight="false" outlineLevel="0" collapsed="false">
      <c r="B35" s="50" t="s">
        <v>442</v>
      </c>
      <c r="D35" s="44"/>
    </row>
    <row r="36" customFormat="false" ht="12.8" hidden="false" customHeight="false" outlineLevel="0" collapsed="false">
      <c r="B36" s="50" t="s">
        <v>445</v>
      </c>
      <c r="D36" s="44"/>
    </row>
    <row r="37" customFormat="false" ht="12.8" hidden="false" customHeight="false" outlineLevel="0" collapsed="false">
      <c r="B37" s="50" t="s">
        <v>449</v>
      </c>
      <c r="D37" s="44"/>
    </row>
    <row r="38" customFormat="false" ht="12.8" hidden="false" customHeight="false" outlineLevel="0" collapsed="false">
      <c r="B38" s="50" t="s">
        <v>417</v>
      </c>
      <c r="D38" s="44"/>
    </row>
    <row r="39" customFormat="false" ht="12.8" hidden="false" customHeight="false" outlineLevel="0" collapsed="false">
      <c r="B39" s="50" t="s">
        <v>408</v>
      </c>
      <c r="D39" s="44"/>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7" t="s">
        <v>474</v>
      </c>
    </row>
    <row r="4" customFormat="false" ht="15" hidden="false" customHeight="false" outlineLevel="0" collapsed="false">
      <c r="B4" s="67" t="s">
        <v>475</v>
      </c>
    </row>
    <row r="5" customFormat="false" ht="15" hidden="false" customHeight="false" outlineLevel="0" collapsed="false">
      <c r="B5" s="67" t="s">
        <v>476</v>
      </c>
    </row>
    <row r="6" customFormat="false" ht="15" hidden="false" customHeight="false" outlineLevel="0" collapsed="false">
      <c r="B6" s="67" t="s">
        <v>477</v>
      </c>
    </row>
    <row r="7" customFormat="false" ht="15" hidden="false" customHeight="false" outlineLevel="0" collapsed="false">
      <c r="B7" s="67" t="s">
        <v>478</v>
      </c>
    </row>
    <row r="8" customFormat="false" ht="12.8" hidden="false" customHeight="false" outlineLevel="0" collapsed="false">
      <c r="B8" s="0" t="s">
        <v>479</v>
      </c>
    </row>
    <row r="9" customFormat="false" ht="12.8" hidden="false" customHeight="false" outlineLevel="0" collapsed="false">
      <c r="B9" s="0" t="s">
        <v>480</v>
      </c>
    </row>
    <row r="10" customFormat="false" ht="12.8" hidden="false" customHeight="false" outlineLevel="0" collapsed="false">
      <c r="B10" s="0" t="s">
        <v>481</v>
      </c>
    </row>
    <row r="11" customFormat="false" ht="12.8" hidden="false" customHeight="false" outlineLevel="0" collapsed="false">
      <c r="B11" s="0" t="s">
        <v>482</v>
      </c>
    </row>
    <row r="14" customFormat="false" ht="12.8" hidden="false" customHeight="false" outlineLevel="0" collapsed="false">
      <c r="B14" s="0" t="s">
        <v>483</v>
      </c>
    </row>
    <row r="20" customFormat="false" ht="12.8" hidden="false" customHeight="false" outlineLevel="0" collapsed="false">
      <c r="B20" s="0" t="s">
        <v>484</v>
      </c>
    </row>
    <row r="21" customFormat="false" ht="12.8" hidden="false" customHeight="false" outlineLevel="0" collapsed="false">
      <c r="B21" s="0" t="s">
        <v>485</v>
      </c>
    </row>
    <row r="22" customFormat="false" ht="12.8" hidden="false" customHeight="false" outlineLevel="0" collapsed="false">
      <c r="B22" s="0" t="s">
        <v>486</v>
      </c>
    </row>
    <row r="23" customFormat="false" ht="12.8" hidden="false" customHeight="false" outlineLevel="0" collapsed="false">
      <c r="B23" s="0" t="s">
        <v>487</v>
      </c>
    </row>
    <row r="24" customFormat="false" ht="12.8" hidden="false" customHeight="false" outlineLevel="0" collapsed="false">
      <c r="B24" s="0" t="s">
        <v>393</v>
      </c>
    </row>
    <row r="25" customFormat="false" ht="12.8" hidden="false" customHeight="false" outlineLevel="0" collapsed="false">
      <c r="B25" s="0" t="s">
        <v>488</v>
      </c>
    </row>
    <row r="26" customFormat="false" ht="12.8" hidden="false" customHeight="false" outlineLevel="0" collapsed="false">
      <c r="B26" s="0" t="s">
        <v>489</v>
      </c>
    </row>
    <row r="27" customFormat="false" ht="12.8" hidden="false" customHeight="false" outlineLevel="0" collapsed="false">
      <c r="B27" s="0" t="s">
        <v>490</v>
      </c>
    </row>
    <row r="28" customFormat="false" ht="12.8" hidden="false" customHeight="false" outlineLevel="0" collapsed="false">
      <c r="B28" s="0" t="s">
        <v>491</v>
      </c>
    </row>
    <row r="29" customFormat="false" ht="12.8" hidden="false" customHeight="false" outlineLevel="0" collapsed="false">
      <c r="B29" s="0" t="s">
        <v>492</v>
      </c>
    </row>
    <row r="30" customFormat="false" ht="12.8" hidden="false" customHeight="false" outlineLevel="0" collapsed="false">
      <c r="B30" s="0" t="s">
        <v>493</v>
      </c>
    </row>
    <row r="31" customFormat="false" ht="12.8" hidden="false" customHeight="false" outlineLevel="0" collapsed="false">
      <c r="B31" s="0" t="s">
        <v>494</v>
      </c>
    </row>
    <row r="32" customFormat="false" ht="12.8" hidden="false" customHeight="false" outlineLevel="0" collapsed="false">
      <c r="B32" s="0" t="s">
        <v>495</v>
      </c>
    </row>
    <row r="33" customFormat="false" ht="12.8" hidden="false" customHeight="false" outlineLevel="0" collapsed="false">
      <c r="B33" s="0" t="s">
        <v>496</v>
      </c>
    </row>
    <row r="34" customFormat="false" ht="12.8" hidden="false" customHeight="false" outlineLevel="0" collapsed="false">
      <c r="B34" s="0" t="s">
        <v>497</v>
      </c>
    </row>
    <row r="35" customFormat="false" ht="12.8" hidden="false" customHeight="false" outlineLevel="0" collapsed="false">
      <c r="B35" s="0" t="s">
        <v>442</v>
      </c>
    </row>
    <row r="36" customFormat="false" ht="12.8" hidden="false" customHeight="false" outlineLevel="0" collapsed="false">
      <c r="B36" s="0" t="s">
        <v>498</v>
      </c>
    </row>
    <row r="37" customFormat="false" ht="12.8" hidden="false" customHeight="false" outlineLevel="0" collapsed="false">
      <c r="B37" s="0" t="s">
        <v>499</v>
      </c>
    </row>
    <row r="38" customFormat="false" ht="12.8" hidden="false" customHeight="false" outlineLevel="0" collapsed="false">
      <c r="B38" s="0" t="s">
        <v>500</v>
      </c>
    </row>
    <row r="39" customFormat="false" ht="12.8" hidden="false" customHeight="false" outlineLevel="0" collapsed="false">
      <c r="B39" s="0" t="s">
        <v>501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7" t="s">
        <v>502</v>
      </c>
    </row>
    <row r="4" customFormat="false" ht="15" hidden="false" customHeight="false" outlineLevel="0" collapsed="false">
      <c r="B4" s="67" t="s">
        <v>503</v>
      </c>
    </row>
    <row r="5" customFormat="false" ht="15" hidden="false" customHeight="false" outlineLevel="0" collapsed="false">
      <c r="B5" s="67" t="s">
        <v>504</v>
      </c>
    </row>
    <row r="6" customFormat="false" ht="15" hidden="false" customHeight="false" outlineLevel="0" collapsed="false">
      <c r="B6" s="67" t="s">
        <v>505</v>
      </c>
    </row>
    <row r="7" customFormat="false" ht="12.8" hidden="false" customHeight="false" outlineLevel="0" collapsed="false">
      <c r="B7" s="0" t="s">
        <v>506</v>
      </c>
    </row>
    <row r="8" customFormat="false" ht="12.8" hidden="false" customHeight="false" outlineLevel="0" collapsed="false">
      <c r="B8" s="0" t="s">
        <v>507</v>
      </c>
    </row>
    <row r="9" customFormat="false" ht="12.8" hidden="false" customHeight="false" outlineLevel="0" collapsed="false">
      <c r="B9" s="0" t="s">
        <v>508</v>
      </c>
    </row>
    <row r="10" customFormat="false" ht="12.8" hidden="false" customHeight="false" outlineLevel="0" collapsed="false">
      <c r="B10" s="0" t="s">
        <v>509</v>
      </c>
    </row>
    <row r="11" customFormat="false" ht="12.8" hidden="false" customHeight="false" outlineLevel="0" collapsed="false">
      <c r="B11" s="0" t="s">
        <v>510</v>
      </c>
    </row>
    <row r="14" customFormat="false" ht="12.8" hidden="false" customHeight="false" outlineLevel="0" collapsed="false">
      <c r="B14" s="0" t="s">
        <v>511</v>
      </c>
    </row>
    <row r="20" customFormat="false" ht="12.8" hidden="false" customHeight="false" outlineLevel="0" collapsed="false">
      <c r="B20" s="0" t="s">
        <v>512</v>
      </c>
    </row>
    <row r="21" customFormat="false" ht="12.8" hidden="false" customHeight="false" outlineLevel="0" collapsed="false">
      <c r="B21" s="0" t="s">
        <v>513</v>
      </c>
    </row>
    <row r="22" customFormat="false" ht="12.8" hidden="false" customHeight="false" outlineLevel="0" collapsed="false">
      <c r="B22" s="0" t="s">
        <v>514</v>
      </c>
    </row>
    <row r="23" customFormat="false" ht="12.8" hidden="false" customHeight="false" outlineLevel="0" collapsed="false">
      <c r="B23" s="0" t="s">
        <v>515</v>
      </c>
    </row>
    <row r="24" customFormat="false" ht="12.8" hidden="false" customHeight="false" outlineLevel="0" collapsed="false">
      <c r="B24" s="0" t="s">
        <v>516</v>
      </c>
    </row>
    <row r="25" customFormat="false" ht="12.8" hidden="false" customHeight="false" outlineLevel="0" collapsed="false">
      <c r="B25" s="0" t="s">
        <v>517</v>
      </c>
    </row>
    <row r="26" customFormat="false" ht="12.8" hidden="false" customHeight="false" outlineLevel="0" collapsed="false">
      <c r="B26" s="0" t="s">
        <v>518</v>
      </c>
    </row>
    <row r="27" customFormat="false" ht="12.8" hidden="false" customHeight="false" outlineLevel="0" collapsed="false">
      <c r="B27" s="0" t="s">
        <v>519</v>
      </c>
    </row>
    <row r="28" customFormat="false" ht="12.8" hidden="false" customHeight="false" outlineLevel="0" collapsed="false">
      <c r="B28" s="0" t="s">
        <v>520</v>
      </c>
    </row>
    <row r="29" customFormat="false" ht="12.8" hidden="false" customHeight="false" outlineLevel="0" collapsed="false">
      <c r="B29" s="0" t="s">
        <v>521</v>
      </c>
    </row>
    <row r="30" customFormat="false" ht="12.8" hidden="false" customHeight="false" outlineLevel="0" collapsed="false">
      <c r="B30" s="0" t="s">
        <v>522</v>
      </c>
    </row>
    <row r="31" customFormat="false" ht="12.8" hidden="false" customHeight="false" outlineLevel="0" collapsed="false">
      <c r="B31" s="0" t="s">
        <v>523</v>
      </c>
    </row>
    <row r="32" customFormat="false" ht="12.8" hidden="false" customHeight="false" outlineLevel="0" collapsed="false">
      <c r="B32" s="0" t="s">
        <v>524</v>
      </c>
    </row>
    <row r="33" customFormat="false" ht="12.8" hidden="false" customHeight="false" outlineLevel="0" collapsed="false">
      <c r="B33" s="0" t="s">
        <v>525</v>
      </c>
    </row>
    <row r="34" customFormat="false" ht="12.8" hidden="false" customHeight="false" outlineLevel="0" collapsed="false">
      <c r="B34" s="0" t="s">
        <v>526</v>
      </c>
    </row>
    <row r="35" customFormat="false" ht="12.8" hidden="false" customHeight="false" outlineLevel="0" collapsed="false">
      <c r="B35" s="0" t="s">
        <v>527</v>
      </c>
    </row>
    <row r="36" customFormat="false" ht="12.8" hidden="false" customHeight="false" outlineLevel="0" collapsed="false">
      <c r="B36" s="0" t="s">
        <v>528</v>
      </c>
    </row>
    <row r="37" customFormat="false" ht="12.8" hidden="false" customHeight="false" outlineLevel="0" collapsed="false">
      <c r="B37" s="0" t="s">
        <v>449</v>
      </c>
    </row>
    <row r="38" customFormat="false" ht="12.8" hidden="false" customHeight="false" outlineLevel="0" collapsed="false">
      <c r="B38" s="0" t="s">
        <v>529</v>
      </c>
    </row>
    <row r="39" customFormat="false" ht="12.8" hidden="false" customHeight="false" outlineLevel="0" collapsed="false">
      <c r="B39" s="0" t="s">
        <v>530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531</v>
      </c>
    </row>
    <row r="4" customFormat="false" ht="12.8" hidden="false" customHeight="false" outlineLevel="0" collapsed="false">
      <c r="B4" s="0" t="s">
        <v>532</v>
      </c>
    </row>
    <row r="5" customFormat="false" ht="12.8" hidden="false" customHeight="false" outlineLevel="0" collapsed="false">
      <c r="B5" s="0" t="s">
        <v>533</v>
      </c>
    </row>
    <row r="6" customFormat="false" ht="12.8" hidden="false" customHeight="false" outlineLevel="0" collapsed="false">
      <c r="B6" s="0" t="s">
        <v>534</v>
      </c>
    </row>
    <row r="7" customFormat="false" ht="12.8" hidden="false" customHeight="false" outlineLevel="0" collapsed="false">
      <c r="B7" s="0" t="s">
        <v>535</v>
      </c>
    </row>
    <row r="8" customFormat="false" ht="15" hidden="false" customHeight="false" outlineLevel="0" collapsed="false">
      <c r="B8" s="67" t="s">
        <v>536</v>
      </c>
    </row>
    <row r="9" customFormat="false" ht="12.8" hidden="false" customHeight="false" outlineLevel="0" collapsed="false">
      <c r="B9" s="0" t="s">
        <v>537</v>
      </c>
    </row>
    <row r="10" customFormat="false" ht="12.8" hidden="false" customHeight="false" outlineLevel="0" collapsed="false">
      <c r="B10" s="44" t="s">
        <v>538</v>
      </c>
    </row>
    <row r="11" customFormat="false" ht="12.8" hidden="false" customHeight="false" outlineLevel="0" collapsed="false">
      <c r="B11" s="44" t="s">
        <v>539</v>
      </c>
    </row>
    <row r="14" customFormat="false" ht="12.8" hidden="false" customHeight="false" outlineLevel="0" collapsed="false">
      <c r="B14" s="0" t="s">
        <v>540</v>
      </c>
    </row>
    <row r="20" customFormat="false" ht="12.8" hidden="false" customHeight="false" outlineLevel="0" collapsed="false">
      <c r="B20" s="0" t="s">
        <v>541</v>
      </c>
    </row>
    <row r="21" customFormat="false" ht="12.8" hidden="false" customHeight="false" outlineLevel="0" collapsed="false">
      <c r="B21" s="0" t="s">
        <v>542</v>
      </c>
    </row>
    <row r="22" customFormat="false" ht="12.8" hidden="false" customHeight="false" outlineLevel="0" collapsed="false">
      <c r="B22" s="0" t="s">
        <v>543</v>
      </c>
    </row>
    <row r="23" customFormat="false" ht="12.8" hidden="false" customHeight="false" outlineLevel="0" collapsed="false">
      <c r="B23" s="0" t="s">
        <v>544</v>
      </c>
    </row>
    <row r="24" customFormat="false" ht="12.8" hidden="false" customHeight="false" outlineLevel="0" collapsed="false">
      <c r="B24" s="0" t="s">
        <v>393</v>
      </c>
    </row>
    <row r="25" customFormat="false" ht="12.8" hidden="false" customHeight="false" outlineLevel="0" collapsed="false">
      <c r="B25" s="0" t="s">
        <v>545</v>
      </c>
    </row>
    <row r="26" customFormat="false" ht="12.8" hidden="false" customHeight="false" outlineLevel="0" collapsed="false">
      <c r="B26" s="0" t="s">
        <v>546</v>
      </c>
    </row>
    <row r="27" customFormat="false" ht="12.8" hidden="false" customHeight="false" outlineLevel="0" collapsed="false">
      <c r="B27" s="0" t="s">
        <v>547</v>
      </c>
    </row>
    <row r="28" customFormat="false" ht="12.8" hidden="false" customHeight="false" outlineLevel="0" collapsed="false">
      <c r="B28" s="0" t="s">
        <v>548</v>
      </c>
    </row>
    <row r="29" customFormat="false" ht="12.8" hidden="false" customHeight="false" outlineLevel="0" collapsed="false">
      <c r="B29" s="0" t="s">
        <v>549</v>
      </c>
    </row>
    <row r="30" customFormat="false" ht="12.8" hidden="false" customHeight="false" outlineLevel="0" collapsed="false">
      <c r="B30" s="0" t="s">
        <v>550</v>
      </c>
    </row>
    <row r="31" customFormat="false" ht="12.8" hidden="false" customHeight="false" outlineLevel="0" collapsed="false">
      <c r="B31" s="0" t="s">
        <v>551</v>
      </c>
    </row>
    <row r="32" customFormat="false" ht="12.8" hidden="false" customHeight="false" outlineLevel="0" collapsed="false">
      <c r="B32" s="0" t="s">
        <v>552</v>
      </c>
    </row>
    <row r="33" customFormat="false" ht="12.8" hidden="false" customHeight="false" outlineLevel="0" collapsed="false">
      <c r="B33" s="0" t="s">
        <v>553</v>
      </c>
    </row>
    <row r="34" customFormat="false" ht="12.8" hidden="false" customHeight="false" outlineLevel="0" collapsed="false">
      <c r="B34" s="0" t="s">
        <v>554</v>
      </c>
    </row>
    <row r="35" customFormat="false" ht="12.8" hidden="false" customHeight="false" outlineLevel="0" collapsed="false">
      <c r="B35" s="0" t="s">
        <v>555</v>
      </c>
    </row>
    <row r="36" customFormat="false" ht="12.8" hidden="false" customHeight="false" outlineLevel="0" collapsed="false">
      <c r="B36" s="0" t="s">
        <v>556</v>
      </c>
    </row>
    <row r="37" customFormat="false" ht="12.8" hidden="false" customHeight="false" outlineLevel="0" collapsed="false">
      <c r="B37" s="0" t="s">
        <v>449</v>
      </c>
    </row>
    <row r="38" customFormat="false" ht="12.8" hidden="false" customHeight="false" outlineLevel="0" collapsed="false">
      <c r="B38" s="0" t="s">
        <v>557</v>
      </c>
    </row>
    <row r="39" customFormat="false" ht="12.8" hidden="false" customHeight="false" outlineLevel="0" collapsed="false">
      <c r="B39" s="0" t="s">
        <v>558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7" t="s">
        <v>559</v>
      </c>
    </row>
    <row r="4" customFormat="false" ht="15" hidden="false" customHeight="false" outlineLevel="0" collapsed="false">
      <c r="B4" s="67" t="s">
        <v>560</v>
      </c>
    </row>
    <row r="5" customFormat="false" ht="12.8" hidden="false" customHeight="false" outlineLevel="0" collapsed="false">
      <c r="B5" s="0" t="s">
        <v>561</v>
      </c>
    </row>
    <row r="6" customFormat="false" ht="15" hidden="false" customHeight="false" outlineLevel="0" collapsed="false">
      <c r="B6" s="67" t="s">
        <v>562</v>
      </c>
    </row>
    <row r="7" customFormat="false" ht="15" hidden="false" customHeight="false" outlineLevel="0" collapsed="false">
      <c r="B7" s="67" t="s">
        <v>563</v>
      </c>
    </row>
    <row r="8" customFormat="false" ht="12.8" hidden="false" customHeight="false" outlineLevel="0" collapsed="false">
      <c r="B8" s="0" t="s">
        <v>564</v>
      </c>
    </row>
    <row r="9" customFormat="false" ht="12.8" hidden="false" customHeight="false" outlineLevel="0" collapsed="false">
      <c r="B9" s="68" t="s">
        <v>565</v>
      </c>
    </row>
    <row r="10" customFormat="false" ht="12.8" hidden="false" customHeight="false" outlineLevel="0" collapsed="false">
      <c r="B10" s="0" t="s">
        <v>566</v>
      </c>
    </row>
    <row r="11" customFormat="false" ht="12.8" hidden="false" customHeight="false" outlineLevel="0" collapsed="false">
      <c r="B11" s="0" t="s">
        <v>567</v>
      </c>
    </row>
    <row r="14" customFormat="false" ht="12.8" hidden="false" customHeight="false" outlineLevel="0" collapsed="false">
      <c r="B14" s="0" t="s">
        <v>568</v>
      </c>
    </row>
    <row r="20" customFormat="false" ht="12.8" hidden="false" customHeight="false" outlineLevel="0" collapsed="false">
      <c r="B20" s="0" t="s">
        <v>569</v>
      </c>
    </row>
    <row r="21" customFormat="false" ht="12.8" hidden="false" customHeight="false" outlineLevel="0" collapsed="false">
      <c r="B21" s="0" t="s">
        <v>570</v>
      </c>
    </row>
    <row r="22" customFormat="false" ht="12.8" hidden="false" customHeight="false" outlineLevel="0" collapsed="false">
      <c r="B22" s="0" t="s">
        <v>514</v>
      </c>
    </row>
    <row r="23" customFormat="false" ht="12.8" hidden="false" customHeight="false" outlineLevel="0" collapsed="false">
      <c r="B23" s="0" t="s">
        <v>571</v>
      </c>
    </row>
    <row r="24" customFormat="false" ht="12.8" hidden="false" customHeight="false" outlineLevel="0" collapsed="false">
      <c r="B24" s="0" t="s">
        <v>393</v>
      </c>
    </row>
    <row r="25" customFormat="false" ht="12.8" hidden="false" customHeight="false" outlineLevel="0" collapsed="false">
      <c r="B25" s="0" t="s">
        <v>572</v>
      </c>
    </row>
    <row r="26" customFormat="false" ht="12.8" hidden="false" customHeight="false" outlineLevel="0" collapsed="false">
      <c r="B26" s="0" t="s">
        <v>573</v>
      </c>
    </row>
    <row r="27" customFormat="false" ht="12.8" hidden="false" customHeight="false" outlineLevel="0" collapsed="false">
      <c r="B27" s="0" t="s">
        <v>574</v>
      </c>
    </row>
    <row r="28" customFormat="false" ht="12.8" hidden="false" customHeight="false" outlineLevel="0" collapsed="false">
      <c r="B28" s="0" t="s">
        <v>575</v>
      </c>
    </row>
    <row r="29" customFormat="false" ht="12.8" hidden="false" customHeight="false" outlineLevel="0" collapsed="false">
      <c r="B29" s="0" t="s">
        <v>576</v>
      </c>
    </row>
    <row r="30" customFormat="false" ht="12.8" hidden="false" customHeight="false" outlineLevel="0" collapsed="false">
      <c r="B30" s="0" t="s">
        <v>577</v>
      </c>
    </row>
    <row r="31" customFormat="false" ht="12.8" hidden="false" customHeight="false" outlineLevel="0" collapsed="false">
      <c r="B31" s="0" t="s">
        <v>578</v>
      </c>
    </row>
    <row r="32" customFormat="false" ht="12.8" hidden="false" customHeight="false" outlineLevel="0" collapsed="false">
      <c r="B32" s="0" t="s">
        <v>579</v>
      </c>
    </row>
    <row r="33" customFormat="false" ht="12.8" hidden="false" customHeight="false" outlineLevel="0" collapsed="false">
      <c r="B33" s="0" t="s">
        <v>580</v>
      </c>
    </row>
    <row r="34" customFormat="false" ht="12.8" hidden="false" customHeight="false" outlineLevel="0" collapsed="false">
      <c r="B34" s="0" t="s">
        <v>581</v>
      </c>
    </row>
    <row r="35" customFormat="false" ht="12.8" hidden="false" customHeight="false" outlineLevel="0" collapsed="false">
      <c r="B35" s="0" t="s">
        <v>555</v>
      </c>
    </row>
    <row r="36" customFormat="false" ht="12.8" hidden="false" customHeight="false" outlineLevel="0" collapsed="false">
      <c r="B36" s="0" t="s">
        <v>582</v>
      </c>
    </row>
    <row r="37" customFormat="false" ht="12.8" hidden="false" customHeight="false" outlineLevel="0" collapsed="false">
      <c r="B37" s="0" t="s">
        <v>499</v>
      </c>
    </row>
    <row r="38" customFormat="false" ht="12.8" hidden="false" customHeight="false" outlineLevel="0" collapsed="false">
      <c r="B38" s="0" t="s">
        <v>583</v>
      </c>
    </row>
    <row r="39" customFormat="false" ht="12.8" hidden="false" customHeight="false" outlineLevel="0" collapsed="false">
      <c r="B39" s="0" t="s">
        <v>584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66796875" defaultRowHeight="12.8" zeroHeight="false" outlineLevelRow="0" outlineLevelCol="0"/>
  <sheetData>
    <row r="2" customFormat="false" ht="12.8" hidden="false" customHeight="false" outlineLevel="0" collapsed="false">
      <c r="B2" s="0" t="s">
        <v>420</v>
      </c>
    </row>
    <row r="3" customFormat="false" ht="12.8" hidden="false" customHeight="false" outlineLevel="0" collapsed="false">
      <c r="B3" s="0" t="s">
        <v>585</v>
      </c>
    </row>
    <row r="4" customFormat="false" ht="12.8" hidden="false" customHeight="false" outlineLevel="0" collapsed="false">
      <c r="B4" s="0" t="s">
        <v>586</v>
      </c>
    </row>
    <row r="5" customFormat="false" ht="12.8" hidden="false" customHeight="false" outlineLevel="0" collapsed="false">
      <c r="B5" s="0" t="s">
        <v>587</v>
      </c>
    </row>
    <row r="6" customFormat="false" ht="12.8" hidden="false" customHeight="false" outlineLevel="0" collapsed="false">
      <c r="B6" s="0" t="s">
        <v>588</v>
      </c>
    </row>
    <row r="7" customFormat="false" ht="12.8" hidden="false" customHeight="false" outlineLevel="0" collapsed="false">
      <c r="B7" s="0" t="s">
        <v>589</v>
      </c>
    </row>
    <row r="8" customFormat="false" ht="12.8" hidden="false" customHeight="false" outlineLevel="0" collapsed="false">
      <c r="B8" s="0" t="s">
        <v>590</v>
      </c>
    </row>
    <row r="9" customFormat="false" ht="12.8" hidden="false" customHeight="false" outlineLevel="0" collapsed="false">
      <c r="B9" s="0" t="s">
        <v>591</v>
      </c>
    </row>
    <row r="10" customFormat="false" ht="12.8" hidden="false" customHeight="false" outlineLevel="0" collapsed="false">
      <c r="B10" s="0" t="s">
        <v>592</v>
      </c>
    </row>
    <row r="11" customFormat="false" ht="12.8" hidden="false" customHeight="false" outlineLevel="0" collapsed="false">
      <c r="B11" s="0" t="s">
        <v>593</v>
      </c>
    </row>
    <row r="14" customFormat="false" ht="12.8" hidden="false" customHeight="false" outlineLevel="0" collapsed="false">
      <c r="B14" s="0" t="s">
        <v>594</v>
      </c>
    </row>
    <row r="20" customFormat="false" ht="12.8" hidden="false" customHeight="false" outlineLevel="0" collapsed="false">
      <c r="B20" s="0" t="s">
        <v>595</v>
      </c>
    </row>
    <row r="21" customFormat="false" ht="12.8" hidden="false" customHeight="false" outlineLevel="0" collapsed="false">
      <c r="B21" s="0" t="s">
        <v>596</v>
      </c>
    </row>
    <row r="22" customFormat="false" ht="12.8" hidden="false" customHeight="false" outlineLevel="0" collapsed="false">
      <c r="B22" s="0" t="s">
        <v>597</v>
      </c>
    </row>
    <row r="23" customFormat="false" ht="12.8" hidden="false" customHeight="false" outlineLevel="0" collapsed="false">
      <c r="B23" s="0" t="s">
        <v>598</v>
      </c>
    </row>
    <row r="24" customFormat="false" ht="12.8" hidden="false" customHeight="false" outlineLevel="0" collapsed="false">
      <c r="B24" s="0" t="s">
        <v>393</v>
      </c>
    </row>
    <row r="25" customFormat="false" ht="12.8" hidden="false" customHeight="false" outlineLevel="0" collapsed="false">
      <c r="B25" s="0" t="s">
        <v>599</v>
      </c>
    </row>
    <row r="26" customFormat="false" ht="12.8" hidden="false" customHeight="false" outlineLevel="0" collapsed="false">
      <c r="B26" s="0" t="s">
        <v>600</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609</v>
      </c>
    </row>
    <row r="36" customFormat="false" ht="12.8" hidden="false" customHeight="false" outlineLevel="0" collapsed="false">
      <c r="B36" s="0" t="s">
        <v>498</v>
      </c>
    </row>
    <row r="37" customFormat="false" ht="12.8" hidden="false" customHeight="false" outlineLevel="0" collapsed="false">
      <c r="B37" s="0" t="s">
        <v>449</v>
      </c>
    </row>
    <row r="38" customFormat="false" ht="12.8" hidden="false" customHeight="false" outlineLevel="0" collapsed="false">
      <c r="B38" s="0" t="s">
        <v>610</v>
      </c>
    </row>
    <row r="39" customFormat="false" ht="12.8" hidden="false" customHeight="false" outlineLevel="0" collapsed="false">
      <c r="B39" s="0" t="s">
        <v>611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309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2020-10-25T20:29:32Z</dcterms:modified>
  <cp:revision>59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