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<sst xmlns="http://schemas.openxmlformats.org/spreadsheetml/2006/main" count="795" uniqueCount="648">
  <si>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</si>
  <si>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</si>
  <si>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</si>
  <si>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</si>
  <si>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</si>
  <si>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</si>
  <si>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</si>
  <si>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</si>
  <si>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</si>
  <si>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</si>
  <si>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</si>
  <si>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</si>
  <si>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</si>
  <si>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</si>
  <si>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</si>
  <si>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</si>
  <si>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</si>
  <si>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</si>
  <si>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</si>
  <si>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</si>
  <si>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</si>
  <si>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</si>
  <si>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</si>
  <si>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</si>
  <si>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</si>
  <si>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</si>
  <si>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</si>
  <si>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</si>
  <si>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</si>
  <si>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</si>
  <si>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</si>
  <si>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</si>
  <si>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</si>
  <si>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</si>
  <si>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</si>
  <si>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</si>
  <si>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</si>
  <si>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</si>
  <si>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</si>
  <si>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</si>
  <si>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</si>
  <si>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</si>
  <si>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</si>
  <si>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</si>
  <si>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</si>
  <si>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</si>
  <si>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</si>
  <si>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</si>
  <si>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</si>
  <si>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</si>
  <si>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</si>
  <si>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</si>
  <si>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</si>
  <si>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</si>
  <si>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</si>
  <si>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</si>
  <si>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</si>
  <si>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</si>
  <si>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</si>
  <si>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</si>
  <si>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</si>
  <si>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</si>
  <si>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</si>
  <si>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</si>
  <si>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</si>
  <si>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</si>
  <si>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</si>
  <si>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</si>
  <si>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</si>
  <si>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</si>
  <si>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</si>
  <si>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</si>
  <si>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</si>
  <si>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</si>
  <si>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</si>
  <si>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</si>
  <si>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</si>
  <si>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</si>
  <si>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</si>
  <si>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</si>
  <si>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</si>
  <si>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</si>
  <si>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</si>
  <si>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</si>
  <si>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</si>
  <si>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</si>
  <si>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</si>
  <si>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</si>
  <si>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</si>
  <si>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</si>
  <si>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</si>
  <si>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</si>
  <si>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</si>
  <si>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</si>
  <si>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</si>
  <si>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</si>
  <si>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</si>
  <si>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</si>
  <si>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</si>
  <si>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</si>
  <si>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</si>
  <si>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</si>
  <si>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</si>
  <si>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</si>
  <si>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</si>
  <si>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</si>
  <si>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</si>
  <si>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</si>
  <si>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</si>
  <si>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</si>
  <si>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</si>
  <si>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</si>
  <si>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</si>
  <si>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</si>
  <si>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</si>
  <si>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</si>
  <si>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</si>
  <si>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</si>
  <si>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</si>
  <si>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</si>
  <si>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</si>
  <si>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</si>
  <si>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</si>
  <si>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</si>
  <si>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</si>
  <si>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</si>
  <si>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</si>
  <si>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</si>
  <si>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</si>
  <si>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</si>
  <si>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</si>
  <si>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</si>
  <si>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</si>
  <si>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</si>
  <si>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</si>
  <si>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</si>
  <si>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</si>
  <si>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</si>
  <si>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</si>
  <si>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</si>
  <si>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</si>
  <si>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</si>
  <si>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</si>
  <si>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</si>
  <si>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</si>
  <si>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</si>
  <si>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</si>
  <si>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</si>
  <si>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</si>
  <si>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</si>
  <si>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</si>
  <si>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</si>
  <si>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</si>
  <si>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</si>
  <si>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</si>
  <si>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</si>
  <si>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</si>
  <si>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</si>
  <si>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</si>
  <si>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</si>
  <si>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</si>
  <si>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</si>
  <si>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</si>
  <si>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</si>
  <si>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</si>
  <si>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</si>
  <si>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</si>
  <si>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</si>
  <si>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</si>
  <si>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</si>
  <si>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</si>
  <si>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</si>
  <si>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</si>
  <si>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</si>
  <si>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</si>
  <si>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</si>
  <si>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</si>
  <si>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</si>
  <si>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</si>
  <si>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</si>
  <si>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</si>
  <si>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</si>
  <si>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</si>
  <si>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</si>
  <si>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</si>
  <si>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</si>
  <si>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</si>
  <si>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</si>
  <si>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</si>
  <si>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</si>
  <si>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</si>
  <si>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</si>
  <si>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</si>
  <si>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</si>
  <si>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</si>
  <si>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</si>
  <si>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</si>
  <si>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</si>
  <si>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</si>
  <si>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</si>
  <si>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</si>
  <si>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</si>
  <si>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</si>
  <si>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</si>
  <si>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</si>
  <si>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</si>
  <si>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</si>
  <si>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</si>
  <si>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</si>
  <si>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</si>
  <si>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</si>
  <si>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</si>
  <si>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</si>
  <si>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</si>
  <si>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</si>
  <si>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</si>
  <si>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</si>
  <si>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</si>
  <si>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</si>
  <si>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</si>
  <si>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</si>
  <si>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</si>
  <si>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</si>
  <si>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</si>
  <si>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</si>
  <si>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</si>
  <si>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</si>
  <si>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</si>
  <si>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</si>
  <si>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</si>
  <si>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</si>
  <si>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</si>
  <si>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</si>
  <si>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</si>
  <si>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</si>
  <si>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</si>
  <si>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</si>
  <si>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</si>
  <si>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</si>
  <si>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</si>
  <si>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</si>
  <si>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</si>
  <si>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</si>
  <si>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</si>
  <si>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</si>
  <si>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</si>
  <si>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</si>
  <si>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</si>
  <si>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</si>
  <si>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</si>
  <si>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</si>
  <si>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</si>
  <si>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</si>
  <si>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</si>
  <si>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</si>
  <si>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</si>
  <si>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</si>
  <si>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</si>
  <si>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</si>
  <si>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</si>
  <si>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</si>
  <si>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</si>
  <si>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</si>
  <si>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</si>
  <si>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</si>
  <si>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</si>
  <si>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</si>
  <si>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</si>
  <si>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</si>
  <si>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</si>
  <si>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</si>
  <si>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</si>
  <si>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</si>
  <si>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</si>
  <si>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</si>
  <si>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</si>
  <si>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</si>
  <si>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</si>
  <si>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</si>
  <si>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</si>
  <si>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</si>
  <si>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</si>
  <si>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</si>
  <si>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</si>
  <si>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</si>
  <si>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</si>
  <si>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</si>
  <si>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</si>
  <si>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</si>
  <si>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</si>
  <si>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</si>
  <si>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</si>
  <si>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</si>
  <si>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</si>
  <si>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</si>
  <si>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</si>
  <si>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</si>
  <si>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</si>
  <si>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</si>
  <si>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</si>
  <si>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</si>
  <si>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</si>
  <si>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</si>
  <si>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</si>
  <si>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</si>
  <si>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</si>
  <si>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</si>
  <si>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</si>
  <si>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</si>
  <si>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</si>
  <si>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</si>
  <si>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</si>
  <si>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</si>
  <si>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</si>
  <si>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</si>
  <si>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</si>
  <si>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</si>
  <si>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</si>
  <si>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</si>
  <si>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</si>
  <si>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</si>
  <si>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</si>
  <si>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</si>
  <si>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</si>
  <si>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</si>
  <si>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</si>
  <si>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</si>
  <si>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</si>
  <si>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</si>
  <si>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</si>
  <si>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</si>
  <si>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</si>
  <si>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</si>
  <si>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</si>
  <si>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</si>
  <si>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</si>
  <si>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</si>
  <si>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</si>
  <si>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</si>
  <si>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</si>
  <si>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</si>
  <si>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</si>
  <si>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</si>
  <si>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</si>
  <si>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</si>
  <si>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</si>
  <si>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</si>
  <si>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</si>
  <si>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</si>
  <si>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</si>
  <si>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</si>
  <si>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</si>
  <si>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</si>
  <si>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</si>
  <si>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T460s</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</si>
  <si>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</si>
  <si>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</si>
  <si>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</si>
  <si>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</si>
  <si>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</si>
  <si>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</si>
  <si>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</si>
  <si>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</si>
  <si>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</si>
  <si>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</si>
  <si>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</si>
  <si>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</si>
  <si>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</si>
  <si>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</si>
  <si>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</si>
  <si>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</si>
  <si>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</si>
  <si>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</si>
  <si>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</si>
  <si>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T460s Regular - DE</t>
  </si>
  <si>
    <t xml:space="preserve">German</t>
  </si>
  <si>
    <t xml:space="preserve">01YR058</t>
  </si>
  <si>
    <t xml:space="preserve">Price – NON-Backlit</t>
  </si>
  <si>
    <t xml:space="preserve">Lenovo T460s Regular - FR</t>
  </si>
  <si>
    <t xml:space="preserve">French</t>
  </si>
  <si>
    <t xml:space="preserve">01YT111</t>
  </si>
  <si>
    <t xml:space="preserve">Packing size</t>
  </si>
  <si>
    <t xml:space="preserve">Small</t>
  </si>
  <si>
    <t xml:space="preserve">Lenovo T460s Regular - IT</t>
  </si>
  <si>
    <t xml:space="preserve">Italian</t>
  </si>
  <si>
    <t xml:space="preserve">01YT117</t>
  </si>
  <si>
    <t xml:space="preserve">T410 T410i T510 T510i W510 X220 X220i T420 T420i T520 T520i W520</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</si>
  <si>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</si>
  <si>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</si>
  <si>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</si>
  <si>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</si>
  <si>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</si>
  <si>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</si>
  <si>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</si>
  <si>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01YR075</t>
  </si>
  <si>
    <t xml:space="preserve">Package length (CM)</t>
  </si>
  <si>
    <t xml:space="preserve">Lenovo T460s Regular - NOR</t>
  </si>
  <si>
    <t xml:space="preserve">Scandinavian – Nordic</t>
  </si>
  <si>
    <t xml:space="preserve">01YT141</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</si>
  <si>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</si>
  <si>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</si>
  <si>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</si>
  <si>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</si>
  <si>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</si>
  <si>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</si>
  <si>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</si>
  <si>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</si>
  <si>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</si>
  <si>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</si>
  <si>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</si>
  <si>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</si>
  <si>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</si>
  <si>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</si>
  <si>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</si>
  <si>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</si>
  <si>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</si>
  <si>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</si>
  <si>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</si>
  <si>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</si>
  <si>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</si>
  <si>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</si>
  <si>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</si>
  <si>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</si>
  <si>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</si>
  <si>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</si>
  <si>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</si>
  <si>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</si>
  <si>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</si>
  <si>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</si>
  <si>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</si>
  <si>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</si>
  <si>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</si>
  <si>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</si>
  <si>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</si>
  <si>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</si>
  <si>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</si>
  <si>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</si>
  <si>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</si>
  <si>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</si>
  <si>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</si>
  <si>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</si>
  <si>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</si>
  <si>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01YR076</t>
  </si>
  <si>
    <t xml:space="preserve">Lenovo T460s Regular - RUS</t>
  </si>
  <si>
    <t xml:space="preserve">Russian</t>
  </si>
  <si>
    <t xml:space="preserve">01YR069</t>
  </si>
  <si>
    <t xml:space="preserve">Bullet Point 1:</t>
  </si>
  <si>
    <t xml:space="preserve">Lenovo T460s Regular - US</t>
  </si>
  <si>
    <t xml:space="preserve">US</t>
  </si>
  <si>
    <t xml:space="preserve">01YT100</t>
  </si>
  <si>
    <t xml:space="preserve">Bullet Point 2:</t>
  </si>
  <si>
    <t xml:space="preserve">Lenovo T460s - DE</t>
  </si>
  <si>
    <t xml:space="preserve">01YR100</t>
  </si>
  <si>
    <t xml:space="preserve">Bullet Point 5:</t>
  </si>
  <si>
    <t xml:space="preserve">Lenovo T460s - FR</t>
  </si>
  <si>
    <t xml:space="preserve">01YR090</t>
  </si>
  <si>
    <t xml:space="preserve">Bullet Point 4:</t>
  </si>
  <si>
    <t xml:space="preserve">Lenovo T460s - IT</t>
  </si>
  <si>
    <t xml:space="preserve">01YR105</t>
  </si>
  <si>
    <t xml:space="preserve">Lenovo T460s - ES</t>
  </si>
  <si>
    <t xml:space="preserve">01YR098</t>
  </si>
  <si>
    <t xml:space="preserve">Lenovo T460s - UK</t>
  </si>
  <si>
    <t xml:space="preserve">01YR117</t>
  </si>
  <si>
    <t xml:space="preserve">Product Description</t>
  </si>
  <si>
    <t xml:space="preserve">Lenovo T460s - NOR</t>
  </si>
  <si>
    <t xml:space="preserve">01YR129</t>
  </si>
  <si>
    <t xml:space="preserve">Lenovo T460s - BE</t>
  </si>
  <si>
    <t xml:space="preserve">01YR094</t>
  </si>
  <si>
    <t xml:space="preserve">Warranty Message</t>
  </si>
  <si>
    <t xml:space="preserve">Lenovo T460s - BG</t>
  </si>
  <si>
    <t xml:space="preserve">Lenovo T460s - CZ</t>
  </si>
  <si>
    <t xml:space="preserve">01YR096</t>
  </si>
  <si>
    <t xml:space="preserve">Original bullet 1:</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</si>
  <si>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</si>
  <si>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</si>
  <si>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</si>
  <si>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</si>
  <si>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</si>
  <si>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</si>
  <si>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</si>
  <si>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</si>
  <si>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</si>
  <si>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</si>
  <si>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</si>
  <si>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</si>
  <si>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</si>
  <si>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</si>
  <si>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</si>
  <si>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</si>
  <si>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</si>
  <si>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</si>
  <si>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01YR118</t>
  </si>
  <si>
    <t xml:space="preserve">Lenovo T460s - RUS</t>
  </si>
  <si>
    <t xml:space="preserve">01YT165</t>
  </si>
  <si>
    <t xml:space="preserve">Lenovo T460s - US</t>
  </si>
  <si>
    <t xml:space="preserve">01YR088</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</si>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</sst>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98" colorId="64" zoomScale="100" zoomScaleNormal="100" zoomScalePageLayoutView="100" workbookViewId="0">
      <selection pane="topLeft" activeCell="N5" activeCellId="0" sqref="N5:U13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Values!B1 &amp; " " &amp; Values!B3</f>
        <v>Original beleuchtete Tastatur für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IF(ISBLANK(Values!E4),"",IF(Values!J4,Values!H4 &amp;" "&amp;  Values!$B$1 &amp; " " &amp;Values!$B$3,Values!G4 &amp;" "&amp;  Values!$B$2 &amp; " " &amp;Values!$B$3))</f>
        <v>German Original nicht beleuchtete Tastatur für Lenovo Thinkpad T460s</v>
      </c>
      <c r="G5" s="32" t="str">
        <f aca="false">IF(ISBLANK(Values!E4),"","TellusRem")</f>
        <v>TellusRem</v>
      </c>
      <c r="H5" s="27" t="str">
        <f aca="false">IF(ISBLANK(Values!E4),"",Values!$B$16)</f>
        <v>laptop-computer-replacement-parts</v>
      </c>
      <c r="I5" s="27" t="str">
        <f aca="false">IF(ISBLANK(Values!E4),"","4730574031")</f>
        <v>4730574031</v>
      </c>
      <c r="J5" s="38" t="str">
        <f aca="false">IF(ISBLANK(Values!E4),"",Values!F4)</f>
        <v>Lenovo T460s Regular - DE</v>
      </c>
      <c r="K5" s="28" t="n">
        <f aca="false">IF(ISBLANK(Values!E4),"",IF(Values!J4, Values!$B$4, Values!$B$5))</f>
        <v>44.99</v>
      </c>
      <c r="L5" s="39" t="n">
        <f aca="false">IF(ISBLANK(Values!E4),"",Values!$B$18)</f>
        <v>5</v>
      </c>
      <c r="M5" s="28" t="str">
        <f aca="false">IF(ISBLANK(Values!E4),"",Values!$M4)</f>
        <v>https://download.lenovo.com/Images/Parts/01YR058/01YR058_A.jpg</v>
      </c>
      <c r="N5" s="40" t="str">
        <f aca="false">IF(ISBLANK(Values!$F4),"",Values!N4)</f>
        <v>https://download.lenovo.com/Images/Parts/01YR058/01YR058_B.jpg</v>
      </c>
      <c r="O5" s="40" t="str">
        <f aca="false">IF(ISBLANK(Values!$F4),"",Values!O4)</f>
        <v>https://download.lenovo.com/Images/Parts/01YR058/01YR058_details.jpg</v>
      </c>
      <c r="P5" s="40" t="str">
        <f aca="false">IF(ISBLANK(Values!$F4),"",Values!P4)</f>
        <v/>
      </c>
      <c r="Q5" s="40" t="str">
        <f aca="false">IF(ISBLANK(Values!$F4),"",Values!Q4)</f>
        <v/>
      </c>
      <c r="R5" s="40" t="str">
        <f aca="false">IF(ISBLANK(Values!$F4),"",Values!R4)</f>
        <v/>
      </c>
      <c r="S5" s="40" t="str">
        <f aca="false">IF(ISBLANK(Values!$F4),"",Values!S4)</f>
        <v/>
      </c>
      <c r="T5" s="40" t="str">
        <f aca="false">IF(ISBLANK(Values!$F4),"",Values!T4)</f>
        <v/>
      </c>
      <c r="U5" s="40" t="str">
        <f aca="false">IF(ISBLANK(Values!$F4),"",Values!U4)</f>
        <v/>
      </c>
      <c r="W5" s="32" t="str">
        <f aca="false">IF(ISBLANK(Values!E4),"","Child")</f>
        <v>Child</v>
      </c>
      <c r="X5" s="32" t="str">
        <f aca="false">IF(ISBLANK(Values!E4),"",Values!$B$13)</f>
        <v>Lenovo T460s parent</v>
      </c>
      <c r="Y5" s="38"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ZUFRIEDENE KUNDEN WELTWEIT: Über 10.000 zufriedene Kunden weltweit. In Europa überholte Tastatur</v>
      </c>
      <c r="AJ5" s="42" t="str">
        <f aca="false">IF(ISBLANK(Values!E4),"","👉 "&amp;Values!H4&amp; " "&amp;Values!$B$24 &amp;" "&amp;Values!$B$3)</f>
        <v>👉 Deutsche Kompatibel mit Lenovo T460s</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Non-Backlit</v>
      </c>
      <c r="AV5" s="28" t="str">
        <f aca="false">IF(ISBLANK(Values!E4),"",Values!H4)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IF(ISBLANK(Values!E5),"",IF(Values!J5,Values!H5 &amp;" "&amp;  Values!$B$1 &amp; " " &amp;Values!$B$3,Values!G5 &amp;" "&amp;  Values!$B$2 &amp; " " &amp;Values!$B$3))</f>
        <v>French Original nicht beleuchtete Tastatur für Lenovo Thinkpad T460s</v>
      </c>
      <c r="G6" s="32" t="str">
        <f aca="false">IF(ISBLANK(Values!E5),"","TellusRem")</f>
        <v>TellusRem</v>
      </c>
      <c r="H6" s="27" t="str">
        <f aca="false">IF(ISBLANK(Values!E5),"",Values!$B$16)</f>
        <v>laptop-computer-replacement-parts</v>
      </c>
      <c r="I6" s="27" t="str">
        <f aca="false">IF(ISBLANK(Values!E5),"","4730574031")</f>
        <v>4730574031</v>
      </c>
      <c r="J6" s="38" t="str">
        <f aca="false">IF(ISBLANK(Values!E5),"",Values!F5)</f>
        <v>Lenovo T460s Regular - FR</v>
      </c>
      <c r="K6" s="28" t="n">
        <f aca="false">IF(ISBLANK(Values!E5),"",IF(Values!J5, Values!$B$4, Values!$B$5))</f>
        <v>44.99</v>
      </c>
      <c r="L6" s="39" t="n">
        <f aca="false">IF(ISBLANK(Values!E5),"",Values!$B$18)</f>
        <v>5</v>
      </c>
      <c r="M6" s="28" t="str">
        <f aca="false">IF(ISBLANK(Values!E5),"",Values!$M5)</f>
        <v>https://download.lenovo.com/Images/Parts/01YT111/01YT111_A.jpg</v>
      </c>
      <c r="N6" s="40" t="str">
        <f aca="false">IF(ISBLANK(Values!$F5),"",Values!N5)</f>
        <v>https://download.lenovo.com/Images/Parts/01YT111/01YT111_B.jpg</v>
      </c>
      <c r="O6" s="40" t="str">
        <f aca="false">IF(ISBLANK(Values!$F5),"",Values!O5)</f>
        <v>https://download.lenovo.com/Images/Parts/01YT111/01YT111_details.jpg</v>
      </c>
      <c r="P6" s="40" t="str">
        <f aca="false">IF(ISBLANK(Values!$F5),"",Values!P5)</f>
        <v/>
      </c>
      <c r="Q6" s="40" t="str">
        <f aca="false">IF(ISBLANK(Values!$F5),"",Values!Q5)</f>
        <v/>
      </c>
      <c r="R6" s="40" t="str">
        <f aca="false">IF(ISBLANK(Values!$F5),"",Values!R5)</f>
        <v/>
      </c>
      <c r="S6" s="40" t="str">
        <f aca="false">IF(ISBLANK(Values!$F5),"",Values!S5)</f>
        <v/>
      </c>
      <c r="T6" s="40" t="str">
        <f aca="false">IF(ISBLANK(Values!$F5),"",Values!T5)</f>
        <v/>
      </c>
      <c r="U6" s="40" t="str">
        <f aca="false">IF(ISBLANK(Values!$F5),"",Values!U5)</f>
        <v/>
      </c>
      <c r="W6" s="32" t="str">
        <f aca="false">IF(ISBLANK(Values!E5),"","Child")</f>
        <v>Child</v>
      </c>
      <c r="X6" s="32" t="str">
        <f aca="false">IF(ISBLANK(Values!E5),"",Values!$B$13)</f>
        <v>Lenovo T460s parent</v>
      </c>
      <c r="Y6" s="38"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ZUFRIEDENE KUNDEN WELTWEIT: Über 10.000 zufriedene Kunden weltweit. In Europa überholte Tastatur</v>
      </c>
      <c r="AJ6" s="42" t="str">
        <f aca="false">IF(ISBLANK(Values!E5),"","👉 "&amp;Values!H5&amp; " "&amp;Values!$B$24 &amp;" "&amp;Values!$B$3)</f>
        <v>👉 Französisch Kompatibel mit Lenovo T460s</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Non-Backlit</v>
      </c>
      <c r="AV6" s="28" t="str">
        <f aca="false">IF(ISBLANK(Values!E5),"",Values!H5)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IF(ISBLANK(Values!E6),"",IF(Values!J6,Values!H6 &amp;" "&amp;  Values!$B$1 &amp; " " &amp;Values!$B$3,Values!G6 &amp;" "&amp;  Values!$B$2 &amp; " " &amp;Values!$B$3))</f>
        <v>Italian Original nicht beleuchtete Tastatur für Lenovo Thinkpad T460s</v>
      </c>
      <c r="G7" s="32" t="str">
        <f aca="false">IF(ISBLANK(Values!E6),"","TellusRem")</f>
        <v>TellusRem</v>
      </c>
      <c r="H7" s="27" t="str">
        <f aca="false">IF(ISBLANK(Values!E6),"",Values!$B$16)</f>
        <v>laptop-computer-replacement-parts</v>
      </c>
      <c r="I7" s="27" t="str">
        <f aca="false">IF(ISBLANK(Values!E6),"","4730574031")</f>
        <v>4730574031</v>
      </c>
      <c r="J7" s="38" t="str">
        <f aca="false">IF(ISBLANK(Values!E6),"",Values!F6)</f>
        <v>Lenovo T460s Regular - IT</v>
      </c>
      <c r="K7" s="28" t="n">
        <f aca="false">IF(ISBLANK(Values!E6),"",IF(Values!J6, Values!$B$4, Values!$B$5))</f>
        <v>44.99</v>
      </c>
      <c r="L7" s="39" t="n">
        <f aca="false">IF(ISBLANK(Values!E6),"",Values!$B$18)</f>
        <v>5</v>
      </c>
      <c r="M7" s="28" t="str">
        <f aca="false">IF(ISBLANK(Values!E6),"",Values!$M6)</f>
        <v>https://download.lenovo.com/Images/Parts/01YT117/01YT117_A.jpg</v>
      </c>
      <c r="N7" s="40" t="str">
        <f aca="false">IF(ISBLANK(Values!$F6),"",Values!N6)</f>
        <v>https://download.lenovo.com/Images/Parts/01YT117/01YT117_B.jpg</v>
      </c>
      <c r="O7" s="40" t="str">
        <f aca="false">IF(ISBLANK(Values!$F6),"",Values!O6)</f>
        <v>https://download.lenovo.com/Images/Parts/01YT117/01YT117_details.jpg</v>
      </c>
      <c r="P7" s="40" t="str">
        <f aca="false">IF(ISBLANK(Values!$F6),"",Values!P6)</f>
        <v/>
      </c>
      <c r="Q7" s="40" t="str">
        <f aca="false">IF(ISBLANK(Values!$F6),"",Values!Q6)</f>
        <v/>
      </c>
      <c r="R7" s="40" t="str">
        <f aca="false">IF(ISBLANK(Values!$F6),"",Values!R6)</f>
        <v/>
      </c>
      <c r="S7" s="40" t="str">
        <f aca="false">IF(ISBLANK(Values!$F6),"",Values!S6)</f>
        <v/>
      </c>
      <c r="T7" s="40" t="str">
        <f aca="false">IF(ISBLANK(Values!$F6),"",Values!T6)</f>
        <v/>
      </c>
      <c r="U7" s="40" t="str">
        <f aca="false">IF(ISBLANK(Values!$F6),"",Values!U6)</f>
        <v/>
      </c>
      <c r="W7" s="32" t="str">
        <f aca="false">IF(ISBLANK(Values!E6),"","Child")</f>
        <v>Child</v>
      </c>
      <c r="X7" s="32" t="str">
        <f aca="false">IF(ISBLANK(Values!E6),"",Values!$B$13)</f>
        <v>Lenovo T460s parent</v>
      </c>
      <c r="Y7" s="38"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ZUFRIEDENE KUNDEN WELTWEIT: Über 10.000 zufriedene Kunden weltweit. In Europa überholte Tastatur</v>
      </c>
      <c r="AJ7" s="42" t="str">
        <f aca="false">IF(ISBLANK(Values!E6),"","👉 "&amp;Values!H6&amp; " "&amp;Values!$B$24 &amp;" "&amp;Values!$B$3)</f>
        <v>👉 Italienisch Kompatibel mit Lenovo T460s</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Non-Backlit</v>
      </c>
      <c r="AV7" s="28" t="str">
        <f aca="false">IF(ISBLANK(Values!E6),"",Values!H6)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IF(ISBLANK(Values!E7),"",IF(Values!J7,Values!H7 &amp;" "&amp;  Values!$B$1 &amp; " " &amp;Values!$B$3,Values!G7 &amp;" "&amp;  Values!$B$2 &amp; " " &amp;Values!$B$3))</f>
        <v>Spanish Original nicht beleuchtete Tastatur für Lenovo Thinkpad T460s</v>
      </c>
      <c r="G8" s="32" t="str">
        <f aca="false">IF(ISBLANK(Values!E7),"","TellusRem")</f>
        <v>TellusRem</v>
      </c>
      <c r="H8" s="27" t="str">
        <f aca="false">IF(ISBLANK(Values!E7),"",Values!$B$16)</f>
        <v>laptop-computer-replacement-parts</v>
      </c>
      <c r="I8" s="27" t="str">
        <f aca="false">IF(ISBLANK(Values!E7),"","4730574031")</f>
        <v>4730574031</v>
      </c>
      <c r="J8" s="38" t="str">
        <f aca="false">IF(ISBLANK(Values!E7),"",Values!F7)</f>
        <v>Lenovo T460s Regular - ES</v>
      </c>
      <c r="K8" s="28" t="n">
        <f aca="false">IF(ISBLANK(Values!E7),"",IF(Values!J7, Values!$B$4, Values!$B$5))</f>
        <v>44.99</v>
      </c>
      <c r="L8" s="39" t="n">
        <f aca="false">IF(ISBLANK(Values!E7),"",Values!$B$18)</f>
        <v>5</v>
      </c>
      <c r="M8" s="28" t="str">
        <f aca="false">IF(ISBLANK(Values!E7),"",Values!$M7)</f>
        <v>https://download.lenovo.com/Images/Parts/01YR056/01YR056_A.jpg</v>
      </c>
      <c r="N8" s="40" t="str">
        <f aca="false">IF(ISBLANK(Values!$F7),"",Values!N7)</f>
        <v>https://download.lenovo.com/Images/Parts/01YR056/01YR056_B.jpg</v>
      </c>
      <c r="O8" s="40" t="str">
        <f aca="false">IF(ISBLANK(Values!$F7),"",Values!O7)</f>
        <v>https://download.lenovo.com/Images/Parts/01YR056/01YR056_details.jpg</v>
      </c>
      <c r="P8" s="40" t="str">
        <f aca="false">IF(ISBLANK(Values!$F7),"",Values!P7)</f>
        <v/>
      </c>
      <c r="Q8" s="40" t="str">
        <f aca="false">IF(ISBLANK(Values!$F7),"",Values!Q7)</f>
        <v/>
      </c>
      <c r="R8" s="40" t="str">
        <f aca="false">IF(ISBLANK(Values!$F7),"",Values!R7)</f>
        <v/>
      </c>
      <c r="S8" s="40" t="str">
        <f aca="false">IF(ISBLANK(Values!$F7),"",Values!S7)</f>
        <v/>
      </c>
      <c r="T8" s="40" t="str">
        <f aca="false">IF(ISBLANK(Values!$F7),"",Values!T7)</f>
        <v/>
      </c>
      <c r="U8" s="40" t="str">
        <f aca="false">IF(ISBLANK(Values!$F7),"",Values!U7)</f>
        <v/>
      </c>
      <c r="W8" s="32" t="str">
        <f aca="false">IF(ISBLANK(Values!E7),"","Child")</f>
        <v>Child</v>
      </c>
      <c r="X8" s="32" t="str">
        <f aca="false">IF(ISBLANK(Values!E7),"",Values!$B$13)</f>
        <v>Lenovo T460s parent</v>
      </c>
      <c r="Y8" s="38"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ZUFRIEDENE KUNDEN WELTWEIT: Über 10.000 zufriedene Kunden weltweit. In Europa überholte Tastatur</v>
      </c>
      <c r="AJ8" s="42" t="str">
        <f aca="false">IF(ISBLANK(Values!E7),"","👉 "&amp;Values!H7&amp; " "&amp;Values!$B$24 &amp;" "&amp;Values!$B$3)</f>
        <v>👉 Spanisch Kompatibel mit Lenovo T460s</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Non-Backlit</v>
      </c>
      <c r="AV8" s="28" t="str">
        <f aca="false">IF(ISBLANK(Values!E7),"",Values!H7)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IF(ISBLANK(Values!E8),"",IF(Values!J8,Values!H8 &amp;" "&amp;  Values!$B$1 &amp; " " &amp;Values!$B$3,Values!G8 &amp;" "&amp;  Values!$B$2 &amp; " " &amp;Values!$B$3))</f>
        <v>UK Original nicht beleuchtete Tastatur für Lenovo Thinkpad T460s</v>
      </c>
      <c r="G9" s="32" t="str">
        <f aca="false">IF(ISBLANK(Values!E8),"","TellusRem")</f>
        <v>TellusRem</v>
      </c>
      <c r="H9" s="27" t="str">
        <f aca="false">IF(ISBLANK(Values!E8),"",Values!$B$16)</f>
        <v>laptop-computer-replacement-parts</v>
      </c>
      <c r="I9" s="27" t="str">
        <f aca="false">IF(ISBLANK(Values!E8),"","4730574031")</f>
        <v>4730574031</v>
      </c>
      <c r="J9" s="38" t="str">
        <f aca="false">IF(ISBLANK(Values!E8),"",Values!F8)</f>
        <v>Lenovo T460s Regular - UK</v>
      </c>
      <c r="K9" s="28" t="n">
        <f aca="false">IF(ISBLANK(Values!E8),"",IF(Values!J8, Values!$B$4, Values!$B$5))</f>
        <v>44.99</v>
      </c>
      <c r="L9" s="39" t="n">
        <f aca="false">IF(ISBLANK(Values!E8),"",Values!$B$18)</f>
        <v>5</v>
      </c>
      <c r="M9" s="28" t="str">
        <f aca="false">IF(ISBLANK(Values!E8),"",Values!$M8)</f>
        <v>https://download.lenovo.com/Images/Parts/01YR075/01YR075_A.jpg</v>
      </c>
      <c r="N9" s="40" t="str">
        <f aca="false">IF(ISBLANK(Values!$F8),"",Values!N8)</f>
        <v>https://download.lenovo.com/Images/Parts/01YR075/01YR075_B.jpg</v>
      </c>
      <c r="O9" s="40" t="str">
        <f aca="false">IF(ISBLANK(Values!$F8),"",Values!O8)</f>
        <v>https://download.lenovo.com/Images/Parts/01YR075/01YR075_details.jpg</v>
      </c>
      <c r="P9" s="40" t="str">
        <f aca="false">IF(ISBLANK(Values!$F8),"",Values!P8)</f>
        <v/>
      </c>
      <c r="Q9" s="40" t="str">
        <f aca="false">IF(ISBLANK(Values!$F8),"",Values!Q8)</f>
        <v/>
      </c>
      <c r="R9" s="40" t="str">
        <f aca="false">IF(ISBLANK(Values!$F8),"",Values!R8)</f>
        <v/>
      </c>
      <c r="S9" s="40" t="str">
        <f aca="false">IF(ISBLANK(Values!$F8),"",Values!S8)</f>
        <v/>
      </c>
      <c r="T9" s="40" t="str">
        <f aca="false">IF(ISBLANK(Values!$F8),"",Values!T8)</f>
        <v/>
      </c>
      <c r="U9" s="40" t="str">
        <f aca="false">IF(ISBLANK(Values!$F8),"",Values!U8)</f>
        <v/>
      </c>
      <c r="W9" s="32" t="str">
        <f aca="false">IF(ISBLANK(Values!E8),"","Child")</f>
        <v>Child</v>
      </c>
      <c r="X9" s="32" t="str">
        <f aca="false">IF(ISBLANK(Values!E8),"",Values!$B$13)</f>
        <v>Lenovo T460s parent</v>
      </c>
      <c r="Y9" s="38"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ZUFRIEDENE KUNDEN WELTWEIT: Über 10.000 zufriedene Kunden weltweit. In Europa überholte Tastatur</v>
      </c>
      <c r="AJ9" s="42" t="str">
        <f aca="false">IF(ISBLANK(Values!E8),"","👉 "&amp;Values!H8&amp; " "&amp;Values!$B$24 &amp;" "&amp;Values!$B$3)</f>
        <v>👉 UK Kompatibel mit Lenovo T460s</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IF(ISBLANK(Values!E9),"",IF(Values!J9,Values!H9 &amp;" "&amp;  Values!$B$1 &amp; " " &amp;Values!$B$3,Values!G9 &amp;" "&amp;  Values!$B$2 &amp; " " &amp;Values!$B$3))</f>
        <v>Scandinavian – Nordic Original nicht beleuchtete Tastatur für Lenovo Thinkpad T460s</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f>
        <v>Lenovo T460s Regular - NOR</v>
      </c>
      <c r="K10" s="28" t="n">
        <f aca="false">IF(ISBLANK(Values!E9),"",IF(Values!J9, Values!$B$4, Values!$B$5))</f>
        <v>44.99</v>
      </c>
      <c r="L10" s="39" t="n">
        <f aca="false">IF(ISBLANK(Values!E9),"",Values!$B$18)</f>
        <v>5</v>
      </c>
      <c r="M10" s="28" t="str">
        <f aca="false">IF(ISBLANK(Values!E9),"",Values!$M9)</f>
        <v>https://download.lenovo.com/Images/Parts/01YT141/01YT141_A.jpg</v>
      </c>
      <c r="N10" s="40" t="str">
        <f aca="false">IF(ISBLANK(Values!$F9),"",Values!N9)</f>
        <v>https://download.lenovo.com/Images/Parts/01YT141/01YT141_B.jpg</v>
      </c>
      <c r="O10" s="40" t="str">
        <f aca="false">IF(ISBLANK(Values!$F9),"",Values!O9)</f>
        <v>https://download.lenovo.com/Images/Parts/01YT141/01YT141_details.jpg</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T460s parent</v>
      </c>
      <c r="Y10" s="38"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ZUFRIEDENE KUNDEN WELTWEIT: Über 10.000 zufriedene Kunden weltweit. In Europa überholte Tastatur</v>
      </c>
      <c r="AJ10" s="42" t="str">
        <f aca="false">IF(ISBLANK(Values!E9),"","👉 "&amp;Values!H9&amp; " "&amp;Values!$B$24 &amp;" "&amp;Values!$B$3)</f>
        <v>👉 Skandinavisch – Nordisch Kompatibel mit Lenovo T460s</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Non-Backlit</v>
      </c>
      <c r="AV10" s="28" t="str">
        <f aca="false">IF(ISBLANK(Values!E9),"",Values!H9)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IF(ISBLANK(Values!E10),"",IF(Values!J10,Values!H10 &amp;" "&amp;  Values!$B$1 &amp; " " &amp;Values!$B$3,Values!G10 &amp;" "&amp;  Values!$B$2 &amp; " " &amp;Values!$B$3))</f>
        <v>Belgian Original nicht beleuchtete Tastatur für Lenovo Thinkpad T460s</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f>
        <v>Lenovo T460s Regular - BE</v>
      </c>
      <c r="K11" s="28" t="n">
        <f aca="false">IF(ISBLANK(Values!E10),"",IF(Values!J10, Values!$B$4, Values!$B$5))</f>
        <v>44.99</v>
      </c>
      <c r="L11" s="39" t="n">
        <f aca="false">IF(ISBLANK(Values!E10),"",Values!$B$18)</f>
        <v>5</v>
      </c>
      <c r="M11" s="28" t="str">
        <f aca="false">IF(ISBLANK(Values!E10),"",Values!$M10)</f>
        <v>https://download.lenovo.com/Images/Parts/01YR052/01YR052_A.jpg</v>
      </c>
      <c r="N11" s="40" t="str">
        <f aca="false">IF(ISBLANK(Values!$F10),"",Values!N10)</f>
        <v>https://download.lenovo.com/Images/Parts/01YR052/01YR052_B.jpg</v>
      </c>
      <c r="O11" s="40" t="str">
        <f aca="false">IF(ISBLANK(Values!$F10),"",Values!O10)</f>
        <v>https://download.lenovo.com/Images/Parts/01YR052/01YR052_details.jpg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T460s parent</v>
      </c>
      <c r="Y11" s="38"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ZUFRIEDENE KUNDEN WELTWEIT: Über 10.000 zufriedene Kunden weltweit. In Europa überholte Tastatur</v>
      </c>
      <c r="AJ11" s="42" t="str">
        <f aca="false">IF(ISBLANK(Values!E10),"","👉 "&amp;Values!H10&amp; " "&amp;Values!$B$24 &amp;" "&amp;Values!$B$3)</f>
        <v>👉 Belgier Kompatibel mit Lenovo T460s</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Non-Backlit</v>
      </c>
      <c r="AV11" s="28" t="str">
        <f aca="false">IF(ISBLANK(Values!E10),"",Values!H10)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IF(ISBLANK(Values!E11),"",IF(Values!J11,Values!H11 &amp;" "&amp;  Values!$B$1 &amp; " " &amp;Values!$B$3,Values!G11 &amp;" "&amp;  Values!$B$2 &amp; " " &amp;Values!$B$3))</f>
        <v>Bulgarian Original nicht beleuchtete Tastatur für Lenovo Thinkpad T460s</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f>
        <v>Lenovo T460s Regular - BG</v>
      </c>
      <c r="K12" s="28" t="n">
        <f aca="false">IF(ISBLANK(Values!E11),"",IF(Values!J11, Values!$B$4, Values!$B$5))</f>
        <v>44.99</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T460s parent</v>
      </c>
      <c r="Y12" s="38"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ZUFRIEDENE KUNDEN WELTWEIT: Über 10.000 zufriedene Kunden weltweit. In Europa überholte Tastatur</v>
      </c>
      <c r="AJ12" s="42" t="str">
        <f aca="false">IF(ISBLANK(Values!E11),"","👉 "&amp;Values!H11&amp; " "&amp;Values!$B$24 &amp;" "&amp;Values!$B$3)</f>
        <v>👉 Bulgarisch Kompatibel mit Lenovo T460s</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Non-Backlit</v>
      </c>
      <c r="AV12" s="28" t="str">
        <f aca="false">IF(ISBLANK(Values!E11),"",Values!H11)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IF(ISBLANK(Values!E12),"",IF(Values!J12,Values!H12 &amp;" "&amp;  Values!$B$1 &amp; " " &amp;Values!$B$3,Values!G12 &amp;" "&amp;  Values!$B$2 &amp; " " &amp;Values!$B$3))</f>
        <v>Czech Original nicht beleuchtete Tastatur für Lenovo Thinkpad T460s</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f>
        <v>Lenovo T460s Regular - CZ</v>
      </c>
      <c r="K13" s="28" t="n">
        <f aca="false">IF(ISBLANK(Values!E12),"",IF(Values!J12, Values!$B$4, Values!$B$5))</f>
        <v>44.99</v>
      </c>
      <c r="L13" s="39" t="n">
        <f aca="false">IF(ISBLANK(Values!E12),"",Values!$B$18)</f>
        <v>5</v>
      </c>
      <c r="M13" s="28" t="str">
        <f aca="false">IF(ISBLANK(Values!E12),"",Values!$M12)</f>
        <v>https://download.lenovo.com/Images/Parts/01YT108/01YT108_A.jpg</v>
      </c>
      <c r="N13" s="40" t="str">
        <f aca="false">IF(ISBLANK(Values!$F12),"",Values!N12)</f>
        <v>https://download.lenovo.com/Images/Parts/01YT108/01YT108_B.jpg</v>
      </c>
      <c r="O13" s="40" t="str">
        <f aca="false">IF(ISBLANK(Values!$F12),"",Values!O12)</f>
        <v>https://download.lenovo.com/Images/Parts/01YT108/01YT108_details.jpg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T460s parent</v>
      </c>
      <c r="Y13" s="38"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ZUFRIEDENE KUNDEN WELTWEIT: Über 10.000 zufriedene Kunden weltweit. In Europa überholte Tastatur</v>
      </c>
      <c r="AJ13" s="42" t="str">
        <f aca="false">IF(ISBLANK(Values!E12),"","👉 "&amp;Values!H12&amp; " "&amp;Values!$B$24 &amp;" "&amp;Values!$B$3)</f>
        <v>👉 Tschechisch Kompatibel mit Lenovo T460s</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Non-Backlit</v>
      </c>
      <c r="AV13" s="28" t="str">
        <f aca="false">IF(ISBLANK(Values!E12),"",Values!H12)</f>
        <v>Tschechisch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IF(ISBLANK(Values!E13),"",IF(Values!J13,Values!H13 &amp;" "&amp;  Values!$B$1 &amp; " " &amp;Values!$B$3,Values!G13 &amp;" "&amp;  Values!$B$2 &amp; " " &amp;Values!$B$3))</f>
        <v>Danish Original nicht beleuchtete Tastatur für Lenovo Thinkpad T460s</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f>
        <v>Lenovo T460s Regular - DK</v>
      </c>
      <c r="K14" s="28" t="n">
        <f aca="false">IF(ISBLANK(Values!E13),"",IF(Values!J13, Values!$B$4, Values!$B$5))</f>
        <v>44.99</v>
      </c>
      <c r="L14" s="39" t="n">
        <f aca="false">IF(ISBLANK(Values!E13),"",Values!$B$18)</f>
        <v>5</v>
      </c>
      <c r="M14" s="28" t="str">
        <f aca="false">IF(ISBLANK(Values!E13),"",Values!$M13)</f>
        <v>https://download.lenovo.com/Images/Parts/01YR055/01YR055_A.jpg</v>
      </c>
      <c r="N14" s="40" t="str">
        <f aca="false">IF(ISBLANK(Values!$F13),"",Values!N13)</f>
        <v>https://download.lenovo.com/Images/Parts/01YR055/01YR055_B.jpg</v>
      </c>
      <c r="O14" s="40" t="str">
        <f aca="false">IF(ISBLANK(Values!$F13),"",Values!O13)</f>
        <v>https://download.lenovo.com/Images/Parts/01YR055/01YR055_details.jpg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T460s parent</v>
      </c>
      <c r="Y14" s="38"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IF(ISBLANK(Values!E13),"",IF(Values!I13,Values!$B$23,Values!$B$33))</f>
        <v>👉 ZUFRIEDENE KUNDEN WELTWEIT: Über 10.000 zufriedene Kunden weltweit. In Europa überholte Tastatur</v>
      </c>
      <c r="AJ14" s="42" t="str">
        <f aca="false">IF(ISBLANK(Values!E13),"","👉 "&amp;Values!H13&amp; " "&amp;Values!$B$24 &amp;" "&amp;Values!$B$3)</f>
        <v>👉 Dänisch Kompatibel mit Lenovo T460s</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Non-Backlit</v>
      </c>
      <c r="AV14" s="28" t="str">
        <f aca="false">IF(ISBLANK(Values!E13),"",Values!H13)</f>
        <v>Dänisch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IF(ISBLANK(Values!E14),"",IF(Values!J14,Values!H14 &amp;" "&amp;  Values!$B$1 &amp; " " &amp;Values!$B$3,Values!G14 &amp;" "&amp;  Values!$B$2 &amp; " " &amp;Values!$B$3))</f>
        <v>Hungarian Original nicht beleuchtete Tastatur für Lenovo Thinkpad T460s</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f>
        <v>Lenovo T460s Regular - HU</v>
      </c>
      <c r="K15" s="28" t="n">
        <f aca="false">IF(ISBLANK(Values!E14),"",IF(Values!J14, Values!$B$4, Values!$B$5))</f>
        <v>44.99</v>
      </c>
      <c r="L15" s="39" t="n">
        <f aca="false">IF(ISBLANK(Values!E14),"",Values!$B$18)</f>
        <v>5</v>
      </c>
      <c r="M15" s="28" t="str">
        <f aca="false">IF(ISBLANK(Values!E14),"",Values!$M14)</f>
        <v>https://download.lenovo.com/Images/Parts/01YT115/01YT115_A.jpg</v>
      </c>
      <c r="N15" s="40" t="str">
        <f aca="false">IF(ISBLANK(Values!$F14),"",Values!N14)</f>
        <v>https://download.lenovo.com/Images/Parts/01YT115/01YT115_B.jpg</v>
      </c>
      <c r="O15" s="40" t="str">
        <f aca="false">IF(ISBLANK(Values!$F14),"",Values!O14)</f>
        <v>https://download.lenovo.com/Images/Parts/01YT115/01YT115_details.jpg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T460s parent</v>
      </c>
      <c r="Y15" s="38"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IF(ISBLANK(Values!E14),"",IF(Values!I14,Values!$B$23,Values!$B$33))</f>
        <v>👉 ZUFRIEDENE KUNDEN WELTWEIT: Über 10.000 zufriedene Kunden weltweit. In Europa überholte Tastatur</v>
      </c>
      <c r="AJ15" s="42" t="str">
        <f aca="false">IF(ISBLANK(Values!E14),"","👉 "&amp;Values!H14&amp; " "&amp;Values!$B$24 &amp;" "&amp;Values!$B$3)</f>
        <v>👉 Hungarisch Kompatibel mit Lenovo T460s</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Non-Backlit</v>
      </c>
      <c r="AV15" s="28" t="str">
        <f aca="false">IF(ISBLANK(Values!E14),"",Values!H14)</f>
        <v>Hungarisch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IF(ISBLANK(Values!E15),"",IF(Values!J15,Values!H15 &amp;" "&amp;  Values!$B$1 &amp; " " &amp;Values!$B$3,Values!G15 &amp;" "&amp;  Values!$B$2 &amp; " " &amp;Values!$B$3))</f>
        <v>Dutch Original nicht beleuchtete Tastatur für Lenovo Thinkpad T460s</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f>
        <v>Lenovo T460s Regular - NL</v>
      </c>
      <c r="K16" s="28" t="n">
        <f aca="false">IF(ISBLANK(Values!E15),"",IF(Values!J15, Values!$B$4, Values!$B$5))</f>
        <v>44.99</v>
      </c>
      <c r="L16" s="39" t="n">
        <f aca="false">IF(ISBLANK(Values!E15),"",Values!$B$18)</f>
        <v>5</v>
      </c>
      <c r="M16" s="28" t="str">
        <f aca="false">IF(ISBLANK(Values!E15),"",Values!$M15)</f>
        <v>https://download.lenovo.com/Images/Parts/01YT119/01YT119_A.jpg</v>
      </c>
      <c r="N16" s="40" t="str">
        <f aca="false">IF(ISBLANK(Values!$F15),"",Values!N15)</f>
        <v>https://download.lenovo.com/Images/Parts/01YT119/01YT119_B.jpg</v>
      </c>
      <c r="O16" s="40" t="str">
        <f aca="false">IF(ISBLANK(Values!$F15),"",Values!O15)</f>
        <v>https://download.lenovo.com/Images/Parts/01YT119/01YT119_details.jpg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T460s parent</v>
      </c>
      <c r="Y16" s="38"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IF(ISBLANK(Values!E15),"",IF(Values!I15,Values!$B$23,Values!$B$33))</f>
        <v>👉 ZUFRIEDENE KUNDEN WELTWEIT: Über 10.000 zufriedene Kunden weltweit. In Europa überholte Tastatur</v>
      </c>
      <c r="AJ16" s="42" t="str">
        <f aca="false">IF(ISBLANK(Values!E15),"","👉 "&amp;Values!H15&amp; " "&amp;Values!$B$24 &amp;" "&amp;Values!$B$3)</f>
        <v>👉 Niederländisch Kompatibel mit Lenovo T460s</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Non-Backlit</v>
      </c>
      <c r="AV16" s="28" t="str">
        <f aca="false">IF(ISBLANK(Values!E15),"",Values!H15)</f>
        <v>Niederländisch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IF(ISBLANK(Values!E16),"",IF(Values!J16,Values!H16 &amp;" "&amp;  Values!$B$1 &amp; " " &amp;Values!$B$3,Values!G16 &amp;" "&amp;  Values!$B$2 &amp; " " &amp;Values!$B$3))</f>
        <v>Norwegian Original nicht beleuchtete Tastatur für Lenovo Thinkpad T460s</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f>
        <v>Lenovo T460s Regular - NO</v>
      </c>
      <c r="K17" s="28" t="n">
        <f aca="false">IF(ISBLANK(Values!E16),"",IF(Values!J16, Values!$B$4, Values!$B$5))</f>
        <v>44.99</v>
      </c>
      <c r="L17" s="39" t="n">
        <f aca="false">IF(ISBLANK(Values!E16),"",Values!$B$18)</f>
        <v>5</v>
      </c>
      <c r="M17" s="28" t="str">
        <f aca="false">IF(ISBLANK(Values!E16),"",Values!$M16)</f>
        <v>https://download.lenovo.com/Images/Parts/01YT120/01YT120_A.jpg</v>
      </c>
      <c r="N17" s="40" t="str">
        <f aca="false">IF(ISBLANK(Values!$F16),"",Values!N16)</f>
        <v>https://download.lenovo.com/Images/Parts/01YT120/01YT120_B.jpg</v>
      </c>
      <c r="O17" s="40" t="str">
        <f aca="false">IF(ISBLANK(Values!$F16),"",Values!O16)</f>
        <v>https://download.lenovo.com/Images/Parts/01YT120/01YT120_details.jpg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T460s parent</v>
      </c>
      <c r="Y17" s="38"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IF(ISBLANK(Values!E16),"",IF(Values!I16,Values!$B$23,Values!$B$33))</f>
        <v>👉 ZUFRIEDENE KUNDEN WELTWEIT: Über 10.000 zufriedene Kunden weltweit. In Europa überholte Tastatur</v>
      </c>
      <c r="AJ17" s="42" t="str">
        <f aca="false">IF(ISBLANK(Values!E16),"","👉 "&amp;Values!H16&amp; " "&amp;Values!$B$24 &amp;" "&amp;Values!$B$3)</f>
        <v>👉 norwegisch Kompatibel mit Lenovo T460s</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Non-Backlit</v>
      </c>
      <c r="AV17" s="28" t="str">
        <f aca="false">IF(ISBLANK(Values!E16),"",Values!H16)</f>
        <v>norwegisch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IF(ISBLANK(Values!E17),"",IF(Values!J17,Values!H17 &amp;" "&amp;  Values!$B$1 &amp; " " &amp;Values!$B$3,Values!G17 &amp;" "&amp;  Values!$B$2 &amp; " " &amp;Values!$B$3))</f>
        <v>Polish Original nicht beleuchtete Tastatur für Lenovo Thinkpad T460s</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f>
        <v>Lenovo T460s Regular - PL</v>
      </c>
      <c r="K18" s="28" t="n">
        <f aca="false">IF(ISBLANK(Values!E17),"",IF(Values!J17, Values!$B$4, Values!$B$5))</f>
        <v>44.99</v>
      </c>
      <c r="L18" s="39" t="n">
        <f aca="false">IF(ISBLANK(Values!E17),"",Values!$B$18)</f>
        <v>5</v>
      </c>
      <c r="M18" s="28" t="str">
        <f aca="false">IF(ISBLANK(Values!E17),"",Values!$M17)</f>
        <v/>
      </c>
      <c r="N18" s="40" t="str">
        <f aca="false">IF(ISBLANK(Values!$F17),"",Values!N17)</f>
        <v/>
      </c>
      <c r="O18" s="40" t="str">
        <f aca="false">IF(ISBLANK(Values!$F17),"",Values!O17)</f>
        <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T460s parent</v>
      </c>
      <c r="Y18" s="38"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IF(ISBLANK(Values!E17),"",IF(Values!I17,Values!$B$23,Values!$B$33))</f>
        <v>👉 ZUFRIEDENE KUNDEN WELTWEIT: Über 10.000 zufriedene Kunden weltweit. In Europa überholte Tastatur</v>
      </c>
      <c r="AJ18" s="42" t="str">
        <f aca="false">IF(ISBLANK(Values!E17),"","👉 "&amp;Values!H17&amp; " "&amp;Values!$B$24 &amp;" "&amp;Values!$B$3)</f>
        <v>👉 Polieren Kompatibel mit Lenovo T460s</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Non-Backlit</v>
      </c>
      <c r="AV18" s="28" t="str">
        <f aca="false">IF(ISBLANK(Values!E17),"",Values!H17)</f>
        <v>Polieren</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IF(ISBLANK(Values!E18),"",IF(Values!J18,Values!H18 &amp;" "&amp;  Values!$B$1 &amp; " " &amp;Values!$B$3,Values!G18 &amp;" "&amp;  Values!$B$2 &amp; " " &amp;Values!$B$3))</f>
        <v>Portuguese Original nicht beleuchtete Tastatur für Lenovo Thinkpad T460s</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f>
        <v>Lenovo T460s Regular - PT</v>
      </c>
      <c r="K19" s="28" t="n">
        <f aca="false">IF(ISBLANK(Values!E18),"",IF(Values!J18, Values!$B$4, Values!$B$5))</f>
        <v>44.99</v>
      </c>
      <c r="L19" s="39" t="n">
        <f aca="false">IF(ISBLANK(Values!E18),"",Values!$B$18)</f>
        <v>5</v>
      </c>
      <c r="M19" s="28" t="str">
        <f aca="false">IF(ISBLANK(Values!E18),"",Values!$M18)</f>
        <v>https://download.lenovo.com/Images/Parts/01YT122/01YT122_A.jpg</v>
      </c>
      <c r="N19" s="40" t="str">
        <f aca="false">IF(ISBLANK(Values!$F18),"",Values!N18)</f>
        <v>https://download.lenovo.com/Images/Parts/01YT122/01YT122_B.jpg</v>
      </c>
      <c r="O19" s="40" t="str">
        <f aca="false">IF(ISBLANK(Values!$F18),"",Values!O18)</f>
        <v>https://download.lenovo.com/Images/Parts/01YT122/01YT122_details.jpg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T460s parent</v>
      </c>
      <c r="Y19" s="38"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IF(ISBLANK(Values!E18),"",IF(Values!I18,Values!$B$23,Values!$B$33))</f>
        <v>👉 ZUFRIEDENE KUNDEN WELTWEIT: Über 10.000 zufriedene Kunden weltweit. In Europa überholte Tastatur</v>
      </c>
      <c r="AJ19" s="42" t="str">
        <f aca="false">IF(ISBLANK(Values!E18),"","👉 "&amp;Values!H18&amp; " "&amp;Values!$B$24 &amp;" "&amp;Values!$B$3)</f>
        <v>👉 Portugiesisch Kompatibel mit Lenovo T460s</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Non-Backlit</v>
      </c>
      <c r="AV19" s="28" t="str">
        <f aca="false">IF(ISBLANK(Values!E18),"",Values!H18)</f>
        <v>Portugiesisch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IF(ISBLANK(Values!E19),"",IF(Values!J19,Values!H19 &amp;" "&amp;  Values!$B$1 &amp; " " &amp;Values!$B$3,Values!G19 &amp;" "&amp;  Values!$B$2 &amp; " " &amp;Values!$B$3))</f>
        <v>Swedish – Finnish Original nicht beleuchtete Tastatur für Lenovo Thinkpad T460s</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f>
        <v>Lenovo T460s Regular - SE/FI</v>
      </c>
      <c r="K20" s="28" t="n">
        <f aca="false">IF(ISBLANK(Values!E19),"",IF(Values!J19, Values!$B$4, Values!$B$5))</f>
        <v>44.99</v>
      </c>
      <c r="L20" s="39" t="n">
        <f aca="false">IF(ISBLANK(Values!E19),"",Values!$B$18)</f>
        <v>5</v>
      </c>
      <c r="M20" s="28" t="str">
        <f aca="false">IF(ISBLANK(Values!E19),"",Values!$M19)</f>
        <v>https://download.lenovo.com/Images/Parts/01YR072/01YR072_A.jpg</v>
      </c>
      <c r="N20" s="40" t="str">
        <f aca="false">IF(ISBLANK(Values!$F19),"",Values!N19)</f>
        <v>https://download.lenovo.com/Images/Parts/01YR072/01YR072_B.jpg</v>
      </c>
      <c r="O20" s="40" t="str">
        <f aca="false">IF(ISBLANK(Values!$F19),"",Values!O19)</f>
        <v>https://download.lenovo.com/Images/Parts/01YR072/01YR072_details.jpg</v>
      </c>
      <c r="P20" s="40" t="str">
        <f aca="false">IF(ISBLANK(Values!$F19),"",Values!P19)</f>
        <v/>
      </c>
      <c r="Q20" s="40" t="str">
        <f aca="false">IF(ISBLANK(Values!$F19),"",Values!Q19)</f>
        <v/>
      </c>
      <c r="R20" s="40" t="str">
        <f aca="false">IF(ISBLANK(Values!$F19),"",Values!R19)</f>
        <v/>
      </c>
      <c r="S20" s="40" t="str">
        <f aca="false">IF(ISBLANK(Values!$F19),"",Values!S19)</f>
        <v/>
      </c>
      <c r="T20" s="40" t="str">
        <f aca="false">IF(ISBLANK(Values!$F19),"",Values!T19)</f>
        <v/>
      </c>
      <c r="U20" s="40" t="str">
        <f aca="false">IF(ISBLANK(Values!$F19),"",Values!U19)</f>
        <v/>
      </c>
      <c r="W20" s="32" t="str">
        <f aca="false">IF(ISBLANK(Values!E19),"","Child")</f>
        <v>Child</v>
      </c>
      <c r="X20" s="32" t="str">
        <f aca="false">IF(ISBLANK(Values!E19),"",Values!$B$13)</f>
        <v>Lenovo T460s parent</v>
      </c>
      <c r="Y20" s="38"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IF(ISBLANK(Values!E19),"",IF(Values!I19,Values!$B$23,Values!$B$33))</f>
        <v>👉 ZUFRIEDENE KUNDEN WELTWEIT: Über 10.000 zufriedene Kunden weltweit. In Europa überholte Tastatur</v>
      </c>
      <c r="AJ20" s="42" t="str">
        <f aca="false">IF(ISBLANK(Values!E19),"","👉 "&amp;Values!H19&amp; " "&amp;Values!$B$24 &amp;" "&amp;Values!$B$3)</f>
        <v>👉 Schwedisch -  finnisch Kompatibel mit Lenovo T460s</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Non-Backlit</v>
      </c>
      <c r="AV20" s="28" t="str">
        <f aca="false">IF(ISBLANK(Values!E19),"",Values!H19)</f>
        <v>Schwedisch -  finnisch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IF(ISBLANK(Values!E20),"",IF(Values!J20,Values!H20 &amp;" "&amp;  Values!$B$1 &amp; " " &amp;Values!$B$3,Values!G20 &amp;" "&amp;  Values!$B$2 &amp; " " &amp;Values!$B$3))</f>
        <v>Swiss Original nicht beleuchtete Tastatur für Lenovo Thinkpad T460s</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f>
        <v>Lenovo T460s Regular - CH</v>
      </c>
      <c r="K21" s="28" t="n">
        <f aca="false">IF(ISBLANK(Values!E20),"",IF(Values!J20, Values!$B$4, Values!$B$5))</f>
        <v>44.99</v>
      </c>
      <c r="L21" s="39" t="n">
        <f aca="false">IF(ISBLANK(Values!E20),"",Values!$B$18)</f>
        <v>5</v>
      </c>
      <c r="M21" s="28" t="str">
        <f aca="false">IF(ISBLANK(Values!E20),"",Values!$M20)</f>
        <v>https://download.lenovo.com/Images/Parts/01YT127/01YT127_A.jpg</v>
      </c>
      <c r="N21" s="40" t="str">
        <f aca="false">IF(ISBLANK(Values!$F20),"",Values!N20)</f>
        <v>https://download.lenovo.com/Images/Parts/01YT127/01YT127_B.jpg</v>
      </c>
      <c r="O21" s="40" t="str">
        <f aca="false">IF(ISBLANK(Values!$F20),"",Values!O20)</f>
        <v>https://download.lenovo.com/Images/Parts/01YT127/01YT127_details.jpg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T460s parent</v>
      </c>
      <c r="Y21" s="38"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IF(ISBLANK(Values!E20),"",IF(Values!I20,Values!$B$23,Values!$B$33))</f>
        <v>👉 ZUFRIEDENE KUNDEN WELTWEIT: Über 10.000 zufriedene Kunden weltweit. In Europa überholte Tastatur</v>
      </c>
      <c r="AJ21" s="42" t="str">
        <f aca="false">IF(ISBLANK(Values!E20),"","👉 "&amp;Values!H20&amp; " "&amp;Values!$B$24 &amp;" "&amp;Values!$B$3)</f>
        <v>👉 Schweizerisch Kompatibel mit Lenovo T460s</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Non-Backlit</v>
      </c>
      <c r="AV21" s="28" t="str">
        <f aca="false">IF(ISBLANK(Values!E20),"",Values!H20)</f>
        <v>Schweizerisch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IF(ISBLANK(Values!E21),"",IF(Values!J21,Values!H21 &amp;" "&amp;  Values!$B$1 &amp; " " &amp;Values!$B$3,Values!G21 &amp;" "&amp;  Values!$B$2 &amp; " " &amp;Values!$B$3))</f>
        <v>US International Original nicht beleuchtete Tastatur für Lenovo Thinkpad T460s</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f>
        <v>Lenovo T460s Regular - US INT</v>
      </c>
      <c r="K22" s="28" t="n">
        <f aca="false">IF(ISBLANK(Values!E21),"",IF(Values!J21, Values!$B$4, Values!$B$5))</f>
        <v>44.99</v>
      </c>
      <c r="L22" s="39" t="n">
        <f aca="false">IF(ISBLANK(Values!E21),"",Values!$B$18)</f>
        <v>5</v>
      </c>
      <c r="M22" s="28" t="str">
        <f aca="false">IF(ISBLANK(Values!E21),"",Values!$M21)</f>
        <v>https://download.lenovo.com/Images/Parts/01YR076/01YR076_A.jpg</v>
      </c>
      <c r="N22" s="40" t="str">
        <f aca="false">IF(ISBLANK(Values!$F21),"",Values!N21)</f>
        <v>https://download.lenovo.com/Images/Parts/01YR076/01YR076_B.jpg</v>
      </c>
      <c r="O22" s="40" t="str">
        <f aca="false">IF(ISBLANK(Values!$F21),"",Values!O21)</f>
        <v>https://download.lenovo.com/Images/Parts/01YR076/01YR076_details.jpg</v>
      </c>
      <c r="P22" s="40" t="str">
        <f aca="false">IF(ISBLANK(Values!$F21),"",Values!P21)</f>
        <v/>
      </c>
      <c r="Q22" s="40" t="str">
        <f aca="false">IF(ISBLANK(Values!$F21),"",Values!Q21)</f>
        <v/>
      </c>
      <c r="R22" s="40" t="str">
        <f aca="false">IF(ISBLANK(Values!$F21),"",Values!R21)</f>
        <v/>
      </c>
      <c r="S22" s="40" t="str">
        <f aca="false">IF(ISBLANK(Values!$F21),"",Values!S21)</f>
        <v/>
      </c>
      <c r="T22" s="40" t="str">
        <f aca="false">IF(ISBLANK(Values!$F21),"",Values!T21)</f>
        <v/>
      </c>
      <c r="U22" s="40" t="str">
        <f aca="false">IF(ISBLANK(Values!$F21),"",Values!U21)</f>
        <v/>
      </c>
      <c r="W22" s="32" t="str">
        <f aca="false">IF(ISBLANK(Values!E21),"","Child")</f>
        <v>Child</v>
      </c>
      <c r="X22" s="32" t="str">
        <f aca="false">IF(ISBLANK(Values!E21),"",Values!$B$13)</f>
        <v>Lenovo T460s parent</v>
      </c>
      <c r="Y22" s="38"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IF(ISBLANK(Values!E21),"",IF(Values!I21,Values!$B$23,Values!$B$33))</f>
        <v>👉 ZUFRIEDENE KUNDEN WELTWEIT.  Nagelneu von Open Box, Ersatz-Tastatur mit Lenovo-Hintergrundbeleuchtung.</v>
      </c>
      <c r="AJ22" s="42" t="str">
        <f aca="false">IF(ISBLANK(Values!E21),"","👉 "&amp;Values!H21&amp; " "&amp;Values!$B$24 &amp;" "&amp;Values!$B$3)</f>
        <v>👉 US International Kompatibel mit Lenovo T460s</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IF(ISBLANK(Values!E22),"",IF(Values!J22,Values!H22 &amp;" "&amp;  Values!$B$1 &amp; " " &amp;Values!$B$3,Values!G22 &amp;" "&amp;  Values!$B$2 &amp; " " &amp;Values!$B$3))</f>
        <v>Russian Original nicht beleuchtete Tastatur für Lenovo Thinkpad T460s</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f>
        <v>Lenovo T460s Regular - RUS</v>
      </c>
      <c r="K23" s="28" t="n">
        <f aca="false">IF(ISBLANK(Values!E22),"",IF(Values!J22, Values!$B$4, Values!$B$5))</f>
        <v>44.99</v>
      </c>
      <c r="L23" s="39" t="n">
        <f aca="false">IF(ISBLANK(Values!E22),"",Values!$B$18)</f>
        <v>5</v>
      </c>
      <c r="M23" s="28" t="str">
        <f aca="false">IF(ISBLANK(Values!E22),"",Values!$M22)</f>
        <v>https://download.lenovo.com/Images/Parts/01YR069/01YR069_A.jpg</v>
      </c>
      <c r="N23" s="40" t="str">
        <f aca="false">IF(ISBLANK(Values!$F22),"",Values!N22)</f>
        <v>https://download.lenovo.com/Images/Parts/01YR069/01YR069_B.jpg</v>
      </c>
      <c r="O23" s="40" t="str">
        <f aca="false">IF(ISBLANK(Values!$F22),"",Values!O22)</f>
        <v>https://download.lenovo.com/Images/Parts/01YR069/01YR069_details.jpg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T460s parent</v>
      </c>
      <c r="Y23" s="38"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IF(ISBLANK(Values!E22),"",IF(Values!I22,Values!$B$23,Values!$B$33))</f>
        <v>👉 ZUFRIEDENE KUNDEN WELTWEIT: Über 10.000 zufriedene Kunden weltweit. In Europa überholte Tastatur</v>
      </c>
      <c r="AJ23" s="42" t="str">
        <f aca="false">IF(ISBLANK(Values!E22),"","👉 "&amp;Values!H22&amp; " "&amp;Values!$B$24 &amp;" "&amp;Values!$B$3)</f>
        <v>👉 Russisch Kompatibel mit Lenovo T460s</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Non-Backlit</v>
      </c>
      <c r="AU23" s="1"/>
      <c r="AV23" s="28" t="str">
        <f aca="false">IF(ISBLANK(Values!E22),"",Values!H22)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28.35" hidden="false" customHeight="false" outlineLevel="0" collapsed="false">
      <c r="A24" s="27" t="str">
        <f aca="false">IF(ISBLANK(Values!E23),"",IF(Values!$B$37="EU","computercomponent","computer"))</f>
        <v>computercomponent</v>
      </c>
      <c r="B24" s="37"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IF(ISBLANK(Values!E23),"",IF(Values!J23,Values!H23 &amp;" "&amp;  Values!$B$1 &amp; " " &amp;Values!$B$3,Values!G23 &amp;" "&amp;  Values!$B$2 &amp; " " &amp;Values!$B$3))</f>
        <v>US Original nicht beleuchtete Tastatur für Lenovo Thinkpad T460s</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f>
        <v>Lenovo T460s Regular - US</v>
      </c>
      <c r="K24" s="28" t="n">
        <f aca="false">IF(ISBLANK(Values!E23),"",IF(Values!J23, Values!$B$4, Values!$B$5))</f>
        <v>44.99</v>
      </c>
      <c r="L24" s="39" t="n">
        <f aca="false">IF(ISBLANK(Values!E23),"",Values!$B$18)</f>
        <v>5</v>
      </c>
      <c r="M24" s="28" t="str">
        <f aca="false">IF(ISBLANK(Values!E23),"",Values!$M23)</f>
        <v>https://download.lenovo.com/Images/Parts/01YT100/01YT100_A.jpg</v>
      </c>
      <c r="N24" s="40" t="str">
        <f aca="false">IF(ISBLANK(Values!$F23),"",Values!N23)</f>
        <v>https://download.lenovo.com/Images/Parts/01YT100/01YT100_B.jpg</v>
      </c>
      <c r="O24" s="40" t="str">
        <f aca="false">IF(ISBLANK(Values!$F23),"",Values!O23)</f>
        <v>https://download.lenovo.com/Images/Parts/01YT100/01YT100_details.jpg</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T460s parent</v>
      </c>
      <c r="Y24" s="38"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IF(ISBLANK(Values!E23),"",IF(Values!I23,Values!$B$23,Values!$B$33))</f>
        <v>👉 ZUFRIEDENE KUNDEN WELTWEIT.  Nagelneu von Open Box, Ersatz-Tastatur mit Lenovo-Hintergrundbeleuchtung.</v>
      </c>
      <c r="AJ24" s="42" t="str">
        <f aca="false">IF(ISBLANK(Values!E23),"","👉 "&amp;Values!H23&amp; " "&amp;Values!$B$24 &amp;" "&amp;Values!$B$3)</f>
        <v>👉 US  Kompatibel mit Lenovo T460s</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IF(ISBLANK(Values!E24),"",IF(Values!J24,Values!H24 &amp;" "&amp;  Values!$B$1 &amp; " " &amp;Values!$B$3,Values!G24 &amp;" "&amp;  Values!$B$2 &amp; " " &amp;Values!$B$3))</f>
        <v>Deutsche Original beleuchtete Tastatur für Lenovo Thinkpad T460s</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f>
        <v>Lenovo T460s - DE</v>
      </c>
      <c r="K25" s="28" t="n">
        <f aca="false">IF(ISBLANK(Values!E24),"",IF(Values!J24, Values!$B$4, Values!$B$5))</f>
        <v>61.99</v>
      </c>
      <c r="L25" s="39" t="n">
        <f aca="false">IF(ISBLANK(Values!E24),"",Values!$B$18)</f>
        <v>5</v>
      </c>
      <c r="M25" s="28" t="str">
        <f aca="false">IF(ISBLANK(Values!E24),"",Values!$M24)</f>
        <v>https://download.lenovo.com/Images/Parts/01YR100/01YR100_A.jpg</v>
      </c>
      <c r="N25" s="40" t="str">
        <f aca="false">IF(ISBLANK(Values!$F24),"",Values!N24)</f>
        <v>https://download.lenovo.com/Images/Parts/01YR100/01YR100_B.jpg</v>
      </c>
      <c r="O25" s="40" t="str">
        <f aca="false">IF(ISBLANK(Values!$F24),"",Values!O24)</f>
        <v>https://download.lenovo.com/Images/Parts/01YR100/01YR100_details.jpg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T460s parent</v>
      </c>
      <c r="Y25" s="38"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IF(ISBLANK(Values!E24),"",IF(Values!I24,Values!$B$23,Values!$B$33))</f>
        <v>👉 ZUFRIEDENE KUNDEN WELTWEIT: Über 10.000 zufriedene Kunden weltweit. In Europa überholte Tastatur</v>
      </c>
      <c r="AJ25" s="42" t="str">
        <f aca="false">IF(ISBLANK(Values!E24),"","👉 "&amp;Values!H24&amp; " "&amp;Values!$B$24 &amp;" "&amp;Values!$B$3)</f>
        <v>👉 Deutsche Kompatibel mit Lenovo T460s</v>
      </c>
      <c r="AK25" s="1" t="str">
        <f aca="false">IF(ISBLANK(Values!E24),"",Values!$B$25)</f>
        <v>6 MONATE GARANTIE INKLUSIVE: Entspannen Sie sich, Sie sind abgesichert</v>
      </c>
      <c r="AL25" s="1" t="str">
        <f aca="false">IF(ISBLANK(Values!E24),"",Values!$B$26)</f>
        <v>KOMMUNIKATION UND TECHNISCHER SUPPORT: schnell und fließend 24 Stunden</v>
      </c>
      <c r="AM25" s="1" t="str">
        <f aca="false">IF(ISBLANK(Values!E24),"",Values!$B$27)</f>
        <v>♻️Be green! ♻️Mit dieser Tastatur sparen Sie bis zu 80% CO2!</v>
      </c>
      <c r="AN25" s="1"/>
      <c r="AO25" s="1"/>
      <c r="AP25" s="1"/>
      <c r="AQ25" s="1"/>
      <c r="AR25" s="1"/>
      <c r="AS25" s="1"/>
      <c r="AT25" s="1" t="str">
        <f aca="false">IF(ISBLANK(Values!E24),"",IF(Values!J24,"Backlit", "Non-Backlit"))</f>
        <v>Backlit</v>
      </c>
      <c r="AU25" s="1"/>
      <c r="AV25" s="28" t="str">
        <f aca="false">IF(ISBLANK(Values!E24),"",Values!H24)</f>
        <v>Deutsche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T460s - FR</v>
      </c>
      <c r="C26" s="32" t="str">
        <f aca="false">IF(ISBLANK(Values!E25),"","TellusRem")</f>
        <v>TellusRem</v>
      </c>
      <c r="D26" s="30" t="n">
        <f aca="false">IF(ISBLANK(Values!E25),"",Values!E25)</f>
        <v>5714401460022</v>
      </c>
      <c r="E26" s="31" t="str">
        <f aca="false">IF(ISBLANK(Values!E25),"","EAN")</f>
        <v>EAN</v>
      </c>
      <c r="F26" s="28" t="str">
        <f aca="false">IF(ISBLANK(Values!E25),"",IF(Values!J25,Values!H25 &amp;" "&amp;  Values!$B$1 &amp; " " &amp;Values!$B$3,Values!G25 &amp;" "&amp;  Values!$B$2 &amp; " " &amp;Values!$B$3))</f>
        <v>Französisch Original beleuchtete Tastatur für Lenovo Thinkpad T460s</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f>
        <v>Lenovo T460s - FR</v>
      </c>
      <c r="K26" s="28" t="n">
        <f aca="false">IF(ISBLANK(Values!E25),"",IF(Values!J25, Values!$B$4, Values!$B$5))</f>
        <v>61.99</v>
      </c>
      <c r="L26" s="39" t="n">
        <f aca="false">IF(ISBLANK(Values!E25),"",Values!$B$18)</f>
        <v>5</v>
      </c>
      <c r="M26" s="28" t="str">
        <f aca="false">IF(ISBLANK(Values!E25),"",Values!$M25)</f>
        <v>https://download.lenovo.com/Images/Parts/01YR090/01YR090_A.jpg</v>
      </c>
      <c r="N26" s="40" t="str">
        <f aca="false">IF(ISBLANK(Values!$F25),"",Values!N25)</f>
        <v>https://download.lenovo.com/Images/Parts/01YR090/01YR090_B.jpg</v>
      </c>
      <c r="O26" s="40" t="str">
        <f aca="false">IF(ISBLANK(Values!$F25),"",Values!O25)</f>
        <v>https://download.lenovo.com/Images/Parts/01YR090/01YR090_details.jpg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T460s parent</v>
      </c>
      <c r="Y26" s="38"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IF(ISBLANK(Values!E25),"",IF(Values!I25,Values!$B$23,Values!$B$33))</f>
        <v>👉 ZUFRIEDENE KUNDEN WELTWEIT: Über 10.000 zufriedene Kunden weltweit. In Europa überholte Tastatur</v>
      </c>
      <c r="AJ26" s="42" t="str">
        <f aca="false">IF(ISBLANK(Values!E25),"","👉 "&amp;Values!H25&amp; " "&amp;Values!$B$24 &amp;" "&amp;Values!$B$3)</f>
        <v>👉 Französisch Kompatibel mit Lenovo T460s</v>
      </c>
      <c r="AK26" s="1" t="str">
        <f aca="false">IF(ISBLANK(Values!E25),"",Values!$B$25)</f>
        <v>6 MONATE GARANTIE INKLUSIVE: Entspannen Sie sich, Sie sind abgesichert</v>
      </c>
      <c r="AL26" s="1" t="str">
        <f aca="false">IF(ISBLANK(Values!E25),"",Values!$B$26)</f>
        <v>KOMMUNIKATION UND TECHNISCHER SUPPORT: schnell und fließend 24 Stunden</v>
      </c>
      <c r="AM26" s="1" t="str">
        <f aca="false">IF(ISBLANK(Values!E25),"",Values!$B$27)</f>
        <v>♻️Be green! ♻️Mit dieser Tastatur sparen Sie bis zu 80% CO2!</v>
      </c>
      <c r="AN26" s="1"/>
      <c r="AO26" s="1"/>
      <c r="AP26" s="1"/>
      <c r="AQ26" s="1"/>
      <c r="AR26" s="1"/>
      <c r="AS26" s="1"/>
      <c r="AT26" s="1" t="str">
        <f aca="false">IF(ISBLANK(Values!E25),"",IF(Values!J25,"Backlit", "Non-Backlit"))</f>
        <v>Backlit</v>
      </c>
      <c r="AU26" s="1"/>
      <c r="AV26" s="28" t="str">
        <f aca="false">IF(ISBLANK(Values!E25),"",Values!H25)</f>
        <v>Französisch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IF(ISBLANK(Values!E26),"",IF(Values!J26,Values!H26 &amp;" "&amp;  Values!$B$1 &amp; " " &amp;Values!$B$3,Values!G26 &amp;" "&amp;  Values!$B$2 &amp; " " &amp;Values!$B$3))</f>
        <v>Italienisch Original beleuchtete Tastatur für Lenovo Thinkpad T460s</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f>
        <v>Lenovo T460s - IT</v>
      </c>
      <c r="K27" s="28" t="n">
        <f aca="false">IF(ISBLANK(Values!E26),"",IF(Values!J26, Values!$B$4, Values!$B$5))</f>
        <v>61.99</v>
      </c>
      <c r="L27" s="39" t="n">
        <f aca="false">IF(ISBLANK(Values!E26),"",Values!$B$18)</f>
        <v>5</v>
      </c>
      <c r="M27" s="28" t="str">
        <f aca="false">IF(ISBLANK(Values!E26),"",Values!$M26)</f>
        <v>https://download.lenovo.com/Images/Parts/01YR105/01YR105_A.jpg</v>
      </c>
      <c r="N27" s="40" t="str">
        <f aca="false">IF(ISBLANK(Values!$F26),"",Values!N26)</f>
        <v>https://download.lenovo.com/Images/Parts/01YR105/01YR105_B.jpg</v>
      </c>
      <c r="O27" s="40" t="str">
        <f aca="false">IF(ISBLANK(Values!$F26),"",Values!O26)</f>
        <v>https://download.lenovo.com/Images/Parts/01YR105/01YR105_details.jpg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T460s parent</v>
      </c>
      <c r="Y27" s="38"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IF(ISBLANK(Values!E26),"",IF(Values!I26,Values!$B$23,Values!$B$33))</f>
        <v>👉 ZUFRIEDENE KUNDEN WELTWEIT: Über 10.000 zufriedene Kunden weltweit. In Europa überholte Tastatur</v>
      </c>
      <c r="AJ27" s="42" t="str">
        <f aca="false">IF(ISBLANK(Values!E26),"","👉 "&amp;Values!H26&amp; " "&amp;Values!$B$24 &amp;" "&amp;Values!$B$3)</f>
        <v>👉 Italienisch Kompatibel mit Lenovo T460s</v>
      </c>
      <c r="AK27" s="1" t="str">
        <f aca="false">IF(ISBLANK(Values!E26),"",Values!$B$25)</f>
        <v>6 MONATE GARANTIE INKLUSIVE: Entspannen Sie sich, Sie sind abgesichert</v>
      </c>
      <c r="AL27" s="1" t="str">
        <f aca="false">IF(ISBLANK(Values!E26),"",Values!$B$26)</f>
        <v>KOMMUNIKATION UND TECHNISCHER SUPPORT: schnell und fließend 24 Stunden</v>
      </c>
      <c r="AM27" s="1" t="str">
        <f aca="false">IF(ISBLANK(Values!E26),"",Values!$B$27)</f>
        <v>♻️Be green! ♻️Mit dieser Tastatur sparen Sie bis zu 80% CO2!</v>
      </c>
      <c r="AN27" s="1"/>
      <c r="AO27" s="1"/>
      <c r="AP27" s="1"/>
      <c r="AQ27" s="1"/>
      <c r="AR27" s="1"/>
      <c r="AS27" s="1"/>
      <c r="AT27" s="1" t="str">
        <f aca="false">IF(ISBLANK(Values!E26),"",IF(Values!J26,"Backlit", "Non-Backlit"))</f>
        <v>Backlit</v>
      </c>
      <c r="AU27" s="1"/>
      <c r="AV27" s="28" t="str">
        <f aca="false">IF(ISBLANK(Values!E26),"",Values!H26)</f>
        <v>Italienisch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T460s - ES</v>
      </c>
      <c r="C28" s="32" t="str">
        <f aca="false">IF(ISBLANK(Values!E27),"","TellusRem")</f>
        <v>TellusRem</v>
      </c>
      <c r="D28" s="30" t="n">
        <f aca="false">IF(ISBLANK(Values!E27),"",Values!E27)</f>
        <v>5714401460046</v>
      </c>
      <c r="E28" s="31" t="str">
        <f aca="false">IF(ISBLANK(Values!E27),"","EAN")</f>
        <v>EAN</v>
      </c>
      <c r="F28" s="28" t="str">
        <f aca="false">IF(ISBLANK(Values!E27),"",IF(Values!J27,Values!H27 &amp;" "&amp;  Values!$B$1 &amp; " " &amp;Values!$B$3,Values!G27 &amp;" "&amp;  Values!$B$2 &amp; " " &amp;Values!$B$3))</f>
        <v>Spanisch Original beleuchtete Tastatur für Lenovo Thinkpad T460s</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f>
        <v>Lenovo T460s - ES</v>
      </c>
      <c r="K28" s="28" t="n">
        <f aca="false">IF(ISBLANK(Values!E27),"",IF(Values!J27, Values!$B$4, Values!$B$5))</f>
        <v>61.99</v>
      </c>
      <c r="L28" s="39" t="n">
        <f aca="false">IF(ISBLANK(Values!E27),"",Values!$B$18)</f>
        <v>5</v>
      </c>
      <c r="M28" s="28" t="str">
        <f aca="false">IF(ISBLANK(Values!E27),"",Values!$M27)</f>
        <v>https://download.lenovo.com/Images/Parts/01YR098/01YR098_A.jpg</v>
      </c>
      <c r="N28" s="40" t="str">
        <f aca="false">IF(ISBLANK(Values!$F27),"",Values!N27)</f>
        <v>https://download.lenovo.com/Images/Parts/01YR098/01YR098_B.jpg</v>
      </c>
      <c r="O28" s="40" t="str">
        <f aca="false">IF(ISBLANK(Values!$F27),"",Values!O27)</f>
        <v>https://download.lenovo.com/Images/Parts/01YR098/01YR098_details.jpg</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T460s parent</v>
      </c>
      <c r="Y28" s="38"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IF(ISBLANK(Values!E27),"",IF(Values!I27,Values!$B$23,Values!$B$33))</f>
        <v>👉 ZUFRIEDENE KUNDEN WELTWEIT: Über 10.000 zufriedene Kunden weltweit. In Europa überholte Tastatur</v>
      </c>
      <c r="AJ28" s="42" t="str">
        <f aca="false">IF(ISBLANK(Values!E27),"","👉 "&amp;Values!H27&amp; " "&amp;Values!$B$24 &amp;" "&amp;Values!$B$3)</f>
        <v>👉 Spanisch Kompatibel mit Lenovo T460s</v>
      </c>
      <c r="AK28" s="1" t="str">
        <f aca="false">IF(ISBLANK(Values!E27),"",Values!$B$25)</f>
        <v>6 MONATE GARANTIE INKLUSIVE: Entspannen Sie sich, Sie sind abgesichert</v>
      </c>
      <c r="AL28" s="1" t="str">
        <f aca="false">IF(ISBLANK(Values!E27),"",Values!$B$26)</f>
        <v>KOMMUNIKATION UND TECHNISCHER SUPPORT: schnell und fließend 24 Stunden</v>
      </c>
      <c r="AM28" s="1" t="str">
        <f aca="false">IF(ISBLANK(Values!E27),"",Values!$B$27)</f>
        <v>♻️Be green! ♻️Mit dieser Tastatur sparen Sie bis zu 80% CO2!</v>
      </c>
      <c r="AN28" s="1"/>
      <c r="AO28" s="1"/>
      <c r="AP28" s="1"/>
      <c r="AQ28" s="1"/>
      <c r="AR28" s="1"/>
      <c r="AS28" s="1"/>
      <c r="AT28" s="1" t="str">
        <f aca="false">IF(ISBLANK(Values!E27),"",IF(Values!J27,"Backlit", "Non-Backlit"))</f>
        <v>Backlit</v>
      </c>
      <c r="AU28" s="1"/>
      <c r="AV28" s="28" t="str">
        <f aca="false">IF(ISBLANK(Values!E27),"",Values!H27)</f>
        <v>Spanisch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IF(ISBLANK(Values!E28),"",IF(Values!J28,Values!H28 &amp;" "&amp;  Values!$B$1 &amp; " " &amp;Values!$B$3,Values!G28 &amp;" "&amp;  Values!$B$2 &amp; " " &amp;Values!$B$3))</f>
        <v>UK Original beleuchtete Tastatur für Lenovo Thinkpad T460s</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f>
        <v>Lenovo T460s - UK</v>
      </c>
      <c r="K29" s="28" t="n">
        <f aca="false">IF(ISBLANK(Values!E28),"",IF(Values!J28, Values!$B$4, Values!$B$5))</f>
        <v>61.99</v>
      </c>
      <c r="L29" s="39" t="n">
        <f aca="false">IF(ISBLANK(Values!E28),"",Values!$B$18)</f>
        <v>5</v>
      </c>
      <c r="M29" s="28" t="str">
        <f aca="false">IF(ISBLANK(Values!E28),"",Values!$M28)</f>
        <v>https://download.lenovo.com/Images/Parts/01YR117/01YR117_A.jpg</v>
      </c>
      <c r="N29" s="40" t="str">
        <f aca="false">IF(ISBLANK(Values!$F28),"",Values!N28)</f>
        <v>https://download.lenovo.com/Images/Parts/01YR117/01YR117_B.jpg</v>
      </c>
      <c r="O29" s="40" t="str">
        <f aca="false">IF(ISBLANK(Values!$F28),"",Values!O28)</f>
        <v>https://download.lenovo.com/Images/Parts/01YR117/01YR117_details.jpg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T460s parent</v>
      </c>
      <c r="Y29" s="38"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IF(ISBLANK(Values!E28),"",IF(Values!I28,Values!$B$23,Values!$B$33))</f>
        <v>👉 ZUFRIEDENE KUNDEN WELTWEIT: Über 10.000 zufriedene Kunden weltweit. In Europa überholte Tastatur</v>
      </c>
      <c r="AJ29" s="42" t="str">
        <f aca="false">IF(ISBLANK(Values!E28),"","👉 "&amp;Values!H28&amp; " "&amp;Values!$B$24 &amp;" "&amp;Values!$B$3)</f>
        <v>👉 UK Kompatibel mit Lenovo T460s</v>
      </c>
      <c r="AK29" s="1" t="str">
        <f aca="false">IF(ISBLANK(Values!E28),"",Values!$B$25)</f>
        <v>6 MONATE GARANTIE INKLUSIVE: Entspannen Sie sich, Sie sind abgesichert</v>
      </c>
      <c r="AL29" s="1" t="str">
        <f aca="false">IF(ISBLANK(Values!E28),"",Values!$B$26)</f>
        <v>KOMMUNIKATION UND TECHNISCHER SUPPORT: schnell und fließend 24 Stunden</v>
      </c>
      <c r="AM29" s="1" t="str">
        <f aca="false">IF(ISBLANK(Values!E28),"",Values!$B$27)</f>
        <v>♻️Be green! ♻️Mit dieser Tastatur sparen Sie bis zu 80%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IF(ISBLANK(Values!E29),"",IF(Values!J29,Values!H29 &amp;" "&amp;  Values!$B$1 &amp; " " &amp;Values!$B$3,Values!G29 &amp;" "&amp;  Values!$B$2 &amp; " " &amp;Values!$B$3))</f>
        <v>Skandinavisch – Nordisch Original beleuchtete Tastatur für Lenovo Thinkpad T460s</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f>
        <v>Lenovo T460s - NOR</v>
      </c>
      <c r="K30" s="28" t="n">
        <f aca="false">IF(ISBLANK(Values!E29),"",IF(Values!J29, Values!$B$4, Values!$B$5))</f>
        <v>61.99</v>
      </c>
      <c r="L30" s="39" t="n">
        <f aca="false">IF(ISBLANK(Values!E29),"",Values!$B$18)</f>
        <v>5</v>
      </c>
      <c r="M30" s="28" t="str">
        <f aca="false">IF(ISBLANK(Values!E29),"",Values!$M29)</f>
        <v>https://download.lenovo.com/Images/Parts/01YR129/01YR129_A.jpg</v>
      </c>
      <c r="N30" s="40" t="str">
        <f aca="false">IF(ISBLANK(Values!$F29),"",Values!N29)</f>
        <v>https://download.lenovo.com/Images/Parts/01YR129/01YR129_B.jpg</v>
      </c>
      <c r="O30" s="40" t="str">
        <f aca="false">IF(ISBLANK(Values!$F29),"",Values!O29)</f>
        <v>https://download.lenovo.com/Images/Parts/01YR129/01YR129_details.jpg</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T460s parent</v>
      </c>
      <c r="Y30" s="38"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IF(ISBLANK(Values!E29),"",IF(Values!I29,Values!$B$23,Values!$B$33))</f>
        <v>👉 ZUFRIEDENE KUNDEN WELTWEIT: Über 10.000 zufriedene Kunden weltweit. In Europa überholte Tastatur</v>
      </c>
      <c r="AJ30" s="42" t="str">
        <f aca="false">IF(ISBLANK(Values!E29),"","👉 "&amp;Values!H29&amp; " "&amp;Values!$B$24 &amp;" "&amp;Values!$B$3)</f>
        <v>👉 Skandinavisch – Nordisch Kompatibel mit Lenovo T460s</v>
      </c>
      <c r="AK30" s="1" t="str">
        <f aca="false">IF(ISBLANK(Values!E29),"",Values!$B$25)</f>
        <v>6 MONATE GARANTIE INKLUSIVE: Entspannen Sie sich, Sie sind abgesichert</v>
      </c>
      <c r="AL30" s="1" t="str">
        <f aca="false">IF(ISBLANK(Values!E29),"",Values!$B$26)</f>
        <v>KOMMUNIKATION UND TECHNISCHER SUPPORT: schnell und fließend 24 Stunden</v>
      </c>
      <c r="AM30" s="1" t="str">
        <f aca="false">IF(ISBLANK(Values!E29),"",Values!$B$27)</f>
        <v>♻️Be green! ♻️Mit dieser Tastatur sparen Sie bis zu 80% CO2!</v>
      </c>
      <c r="AN30" s="1"/>
      <c r="AO30" s="1"/>
      <c r="AP30" s="1"/>
      <c r="AQ30" s="1"/>
      <c r="AR30" s="1"/>
      <c r="AS30" s="1"/>
      <c r="AT30" s="1" t="str">
        <f aca="false">IF(ISBLANK(Values!E29),"",IF(Values!J29,"Backlit", "Non-Backlit"))</f>
        <v>Backlit</v>
      </c>
      <c r="AU30" s="1"/>
      <c r="AV30" s="28" t="str">
        <f aca="false">IF(ISBLANK(Values!E29),"",Values!H29)</f>
        <v>Skandinavisch – Nordisch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IF(ISBLANK(Values!E30),"",IF(Values!J30,Values!H30 &amp;" "&amp;  Values!$B$1 &amp; " " &amp;Values!$B$3,Values!G30 &amp;" "&amp;  Values!$B$2 &amp; " " &amp;Values!$B$3))</f>
        <v>Belgier Original beleuchtete Tastatur für Lenovo Thinkpad T460s</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f>
        <v>Lenovo T460s - BE</v>
      </c>
      <c r="K31" s="28" t="n">
        <f aca="false">IF(ISBLANK(Values!E30),"",IF(Values!J30, Values!$B$4, Values!$B$5))</f>
        <v>61.99</v>
      </c>
      <c r="L31" s="39" t="n">
        <f aca="false">IF(ISBLANK(Values!E30),"",Values!$B$18)</f>
        <v>5</v>
      </c>
      <c r="M31" s="28" t="str">
        <f aca="false">IF(ISBLANK(Values!E30),"",Values!$M30)</f>
        <v>https://download.lenovo.com/Images/Parts/01YR094/01YR094_A.jpg</v>
      </c>
      <c r="N31" s="40" t="str">
        <f aca="false">IF(ISBLANK(Values!$F30),"",Values!N30)</f>
        <v>https://download.lenovo.com/Images/Parts/01YR094/01YR094_B.jpg</v>
      </c>
      <c r="O31" s="40" t="str">
        <f aca="false">IF(ISBLANK(Values!$F30),"",Values!O30)</f>
        <v>https://download.lenovo.com/Images/Parts/01YR094/01YR094_details.jpg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T460s parent</v>
      </c>
      <c r="Y31" s="38"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IF(ISBLANK(Values!E30),"",IF(Values!I30,Values!$B$23,Values!$B$33))</f>
        <v>👉 ZUFRIEDENE KUNDEN WELTWEIT: Über 10.000 zufriedene Kunden weltweit. In Europa überholte Tastatur</v>
      </c>
      <c r="AJ31" s="42" t="str">
        <f aca="false">IF(ISBLANK(Values!E30),"","👉 "&amp;Values!H30&amp; " "&amp;Values!$B$24 &amp;" "&amp;Values!$B$3)</f>
        <v>👉 Belgier Kompatibel mit Lenovo T460s</v>
      </c>
      <c r="AK31" s="1" t="str">
        <f aca="false">IF(ISBLANK(Values!E30),"",Values!$B$25)</f>
        <v>6 MONATE GARANTIE INKLUSIVE: Entspannen Sie sich, Sie sind abgesichert</v>
      </c>
      <c r="AL31" s="1" t="str">
        <f aca="false">IF(ISBLANK(Values!E30),"",Values!$B$26)</f>
        <v>KOMMUNIKATION UND TECHNISCHER SUPPORT: schnell und fließend 24 Stunden</v>
      </c>
      <c r="AM31" s="1" t="str">
        <f aca="false">IF(ISBLANK(Values!E30),"",Values!$B$27)</f>
        <v>♻️Be green! ♻️Mit dieser Tastatur sparen Sie bis zu 80% CO2!</v>
      </c>
      <c r="AN31" s="1"/>
      <c r="AO31" s="1"/>
      <c r="AP31" s="1"/>
      <c r="AQ31" s="1"/>
      <c r="AR31" s="1"/>
      <c r="AS31" s="1"/>
      <c r="AT31" s="1" t="str">
        <f aca="false">IF(ISBLANK(Values!E30),"",IF(Values!J30,"Backlit", "Non-Backlit"))</f>
        <v>Backlit</v>
      </c>
      <c r="AU31" s="1"/>
      <c r="AV31" s="28" t="str">
        <f aca="false">IF(ISBLANK(Values!E30),"",Values!H30)</f>
        <v>Belgier</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IF(ISBLANK(Values!E31),"",IF(Values!J31,Values!H31 &amp;" "&amp;  Values!$B$1 &amp; " " &amp;Values!$B$3,Values!G31 &amp;" "&amp;  Values!$B$2 &amp; " " &amp;Values!$B$3))</f>
        <v>Bulgarisch Original beleuchtete Tastatur für Lenovo Thinkpad T460s</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f>
        <v>Lenovo T460s - BG</v>
      </c>
      <c r="K32" s="28" t="n">
        <f aca="false">IF(ISBLANK(Values!E31),"",IF(Values!J31, Values!$B$4, Values!$B$5))</f>
        <v>61.99</v>
      </c>
      <c r="L32" s="39" t="n">
        <f aca="false">IF(ISBLANK(Values!E31),"",Values!$B$18)</f>
        <v>5</v>
      </c>
      <c r="M32" s="28" t="str">
        <f aca="false">IF(ISBLANK(Values!E31),"",Values!$M31)</f>
        <v/>
      </c>
      <c r="N32" s="40" t="str">
        <f aca="false">IF(ISBLANK(Values!$F31),"",Values!N31)</f>
        <v/>
      </c>
      <c r="O32" s="40" t="str">
        <f aca="false">IF(ISBLANK(Values!$F31),"",Values!O31)</f>
        <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T460s parent</v>
      </c>
      <c r="Y32" s="38"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IF(ISBLANK(Values!E31),"",IF(Values!I31,Values!$B$23,Values!$B$33))</f>
        <v>👉 ZUFRIEDENE KUNDEN WELTWEIT: Über 10.000 zufriedene Kunden weltweit. In Europa überholte Tastatur</v>
      </c>
      <c r="AJ32" s="42" t="str">
        <f aca="false">IF(ISBLANK(Values!E31),"","👉 "&amp;Values!H31&amp; " "&amp;Values!$B$24 &amp;" "&amp;Values!$B$3)</f>
        <v>👉 Bulgarisch Kompatibel mit Lenovo T460s</v>
      </c>
      <c r="AK32" s="1" t="str">
        <f aca="false">IF(ISBLANK(Values!E31),"",Values!$B$25)</f>
        <v>6 MONATE GARANTIE INKLUSIVE: Entspannen Sie sich, Sie sind abgesichert</v>
      </c>
      <c r="AL32" s="1" t="str">
        <f aca="false">IF(ISBLANK(Values!E31),"",Values!$B$26)</f>
        <v>KOMMUNIKATION UND TECHNISCHER SUPPORT: schnell und fließend 24 Stunden</v>
      </c>
      <c r="AM32" s="1" t="str">
        <f aca="false">IF(ISBLANK(Values!E31),"",Values!$B$27)</f>
        <v>♻️Be green! ♻️Mit dieser Tastatur sparen Sie bis zu 80% CO2!</v>
      </c>
      <c r="AN32" s="1"/>
      <c r="AO32" s="1"/>
      <c r="AP32" s="1"/>
      <c r="AQ32" s="1"/>
      <c r="AR32" s="1"/>
      <c r="AS32" s="1"/>
      <c r="AT32" s="1" t="str">
        <f aca="false">IF(ISBLANK(Values!E31),"",IF(Values!J31,"Backlit", "Non-Backlit"))</f>
        <v>Backlit</v>
      </c>
      <c r="AU32" s="1"/>
      <c r="AV32" s="28" t="str">
        <f aca="false">IF(ISBLANK(Values!E31),"",Values!H31)</f>
        <v>Bulgarisch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IF(ISBLANK(Values!E32),"",IF(Values!J32,Values!H32 &amp;" "&amp;  Values!$B$1 &amp; " " &amp;Values!$B$3,Values!G32 &amp;" "&amp;  Values!$B$2 &amp; " " &amp;Values!$B$3))</f>
        <v>Tschechisch Original beleuchtete Tastatur für Lenovo Thinkpad T460s</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f>
        <v>Lenovo T460s - CZ</v>
      </c>
      <c r="K33" s="28" t="n">
        <f aca="false">IF(ISBLANK(Values!E32),"",IF(Values!J32, Values!$B$4, Values!$B$5))</f>
        <v>61.99</v>
      </c>
      <c r="L33" s="39" t="n">
        <f aca="false">IF(ISBLANK(Values!E32),"",Values!$B$18)</f>
        <v>5</v>
      </c>
      <c r="M33" s="28" t="str">
        <f aca="false">IF(ISBLANK(Values!E32),"",Values!$M32)</f>
        <v>https://download.lenovo.com/Images/Parts/01YR096/01YR096_A.jpg</v>
      </c>
      <c r="N33" s="40" t="str">
        <f aca="false">IF(ISBLANK(Values!$F32),"",Values!N32)</f>
        <v>https://download.lenovo.com/Images/Parts/01YR096/01YR096_B.jpg</v>
      </c>
      <c r="O33" s="40" t="str">
        <f aca="false">IF(ISBLANK(Values!$F32),"",Values!O32)</f>
        <v>https://download.lenovo.com/Images/Parts/01YR096/01YR096_details.jpg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T460s parent</v>
      </c>
      <c r="Y33" s="38"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IF(ISBLANK(Values!E32),"",IF(Values!I32,Values!$B$23,Values!$B$33))</f>
        <v>👉 ZUFRIEDENE KUNDEN WELTWEIT: Über 10.000 zufriedene Kunden weltweit. In Europa überholte Tastatur</v>
      </c>
      <c r="AJ33" s="42" t="str">
        <f aca="false">IF(ISBLANK(Values!E32),"","👉 "&amp;Values!H32&amp; " "&amp;Values!$B$24 &amp;" "&amp;Values!$B$3)</f>
        <v>👉 Tschechisch Kompatibel mit Lenovo T460s</v>
      </c>
      <c r="AK33" s="1" t="str">
        <f aca="false">IF(ISBLANK(Values!E32),"",Values!$B$25)</f>
        <v>6 MONATE GARANTIE INKLUSIVE: Entspannen Sie sich, Sie sind abgesichert</v>
      </c>
      <c r="AL33" s="1" t="str">
        <f aca="false">IF(ISBLANK(Values!E32),"",Values!$B$26)</f>
        <v>KOMMUNIKATION UND TECHNISCHER SUPPORT: schnell und fließend 24 Stunden</v>
      </c>
      <c r="AM33" s="1" t="str">
        <f aca="false">IF(ISBLANK(Values!E32),"",Values!$B$27)</f>
        <v>♻️Be green! ♻️Mit dieser Tastatur sparen Sie bis zu 80% CO2!</v>
      </c>
      <c r="AN33" s="1"/>
      <c r="AO33" s="1"/>
      <c r="AP33" s="1"/>
      <c r="AQ33" s="1"/>
      <c r="AR33" s="1"/>
      <c r="AS33" s="1"/>
      <c r="AT33" s="1" t="str">
        <f aca="false">IF(ISBLANK(Values!E32),"",IF(Values!J32,"Backlit", "Non-Backlit"))</f>
        <v>Backlit</v>
      </c>
      <c r="AU33" s="1"/>
      <c r="AV33" s="28" t="str">
        <f aca="false">IF(ISBLANK(Values!E32),"",Values!H32)</f>
        <v>Tschechisch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IF(ISBLANK(Values!E33),"",IF(Values!J33,Values!H33 &amp;" "&amp;  Values!$B$1 &amp; " " &amp;Values!$B$3,Values!G33 &amp;" "&amp;  Values!$B$2 &amp; " " &amp;Values!$B$3))</f>
        <v>Dänisch Original beleuchtete Tastatur für Lenovo Thinkpad T460s</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f>
        <v>Lenovo T460s - DK</v>
      </c>
      <c r="K34" s="28" t="n">
        <f aca="false">IF(ISBLANK(Values!E33),"",IF(Values!J33, Values!$B$4, Values!$B$5))</f>
        <v>61.99</v>
      </c>
      <c r="L34" s="39" t="n">
        <f aca="false">IF(ISBLANK(Values!E33),"",Values!$B$18)</f>
        <v>5</v>
      </c>
      <c r="M34" s="28" t="str">
        <f aca="false">IF(ISBLANK(Values!E33),"",Values!$M33)</f>
        <v>https://download.lenovo.com/Images/Parts/01YR097/01YR097_A.jpg</v>
      </c>
      <c r="N34" s="40" t="str">
        <f aca="false">IF(ISBLANK(Values!$F33),"",Values!N33)</f>
        <v>https://download.lenovo.com/Images/Parts/01YR097/01YR097_B.jpg</v>
      </c>
      <c r="O34" s="40" t="str">
        <f aca="false">IF(ISBLANK(Values!$F33),"",Values!O33)</f>
        <v>https://download.lenovo.com/Images/Parts/01YR097/01YR097_details.jpg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T460s parent</v>
      </c>
      <c r="Y34" s="38"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IF(ISBLANK(Values!E33),"",IF(Values!I33,Values!$B$23,Values!$B$33))</f>
        <v>👉 ZUFRIEDENE KUNDEN WELTWEIT: Über 10.000 zufriedene Kunden weltweit. In Europa überholte Tastatur</v>
      </c>
      <c r="AJ34" s="42" t="str">
        <f aca="false">IF(ISBLANK(Values!E33),"","👉 "&amp;Values!H33&amp; " "&amp;Values!$B$24 &amp;" "&amp;Values!$B$3)</f>
        <v>👉 Dänisch Kompatibel mit Lenovo T460s</v>
      </c>
      <c r="AK34" s="1" t="str">
        <f aca="false">IF(ISBLANK(Values!E33),"",Values!$B$25)</f>
        <v>6 MONATE GARANTIE INKLUSIVE: Entspannen Sie sich, Sie sind abgesichert</v>
      </c>
      <c r="AL34" s="1" t="str">
        <f aca="false">IF(ISBLANK(Values!E33),"",Values!$B$26)</f>
        <v>KOMMUNIKATION UND TECHNISCHER SUPPORT: schnell und fließend 24 Stunden</v>
      </c>
      <c r="AM34" s="1" t="str">
        <f aca="false">IF(ISBLANK(Values!E33),"",Values!$B$27)</f>
        <v>♻️Be green! ♻️Mit dieser Tastatur sparen Sie bis zu 80% CO2!</v>
      </c>
      <c r="AN34" s="1"/>
      <c r="AO34" s="1"/>
      <c r="AP34" s="1"/>
      <c r="AQ34" s="1"/>
      <c r="AR34" s="1"/>
      <c r="AS34" s="1"/>
      <c r="AT34" s="1" t="str">
        <f aca="false">IF(ISBLANK(Values!E33),"",IF(Values!J33,"Backlit", "Non-Backlit"))</f>
        <v>Backlit</v>
      </c>
      <c r="AU34" s="1"/>
      <c r="AV34" s="28" t="str">
        <f aca="false">IF(ISBLANK(Values!E33),"",Values!H33)</f>
        <v>Dänisch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IF(ISBLANK(Values!E34),"",IF(Values!J34,Values!H34 &amp;" "&amp;  Values!$B$1 &amp; " " &amp;Values!$B$3,Values!G34 &amp;" "&amp;  Values!$B$2 &amp; " " &amp;Values!$B$3))</f>
        <v>Hungarisch Original beleuchtete Tastatur für Lenovo Thinkpad T460s</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f>
        <v>Lenovo T460s - HU</v>
      </c>
      <c r="K35" s="28" t="n">
        <f aca="false">IF(ISBLANK(Values!E34),"",IF(Values!J34, Values!$B$4, Values!$B$5))</f>
        <v>61.99</v>
      </c>
      <c r="L35" s="39" t="n">
        <f aca="false">IF(ISBLANK(Values!E34),"",Values!$B$18)</f>
        <v>5</v>
      </c>
      <c r="M35" s="28" t="str">
        <f aca="false">IF(ISBLANK(Values!E34),"",Values!$M34)</f>
        <v>https://download.lenovo.com/Images/Parts/01YR103/01YR103_A.jpg</v>
      </c>
      <c r="N35" s="40" t="str">
        <f aca="false">IF(ISBLANK(Values!$F34),"",Values!N34)</f>
        <v>https://download.lenovo.com/Images/Parts/01YR103/01YR103_B.jpg</v>
      </c>
      <c r="O35" s="40" t="str">
        <f aca="false">IF(ISBLANK(Values!$F34),"",Values!O34)</f>
        <v>https://download.lenovo.com/Images/Parts/01YR103/01YR103_details.jpg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T460s parent</v>
      </c>
      <c r="Y35" s="38"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IF(ISBLANK(Values!E34),"",IF(Values!I34,Values!$B$23,Values!$B$33))</f>
        <v>👉 ZUFRIEDENE KUNDEN WELTWEIT: Über 10.000 zufriedene Kunden weltweit. In Europa überholte Tastatur</v>
      </c>
      <c r="AJ35" s="42" t="str">
        <f aca="false">IF(ISBLANK(Values!E34),"","👉 "&amp;Values!H34&amp; " "&amp;Values!$B$24 &amp;" "&amp;Values!$B$3)</f>
        <v>👉 Hungarisch Kompatibel mit Lenovo T460s</v>
      </c>
      <c r="AK35" s="1" t="str">
        <f aca="false">IF(ISBLANK(Values!E34),"",Values!$B$25)</f>
        <v>6 MONATE GARANTIE INKLUSIVE: Entspannen Sie sich, Sie sind abgesichert</v>
      </c>
      <c r="AL35" s="1" t="str">
        <f aca="false">IF(ISBLANK(Values!E34),"",Values!$B$26)</f>
        <v>KOMMUNIKATION UND TECHNISCHER SUPPORT: schnell und fließend 24 Stunden</v>
      </c>
      <c r="AM35" s="1" t="str">
        <f aca="false">IF(ISBLANK(Values!E34),"",Values!$B$27)</f>
        <v>♻️Be green! ♻️Mit dieser Tastatur sparen Sie bis zu 80% CO2!</v>
      </c>
      <c r="AN35" s="1"/>
      <c r="AO35" s="1"/>
      <c r="AP35" s="1"/>
      <c r="AQ35" s="1"/>
      <c r="AR35" s="1"/>
      <c r="AS35" s="1"/>
      <c r="AT35" s="1" t="str">
        <f aca="false">IF(ISBLANK(Values!E34),"",IF(Values!J34,"Backlit", "Non-Backlit"))</f>
        <v>Backlit</v>
      </c>
      <c r="AU35" s="1"/>
      <c r="AV35" s="28" t="str">
        <f aca="false">IF(ISBLANK(Values!E34),"",Values!H34)</f>
        <v>Hungarisch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IF(ISBLANK(Values!E35),"",IF(Values!J35,Values!H35 &amp;" "&amp;  Values!$B$1 &amp; " " &amp;Values!$B$3,Values!G35 &amp;" "&amp;  Values!$B$2 &amp; " " &amp;Values!$B$3))</f>
        <v>Niederländisch Original beleuchtete Tastatur für Lenovo Thinkpad T460s</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f>
        <v>Lenovo T460s - NL</v>
      </c>
      <c r="K36" s="28" t="n">
        <f aca="false">IF(ISBLANK(Values!E35),"",IF(Values!J35, Values!$B$4, Values!$B$5))</f>
        <v>61.99</v>
      </c>
      <c r="L36" s="39" t="n">
        <f aca="false">IF(ISBLANK(Values!E35),"",Values!$B$18)</f>
        <v>5</v>
      </c>
      <c r="M36" s="28" t="str">
        <f aca="false">IF(ISBLANK(Values!E35),"",Values!$M35)</f>
        <v>https://download.lenovo.com/Images/Parts/01YT119/01YT119_A.jpg</v>
      </c>
      <c r="N36" s="40" t="str">
        <f aca="false">IF(ISBLANK(Values!$F35),"",Values!N35)</f>
        <v>https://download.lenovo.com/Images/Parts/01YT119/01YT119_B.jpg</v>
      </c>
      <c r="O36" s="40" t="str">
        <f aca="false">IF(ISBLANK(Values!$F35),"",Values!O35)</f>
        <v>https://download.lenovo.com/Images/Parts/01YT119/01YT119_details.jpg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T460s parent</v>
      </c>
      <c r="Y36" s="38"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IF(ISBLANK(Values!E35),"",IF(Values!I35,Values!$B$23,Values!$B$33))</f>
        <v>👉 ZUFRIEDENE KUNDEN WELTWEIT: Über 10.000 zufriedene Kunden weltweit. In Europa überholte Tastatur</v>
      </c>
      <c r="AJ36" s="42" t="str">
        <f aca="false">IF(ISBLANK(Values!E35),"","👉 "&amp;Values!H35&amp; " "&amp;Values!$B$24 &amp;" "&amp;Values!$B$3)</f>
        <v>👉 Niederländisch Kompatibel mit Lenovo T460s</v>
      </c>
      <c r="AK36" s="1" t="str">
        <f aca="false">IF(ISBLANK(Values!E35),"",Values!$B$25)</f>
        <v>6 MONATE GARANTIE INKLUSIVE: Entspannen Sie sich, Sie sind abgesichert</v>
      </c>
      <c r="AL36" s="1" t="str">
        <f aca="false">IF(ISBLANK(Values!E35),"",Values!$B$26)</f>
        <v>KOMMUNIKATION UND TECHNISCHER SUPPORT: schnell und fließend 24 Stunden</v>
      </c>
      <c r="AM36" s="1" t="str">
        <f aca="false">IF(ISBLANK(Values!E35),"",Values!$B$27)</f>
        <v>♻️Be green! ♻️Mit dieser Tastatur sparen Sie bis zu 80% CO2!</v>
      </c>
      <c r="AN36" s="1"/>
      <c r="AO36" s="1"/>
      <c r="AP36" s="1"/>
      <c r="AQ36" s="1"/>
      <c r="AR36" s="1"/>
      <c r="AS36" s="1"/>
      <c r="AT36" s="1" t="str">
        <f aca="false">IF(ISBLANK(Values!E35),"",IF(Values!J35,"Backlit", "Non-Backlit"))</f>
        <v>Backlit</v>
      </c>
      <c r="AU36" s="1"/>
      <c r="AV36" s="28" t="str">
        <f aca="false">IF(ISBLANK(Values!E35),"",Values!H35)</f>
        <v>Niederländisch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IF(ISBLANK(Values!E36),"",IF(Values!J36,Values!H36 &amp;" "&amp;  Values!$B$1 &amp; " " &amp;Values!$B$3,Values!G36 &amp;" "&amp;  Values!$B$2 &amp; " " &amp;Values!$B$3))</f>
        <v>norwegisch Original beleuchtete Tastatur für Lenovo Thinkpad T460s</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f>
        <v>Lenovo T460s - NO</v>
      </c>
      <c r="K37" s="28" t="n">
        <f aca="false">IF(ISBLANK(Values!E36),"",IF(Values!J36, Values!$B$4, Values!$B$5))</f>
        <v>61.99</v>
      </c>
      <c r="L37" s="39" t="n">
        <f aca="false">IF(ISBLANK(Values!E36),"",Values!$B$18)</f>
        <v>5</v>
      </c>
      <c r="M37" s="28" t="str">
        <f aca="false">IF(ISBLANK(Values!E36),"",Values!$M36)</f>
        <v>https://download.lenovo.com/Images/Parts/01YT162/01YT162_A.jpg</v>
      </c>
      <c r="N37" s="40" t="str">
        <f aca="false">IF(ISBLANK(Values!$F36),"",Values!N36)</f>
        <v>https://download.lenovo.com/Images/Parts/01YT162/01YT162_B.jpg</v>
      </c>
      <c r="O37" s="40" t="str">
        <f aca="false">IF(ISBLANK(Values!$F36),"",Values!O36)</f>
        <v>https://download.lenovo.com/Images/Parts/01YT162/01YT162_details.jpg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T460s parent</v>
      </c>
      <c r="Y37" s="38"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IF(ISBLANK(Values!E36),"",IF(Values!I36,Values!$B$23,Values!$B$33))</f>
        <v>👉 ZUFRIEDENE KUNDEN WELTWEIT: Über 10.000 zufriedene Kunden weltweit. In Europa überholte Tastatur</v>
      </c>
      <c r="AJ37" s="42" t="str">
        <f aca="false">IF(ISBLANK(Values!E36),"","👉 "&amp;Values!H36&amp; " "&amp;Values!$B$24 &amp;" "&amp;Values!$B$3)</f>
        <v>👉 norwegisch Kompatibel mit Lenovo T460s</v>
      </c>
      <c r="AK37" s="1" t="str">
        <f aca="false">IF(ISBLANK(Values!E36),"",Values!$B$25)</f>
        <v>6 MONATE GARANTIE INKLUSIVE: Entspannen Sie sich, Sie sind abgesichert</v>
      </c>
      <c r="AL37" s="1" t="str">
        <f aca="false">IF(ISBLANK(Values!E36),"",Values!$B$26)</f>
        <v>KOMMUNIKATION UND TECHNISCHER SUPPORT: schnell und fließend 24 Stunden</v>
      </c>
      <c r="AM37" s="1" t="str">
        <f aca="false">IF(ISBLANK(Values!E36),"",Values!$B$27)</f>
        <v>♻️Be green! ♻️Mit dieser Tastatur sparen Sie bis zu 80% CO2!</v>
      </c>
      <c r="AN37" s="1"/>
      <c r="AO37" s="1"/>
      <c r="AP37" s="1"/>
      <c r="AQ37" s="1"/>
      <c r="AR37" s="1"/>
      <c r="AS37" s="1"/>
      <c r="AT37" s="1" t="str">
        <f aca="false">IF(ISBLANK(Values!E36),"",IF(Values!J36,"Backlit", "Non-Backlit"))</f>
        <v>Backlit</v>
      </c>
      <c r="AU37" s="1"/>
      <c r="AV37" s="28" t="str">
        <f aca="false">IF(ISBLANK(Values!E36),"",Values!H36)</f>
        <v>norwegisch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IF(ISBLANK(Values!E37),"",IF(Values!J37,Values!H37 &amp;" "&amp;  Values!$B$1 &amp; " " &amp;Values!$B$3,Values!G37 &amp;" "&amp;  Values!$B$2 &amp; " " &amp;Values!$B$3))</f>
        <v>Polieren Original beleuchtete Tastatur für Lenovo Thinkpad T460s</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f>
        <v>Lenovo T460s - PL</v>
      </c>
      <c r="K38" s="28" t="n">
        <f aca="false">IF(ISBLANK(Values!E37),"",IF(Values!J37, Values!$B$4, Values!$B$5))</f>
        <v>61.99</v>
      </c>
      <c r="L38" s="39" t="n">
        <f aca="false">IF(ISBLANK(Values!E37),"",Values!$B$18)</f>
        <v>5</v>
      </c>
      <c r="M38" s="28" t="str">
        <f aca="false">IF(ISBLANK(Values!E37),"",Values!$M37)</f>
        <v/>
      </c>
      <c r="N38" s="40" t="str">
        <f aca="false">IF(ISBLANK(Values!$F37),"",Values!N37)</f>
        <v/>
      </c>
      <c r="O38" s="40" t="str">
        <f aca="false">IF(ISBLANK(Values!$F37),"",Values!O37)</f>
        <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T460s parent</v>
      </c>
      <c r="Y38" s="38"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IF(ISBLANK(Values!E37),"",IF(Values!I37,Values!$B$23,Values!$B$33))</f>
        <v>👉 ZUFRIEDENE KUNDEN WELTWEIT: Über 10.000 zufriedene Kunden weltweit. In Europa überholte Tastatur</v>
      </c>
      <c r="AJ38" s="42" t="str">
        <f aca="false">IF(ISBLANK(Values!E37),"","👉 "&amp;Values!H37&amp; " "&amp;Values!$B$24 &amp;" "&amp;Values!$B$3)</f>
        <v>👉 Polieren Kompatibel mit Lenovo T460s</v>
      </c>
      <c r="AK38" s="1" t="str">
        <f aca="false">IF(ISBLANK(Values!E37),"",Values!$B$25)</f>
        <v>6 MONATE GARANTIE INKLUSIVE: Entspannen Sie sich, Sie sind abgesichert</v>
      </c>
      <c r="AL38" s="1" t="str">
        <f aca="false">IF(ISBLANK(Values!E37),"",Values!$B$26)</f>
        <v>KOMMUNIKATION UND TECHNISCHER SUPPORT: schnell und fließend 24 Stunden</v>
      </c>
      <c r="AM38" s="1" t="str">
        <f aca="false">IF(ISBLANK(Values!E37),"",Values!$B$27)</f>
        <v>♻️Be green! ♻️Mit dieser Tastatur sparen Sie bis zu 80% CO2!</v>
      </c>
      <c r="AN38" s="1"/>
      <c r="AO38" s="1"/>
      <c r="AP38" s="1"/>
      <c r="AQ38" s="1"/>
      <c r="AR38" s="1"/>
      <c r="AS38" s="1"/>
      <c r="AT38" s="1" t="str">
        <f aca="false">IF(ISBLANK(Values!E37),"",IF(Values!J37,"Backlit", "Non-Backlit"))</f>
        <v>Backlit</v>
      </c>
      <c r="AU38" s="1"/>
      <c r="AV38" s="28" t="str">
        <f aca="false">IF(ISBLANK(Values!E37),"",Values!H37)</f>
        <v>Polieren</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IF(ISBLANK(Values!E38),"",IF(Values!J38,Values!H38 &amp;" "&amp;  Values!$B$1 &amp; " " &amp;Values!$B$3,Values!G38 &amp;" "&amp;  Values!$B$2 &amp; " " &amp;Values!$B$3))</f>
        <v>Portugiesisch Original beleuchtete Tastatur für Lenovo Thinkpad T460s</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f>
        <v>Lenovo T460s - PT</v>
      </c>
      <c r="K39" s="28" t="n">
        <f aca="false">IF(ISBLANK(Values!E38),"",IF(Values!J38, Values!$B$4, Values!$B$5))</f>
        <v>61.99</v>
      </c>
      <c r="L39" s="39" t="n">
        <f aca="false">IF(ISBLANK(Values!E38),"",Values!$B$18)</f>
        <v>5</v>
      </c>
      <c r="M39" s="28" t="str">
        <f aca="false">IF(ISBLANK(Values!E38),"",Values!$M38)</f>
        <v>https://download.lenovo.com/Images/Parts/01YR110/01YR110_A.jpg</v>
      </c>
      <c r="N39" s="40" t="str">
        <f aca="false">IF(ISBLANK(Values!$F38),"",Values!N38)</f>
        <v>https://download.lenovo.com/Images/Parts/01YR110/01YR110_B.jpg</v>
      </c>
      <c r="O39" s="40" t="str">
        <f aca="false">IF(ISBLANK(Values!$F38),"",Values!O38)</f>
        <v>https://download.lenovo.com/Images/Parts/01YR110/01YR110_details.jpg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T460s parent</v>
      </c>
      <c r="Y39" s="38"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IF(ISBLANK(Values!E38),"",IF(Values!I38,Values!$B$23,Values!$B$33))</f>
        <v>👉 ZUFRIEDENE KUNDEN WELTWEIT: Über 10.000 zufriedene Kunden weltweit. In Europa überholte Tastatur</v>
      </c>
      <c r="AJ39" s="42" t="str">
        <f aca="false">IF(ISBLANK(Values!E38),"","👉 "&amp;Values!H38&amp; " "&amp;Values!$B$24 &amp;" "&amp;Values!$B$3)</f>
        <v>👉 Portugiesisch Kompatibel mit Lenovo T460s</v>
      </c>
      <c r="AK39" s="1" t="str">
        <f aca="false">IF(ISBLANK(Values!E38),"",Values!$B$25)</f>
        <v>6 MONATE GARANTIE INKLUSIVE: Entspannen Sie sich, Sie sind abgesichert</v>
      </c>
      <c r="AL39" s="1" t="str">
        <f aca="false">IF(ISBLANK(Values!E38),"",Values!$B$26)</f>
        <v>KOMMUNIKATION UND TECHNISCHER SUPPORT: schnell und fließend 24 Stunden</v>
      </c>
      <c r="AM39" s="1" t="str">
        <f aca="false">IF(ISBLANK(Values!E38),"",Values!$B$27)</f>
        <v>♻️Be green! ♻️Mit dieser Tastatur sparen Sie bis zu 80% CO2!</v>
      </c>
      <c r="AN39" s="1"/>
      <c r="AO39" s="1"/>
      <c r="AP39" s="1"/>
      <c r="AQ39" s="1"/>
      <c r="AR39" s="1"/>
      <c r="AS39" s="1"/>
      <c r="AT39" s="1" t="str">
        <f aca="false">IF(ISBLANK(Values!E38),"",IF(Values!J38,"Backlit", "Non-Backlit"))</f>
        <v>Backlit</v>
      </c>
      <c r="AU39" s="1"/>
      <c r="AV39" s="28" t="str">
        <f aca="false">IF(ISBLANK(Values!E38),"",Values!H38)</f>
        <v>Portugiesisch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IF(ISBLANK(Values!E39),"",IF(Values!J39,Values!H39 &amp;" "&amp;  Values!$B$1 &amp; " " &amp;Values!$B$3,Values!G39 &amp;" "&amp;  Values!$B$2 &amp; " " &amp;Values!$B$3))</f>
        <v>Schwedisch -  finnisch Original beleuchtete Tastatur für Lenovo Thinkpad T460s</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f>
        <v>Lenovo T460s - SE/FI</v>
      </c>
      <c r="K40" s="28" t="n">
        <f aca="false">IF(ISBLANK(Values!E39),"",IF(Values!J39, Values!$B$4, Values!$B$5))</f>
        <v>61.99</v>
      </c>
      <c r="L40" s="39" t="n">
        <f aca="false">IF(ISBLANK(Values!E39),"",Values!$B$18)</f>
        <v>5</v>
      </c>
      <c r="M40" s="28" t="str">
        <f aca="false">IF(ISBLANK(Values!E39),"",Values!$M39)</f>
        <v>https://download.lenovo.com/Images/Parts/01YR114/01YR114_A.jpg</v>
      </c>
      <c r="N40" s="40" t="str">
        <f aca="false">IF(ISBLANK(Values!$F39),"",Values!N39)</f>
        <v>https://download.lenovo.com/Images/Parts/01YR114/01YR114_B.jpg</v>
      </c>
      <c r="O40" s="40" t="str">
        <f aca="false">IF(ISBLANK(Values!$F39),"",Values!O39)</f>
        <v>https://download.lenovo.com/Images/Parts/01YR114/01YR114_details.jpg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T460s parent</v>
      </c>
      <c r="Y40" s="38"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IF(ISBLANK(Values!E39),"",IF(Values!I39,Values!$B$23,Values!$B$33))</f>
        <v>👉 ZUFRIEDENE KUNDEN WELTWEIT: Über 10.000 zufriedene Kunden weltweit. In Europa überholte Tastatur</v>
      </c>
      <c r="AJ40" s="42" t="str">
        <f aca="false">IF(ISBLANK(Values!E39),"","👉 "&amp;Values!H39&amp; " "&amp;Values!$B$24 &amp;" "&amp;Values!$B$3)</f>
        <v>👉 Schwedisch -  finnisch Kompatibel mit Lenovo T460s</v>
      </c>
      <c r="AK40" s="1" t="str">
        <f aca="false">IF(ISBLANK(Values!E39),"",Values!$B$25)</f>
        <v>6 MONATE GARANTIE INKLUSIVE: Entspannen Sie sich, Sie sind abgesichert</v>
      </c>
      <c r="AL40" s="1" t="str">
        <f aca="false">IF(ISBLANK(Values!E39),"",Values!$B$26)</f>
        <v>KOMMUNIKATION UND TECHNISCHER SUPPORT: schnell und fließend 24 Stunden</v>
      </c>
      <c r="AM40" s="1" t="str">
        <f aca="false">IF(ISBLANK(Values!E39),"",Values!$B$27)</f>
        <v>♻️Be green! ♻️Mit dieser Tastatur sparen Sie bis zu 80% CO2!</v>
      </c>
      <c r="AN40" s="1"/>
      <c r="AO40" s="1"/>
      <c r="AP40" s="1"/>
      <c r="AQ40" s="1"/>
      <c r="AR40" s="1"/>
      <c r="AS40" s="1"/>
      <c r="AT40" s="1" t="str">
        <f aca="false">IF(ISBLANK(Values!E39),"",IF(Values!J39,"Backlit", "Non-Backlit"))</f>
        <v>Backlit</v>
      </c>
      <c r="AU40" s="1"/>
      <c r="AV40" s="28" t="str">
        <f aca="false">IF(ISBLANK(Values!E39),"",Values!H39)</f>
        <v>Schwedisch -  finnisch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IF(ISBLANK(Values!E40),"",IF(Values!J40,Values!H40 &amp;" "&amp;  Values!$B$1 &amp; " " &amp;Values!$B$3,Values!G40 &amp;" "&amp;  Values!$B$2 &amp; " " &amp;Values!$B$3))</f>
        <v>Schweizerisch Original beleuchtete Tastatur für Lenovo Thinkpad T460s</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f>
        <v>Lenovo T460s - CH</v>
      </c>
      <c r="K41" s="28" t="n">
        <f aca="false">IF(ISBLANK(Values!E40),"",IF(Values!J40, Values!$B$4, Values!$B$5))</f>
        <v>61.99</v>
      </c>
      <c r="L41" s="39" t="n">
        <f aca="false">IF(ISBLANK(Values!E40),"",Values!$B$18)</f>
        <v>5</v>
      </c>
      <c r="M41" s="28" t="str">
        <f aca="false">IF(ISBLANK(Values!E40),"",Values!$M40)</f>
        <v>https://download.lenovo.com/Images/Parts/01YR115/01YR115_A.jpg</v>
      </c>
      <c r="N41" s="40" t="str">
        <f aca="false">IF(ISBLANK(Values!$F40),"",Values!N40)</f>
        <v>https://download.lenovo.com/Images/Parts/01YR115/01YR115_B.jpg</v>
      </c>
      <c r="O41" s="40" t="str">
        <f aca="false">IF(ISBLANK(Values!$F40),"",Values!O40)</f>
        <v>https://download.lenovo.com/Images/Parts/01YR115/01YR115_details.jpg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T460s parent</v>
      </c>
      <c r="Y41" s="38"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IF(ISBLANK(Values!E40),"",IF(Values!I40,Values!$B$23,Values!$B$33))</f>
        <v>👉 ZUFRIEDENE KUNDEN WELTWEIT: Über 10.000 zufriedene Kunden weltweit. In Europa überholte Tastatur</v>
      </c>
      <c r="AJ41" s="42" t="str">
        <f aca="false">IF(ISBLANK(Values!E40),"","👉 "&amp;Values!H40&amp; " "&amp;Values!$B$24 &amp;" "&amp;Values!$B$3)</f>
        <v>👉 Schweizerisch Kompatibel mit Lenovo T460s</v>
      </c>
      <c r="AK41" s="1" t="str">
        <f aca="false">IF(ISBLANK(Values!E40),"",Values!$B$25)</f>
        <v>6 MONATE GARANTIE INKLUSIVE: Entspannen Sie sich, Sie sind abgesichert</v>
      </c>
      <c r="AL41" s="1" t="str">
        <f aca="false">IF(ISBLANK(Values!E40),"",Values!$B$26)</f>
        <v>KOMMUNIKATION UND TECHNISCHER SUPPORT: schnell und fließend 24 Stunden</v>
      </c>
      <c r="AM41" s="1" t="str">
        <f aca="false">IF(ISBLANK(Values!E40),"",Values!$B$27)</f>
        <v>♻️Be green! ♻️Mit dieser Tastatur sparen Sie bis zu 80% CO2!</v>
      </c>
      <c r="AN41" s="1"/>
      <c r="AO41" s="1"/>
      <c r="AP41" s="1"/>
      <c r="AQ41" s="1"/>
      <c r="AR41" s="1"/>
      <c r="AS41" s="1"/>
      <c r="AT41" s="1" t="str">
        <f aca="false">IF(ISBLANK(Values!E40),"",IF(Values!J40,"Backlit", "Non-Backlit"))</f>
        <v>Backlit</v>
      </c>
      <c r="AU41" s="1"/>
      <c r="AV41" s="28" t="str">
        <f aca="false">IF(ISBLANK(Values!E40),"",Values!H40)</f>
        <v>Schweizerisch</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28.35" hidden="false" customHeight="false" outlineLevel="0" collapsed="false">
      <c r="A42" s="27" t="str">
        <f aca="false">IF(ISBLANK(Values!E41),"",IF(Values!$B$37="EU","computercomponent","computer"))</f>
        <v>computercomponent</v>
      </c>
      <c r="B42" s="37"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IF(ISBLANK(Values!E41),"",IF(Values!J41,Values!H41 &amp;" "&amp;  Values!$B$1 &amp; " " &amp;Values!$B$3,Values!G41 &amp;" "&amp;  Values!$B$2 &amp; " " &amp;Values!$B$3))</f>
        <v>US International Original beleuchtete Tastatur für Lenovo Thinkpad T460s</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f>
        <v>Lenovo T460s - US INT</v>
      </c>
      <c r="K42" s="28" t="n">
        <f aca="false">IF(ISBLANK(Values!E41),"",IF(Values!J41, Values!$B$4, Values!$B$5))</f>
        <v>61.99</v>
      </c>
      <c r="L42" s="39" t="n">
        <f aca="false">IF(ISBLANK(Values!E41),"",Values!$B$18)</f>
        <v>5</v>
      </c>
      <c r="M42" s="28" t="str">
        <f aca="false">IF(ISBLANK(Values!E41),"",Values!$M41)</f>
        <v>https://download.lenovo.com/Images/Parts/01YR118/01YR118_A.jpg</v>
      </c>
      <c r="N42" s="40" t="str">
        <f aca="false">IF(ISBLANK(Values!$F41),"",Values!N41)</f>
        <v>https://download.lenovo.com/Images/Parts/01YR118/01YR118_B.jpg</v>
      </c>
      <c r="O42" s="40" t="str">
        <f aca="false">IF(ISBLANK(Values!$F41),"",Values!O41)</f>
        <v>https://download.lenovo.com/Images/Parts/01YR118/01YR118_details.jpg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T460s parent</v>
      </c>
      <c r="Y42" s="38"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IF(ISBLANK(Values!E41),"",IF(Values!I41,Values!$B$23,Values!$B$33))</f>
        <v>👉 ZUFRIEDENE KUNDEN WELTWEIT.  Nagelneu von Open Box, Ersatz-Tastatur mit Lenovo-Hintergrundbeleuchtung.</v>
      </c>
      <c r="AJ42" s="42" t="str">
        <f aca="false">IF(ISBLANK(Values!E41),"","👉 "&amp;Values!H41&amp; " "&amp;Values!$B$24 &amp;" "&amp;Values!$B$3)</f>
        <v>👉 US International Kompatibel mit Lenovo T460s</v>
      </c>
      <c r="AK42" s="1" t="str">
        <f aca="false">IF(ISBLANK(Values!E41),"",Values!$B$25)</f>
        <v>6 MONATE GARANTIE INKLUSIVE: Entspannen Sie sich, Sie sind abgesichert</v>
      </c>
      <c r="AL42" s="1" t="str">
        <f aca="false">IF(ISBLANK(Values!E41),"",Values!$B$26)</f>
        <v>KOMMUNIKATION UND TECHNISCHER SUPPORT: schnell und fließend 24 Stunden</v>
      </c>
      <c r="AM42" s="1" t="str">
        <f aca="false">IF(ISBLANK(Values!E41),"",Values!$B$27)</f>
        <v>♻️Be green! ♻️Mit dieser Tastatur sparen Sie bis zu 80%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IF(ISBLANK(Values!E42),"",IF(Values!J42,Values!H42 &amp;" "&amp;  Values!$B$1 &amp; " " &amp;Values!$B$3,Values!G42 &amp;" "&amp;  Values!$B$2 &amp; " " &amp;Values!$B$3))</f>
        <v>Russisch Original beleuchtete Tastatur für Lenovo Thinkpad T460s</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f>
        <v>Lenovo T460s - RUS</v>
      </c>
      <c r="K43" s="28" t="n">
        <f aca="false">IF(ISBLANK(Values!E42),"",IF(Values!J42, Values!$B$4, Values!$B$5))</f>
        <v>61.99</v>
      </c>
      <c r="L43" s="39" t="n">
        <f aca="false">IF(ISBLANK(Values!E42),"",Values!$B$18)</f>
        <v>5</v>
      </c>
      <c r="M43" s="28" t="str">
        <f aca="false">IF(ISBLANK(Values!E42),"",Values!$M42)</f>
        <v>https://download.lenovo.com/Images/Parts/01YT165/01YT165_A.jpg</v>
      </c>
      <c r="N43" s="40" t="str">
        <f aca="false">IF(ISBLANK(Values!$F42),"",Values!N42)</f>
        <v>https://download.lenovo.com/Images/Parts/01YT165/01YT165_B.jpg</v>
      </c>
      <c r="O43" s="40" t="str">
        <f aca="false">IF(ISBLANK(Values!$F42),"",Values!O42)</f>
        <v>https://download.lenovo.com/Images/Parts/01YT165/01YT165_details.jpg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T460s parent</v>
      </c>
      <c r="Y43" s="38"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IF(ISBLANK(Values!E42),"",IF(Values!I42,Values!$B$23,Values!$B$33))</f>
        <v>👉 ZUFRIEDENE KUNDEN WELTWEIT: Über 10.000 zufriedene Kunden weltweit. In Europa überholte Tastatur</v>
      </c>
      <c r="AJ43" s="42" t="str">
        <f aca="false">IF(ISBLANK(Values!E42),"","👉 "&amp;Values!H42&amp; " "&amp;Values!$B$24 &amp;" "&amp;Values!$B$3)</f>
        <v>👉 Russisch Kompatibel mit Lenovo T460s</v>
      </c>
      <c r="AK43" s="1" t="str">
        <f aca="false">IF(ISBLANK(Values!E42),"",Values!$B$25)</f>
        <v>6 MONATE GARANTIE INKLUSIVE: Entspannen Sie sich, Sie sind abgesichert</v>
      </c>
      <c r="AL43" s="1" t="str">
        <f aca="false">IF(ISBLANK(Values!E42),"",Values!$B$26)</f>
        <v>KOMMUNIKATION UND TECHNISCHER SUPPORT: schnell und fließend 24 Stunden</v>
      </c>
      <c r="AM43" s="1" t="str">
        <f aca="false">IF(ISBLANK(Values!E42),"",Values!$B$27)</f>
        <v>♻️Be green! ♻️Mit dieser Tastatur sparen Sie bis zu 80% CO2!</v>
      </c>
      <c r="AT43" s="1" t="str">
        <f aca="false">IF(ISBLANK(Values!E42),"",IF(Values!J42,"Backlit", "Non-Backlit"))</f>
        <v>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28.35" hidden="false" customHeight="false" outlineLevel="0" collapsed="false">
      <c r="A44" s="27" t="str">
        <f aca="false">IF(ISBLANK(Values!E43),"",IF(Values!$B$37="EU","computercomponent","computer"))</f>
        <v>computercomponent</v>
      </c>
      <c r="B44" s="37"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IF(ISBLANK(Values!E43),"",IF(Values!J43,Values!H43 &amp;" "&amp;  Values!$B$1 &amp; " " &amp;Values!$B$3,Values!G43 &amp;" "&amp;  Values!$B$2 &amp; " " &amp;Values!$B$3))</f>
        <v>US  Original beleuchtete Tastatur für Lenovo Thinkpad T460s</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f>
        <v>Lenovo T460s - US</v>
      </c>
      <c r="K44" s="28" t="n">
        <f aca="false">IF(ISBLANK(Values!E43),"",IF(Values!J43, Values!$B$4, Values!$B$5))</f>
        <v>61.99</v>
      </c>
      <c r="L44" s="39" t="n">
        <f aca="false">IF(ISBLANK(Values!E43),"",Values!$B$18)</f>
        <v>5</v>
      </c>
      <c r="M44" s="28" t="str">
        <f aca="false">IF(ISBLANK(Values!E43),"",Values!$M43)</f>
        <v>https://download.lenovo.com/Images/Parts/01YR088/01YR088_A.jpg</v>
      </c>
      <c r="N44" s="40" t="str">
        <f aca="false">IF(ISBLANK(Values!$F43),"",Values!N43)</f>
        <v>https://download.lenovo.com/Images/Parts/01YR088/01YR088_B.jpg</v>
      </c>
      <c r="O44" s="40" t="str">
        <f aca="false">IF(ISBLANK(Values!$F43),"",Values!O43)</f>
        <v>https://download.lenovo.com/Images/Parts/01YR088/01YR088_details.jpg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T460s parent</v>
      </c>
      <c r="Y44" s="38"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IF(ISBLANK(Values!E43),"",IF(Values!I43,Values!$B$23,Values!$B$33))</f>
        <v>👉 ZUFRIEDENE KUNDEN WELTWEIT.  Nagelneu von Open Box, Ersatz-Tastatur mit Lenovo-Hintergrundbeleuchtung.</v>
      </c>
      <c r="AJ44" s="42" t="str">
        <f aca="false">IF(ISBLANK(Values!E43),"","👉 "&amp;Values!H43&amp; " "&amp;Values!$B$24 &amp;" "&amp;Values!$B$3)</f>
        <v>👉 US  Kompatibel mit Lenovo T460s</v>
      </c>
      <c r="AK44" s="1" t="str">
        <f aca="false">IF(ISBLANK(Values!E43),"",Values!$B$25)</f>
        <v>6 MONATE GARANTIE INKLUSIVE: Entspannen Sie sich, Sie sind abgesichert</v>
      </c>
      <c r="AL44" s="1" t="str">
        <f aca="false">IF(ISBLANK(Values!E43),"",Values!$B$26)</f>
        <v>KOMMUNIKATION UND TECHNISCHER SUPPORT: schnell und fließend 24 Stunden</v>
      </c>
      <c r="AM44" s="1" t="str">
        <f aca="false">IF(ISBLANK(Values!E43),"",Values!$B$27)</f>
        <v>♻️Be green! ♻️Mit dieser Tastatur sparen Sie bis zu 80%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40" t="str">
        <f aca="false">IF(ISBLANK(Values!$F122),"",Values!N122)</f>
        <v/>
      </c>
      <c r="O123" s="40" t="str">
        <f aca="false">IF(ISBLANK(Values!$F122),"",Values!O122)</f>
        <v/>
      </c>
      <c r="P123" s="40" t="str">
        <f aca="false">IF(ISBLANK(Values!$F122),"",Values!P122)</f>
        <v/>
      </c>
      <c r="Q123" s="40" t="str">
        <f aca="false">IF(ISBLANK(Values!$F122),"",Values!Q122)</f>
        <v/>
      </c>
      <c r="R123" s="40" t="str">
        <f aca="false">IF(ISBLANK(Values!$F122),"",Values!R122)</f>
        <v/>
      </c>
      <c r="S123" s="40" t="str">
        <f aca="false">IF(ISBLANK(Values!$F122),"",Values!S122)</f>
        <v/>
      </c>
      <c r="T123" s="40" t="str">
        <f aca="false">IF(ISBLANK(Values!$F122),"",Values!T122)</f>
        <v/>
      </c>
      <c r="U123" s="40"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40" t="str">
        <f aca="false">IF(ISBLANK(Values!$F123),"",Values!N123)</f>
        <v/>
      </c>
      <c r="O124" s="40" t="str">
        <f aca="false">IF(ISBLANK(Values!$F123),"",Values!O123)</f>
        <v/>
      </c>
      <c r="P124" s="40" t="str">
        <f aca="false">IF(ISBLANK(Values!$F123),"",Values!P123)</f>
        <v/>
      </c>
      <c r="Q124" s="40" t="str">
        <f aca="false">IF(ISBLANK(Values!$F123),"",Values!Q123)</f>
        <v/>
      </c>
      <c r="R124" s="40" t="str">
        <f aca="false">IF(ISBLANK(Values!$F123),"",Values!R123)</f>
        <v/>
      </c>
      <c r="S124" s="40" t="str">
        <f aca="false">IF(ISBLANK(Values!$F123),"",Values!S123)</f>
        <v/>
      </c>
      <c r="T124" s="40" t="str">
        <f aca="false">IF(ISBLANK(Values!$F123),"",Values!T123)</f>
        <v/>
      </c>
      <c r="U124" s="40"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40" t="str">
        <f aca="false">IF(ISBLANK(Values!$F124),"",Values!N124)</f>
        <v/>
      </c>
      <c r="O125" s="40" t="str">
        <f aca="false">IF(ISBLANK(Values!$F124),"",Values!O124)</f>
        <v/>
      </c>
      <c r="P125" s="40" t="str">
        <f aca="false">IF(ISBLANK(Values!$F124),"",Values!P124)</f>
        <v/>
      </c>
      <c r="Q125" s="40" t="str">
        <f aca="false">IF(ISBLANK(Values!$F124),"",Values!Q124)</f>
        <v/>
      </c>
      <c r="R125" s="40" t="str">
        <f aca="false">IF(ISBLANK(Values!$F124),"",Values!R124)</f>
        <v/>
      </c>
      <c r="S125" s="40" t="str">
        <f aca="false">IF(ISBLANK(Values!$F124),"",Values!S124)</f>
        <v/>
      </c>
      <c r="T125" s="40" t="str">
        <f aca="false">IF(ISBLANK(Values!$F124),"",Values!T124)</f>
        <v/>
      </c>
      <c r="U125" s="40"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40" t="str">
        <f aca="false">IF(ISBLANK(Values!$F125),"",Values!N125)</f>
        <v/>
      </c>
      <c r="O126" s="40" t="str">
        <f aca="false">IF(ISBLANK(Values!$F125),"",Values!O125)</f>
        <v/>
      </c>
      <c r="P126" s="40" t="str">
        <f aca="false">IF(ISBLANK(Values!$F125),"",Values!P125)</f>
        <v/>
      </c>
      <c r="Q126" s="40" t="str">
        <f aca="false">IF(ISBLANK(Values!$F125),"",Values!Q125)</f>
        <v/>
      </c>
      <c r="R126" s="40" t="str">
        <f aca="false">IF(ISBLANK(Values!$F125),"",Values!R125)</f>
        <v/>
      </c>
      <c r="S126" s="40" t="str">
        <f aca="false">IF(ISBLANK(Values!$F125),"",Values!S125)</f>
        <v/>
      </c>
      <c r="T126" s="40" t="str">
        <f aca="false">IF(ISBLANK(Values!$F125),"",Values!T125)</f>
        <v/>
      </c>
      <c r="U126" s="40"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40" t="str">
        <f aca="false">IF(ISBLANK(Values!$F126),"",Values!N126)</f>
        <v/>
      </c>
      <c r="O127" s="40" t="str">
        <f aca="false">IF(ISBLANK(Values!$F126),"",Values!O126)</f>
        <v/>
      </c>
      <c r="P127" s="40" t="str">
        <f aca="false">IF(ISBLANK(Values!$F126),"",Values!P126)</f>
        <v/>
      </c>
      <c r="Q127" s="40" t="str">
        <f aca="false">IF(ISBLANK(Values!$F126),"",Values!Q126)</f>
        <v/>
      </c>
      <c r="R127" s="40" t="str">
        <f aca="false">IF(ISBLANK(Values!$F126),"",Values!R126)</f>
        <v/>
      </c>
      <c r="S127" s="40" t="str">
        <f aca="false">IF(ISBLANK(Values!$F126),"",Values!S126)</f>
        <v/>
      </c>
      <c r="T127" s="40" t="str">
        <f aca="false">IF(ISBLANK(Values!$F126),"",Values!T126)</f>
        <v/>
      </c>
      <c r="U127" s="40"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40" t="str">
        <f aca="false">IF(ISBLANK(Values!$F127),"",Values!N127)</f>
        <v/>
      </c>
      <c r="O128" s="40" t="str">
        <f aca="false">IF(ISBLANK(Values!$F127),"",Values!O127)</f>
        <v/>
      </c>
      <c r="P128" s="40" t="str">
        <f aca="false">IF(ISBLANK(Values!$F127),"",Values!P127)</f>
        <v/>
      </c>
      <c r="Q128" s="40" t="str">
        <f aca="false">IF(ISBLANK(Values!$F127),"",Values!Q127)</f>
        <v/>
      </c>
      <c r="R128" s="40" t="str">
        <f aca="false">IF(ISBLANK(Values!$F127),"",Values!R127)</f>
        <v/>
      </c>
      <c r="S128" s="40" t="str">
        <f aca="false">IF(ISBLANK(Values!$F127),"",Values!S127)</f>
        <v/>
      </c>
      <c r="T128" s="40" t="str">
        <f aca="false">IF(ISBLANK(Values!$F127),"",Values!T127)</f>
        <v/>
      </c>
      <c r="U128" s="40"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40" t="str">
        <f aca="false">IF(ISBLANK(Values!$F128),"",Values!N128)</f>
        <v/>
      </c>
      <c r="O129" s="40" t="str">
        <f aca="false">IF(ISBLANK(Values!$F128),"",Values!O128)</f>
        <v/>
      </c>
      <c r="P129" s="40" t="str">
        <f aca="false">IF(ISBLANK(Values!$F128),"",Values!P128)</f>
        <v/>
      </c>
      <c r="Q129" s="40" t="str">
        <f aca="false">IF(ISBLANK(Values!$F128),"",Values!Q128)</f>
        <v/>
      </c>
      <c r="R129" s="40" t="str">
        <f aca="false">IF(ISBLANK(Values!$F128),"",Values!R128)</f>
        <v/>
      </c>
      <c r="S129" s="40" t="str">
        <f aca="false">IF(ISBLANK(Values!$F128),"",Values!S128)</f>
        <v/>
      </c>
      <c r="T129" s="40" t="str">
        <f aca="false">IF(ISBLANK(Values!$F128),"",Values!T128)</f>
        <v/>
      </c>
      <c r="U129" s="40"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40" t="str">
        <f aca="false">IF(ISBLANK(Values!$F129),"",Values!N129)</f>
        <v/>
      </c>
      <c r="O130" s="40" t="str">
        <f aca="false">IF(ISBLANK(Values!$F129),"",Values!O129)</f>
        <v/>
      </c>
      <c r="P130" s="40" t="str">
        <f aca="false">IF(ISBLANK(Values!$F129),"",Values!P129)</f>
        <v/>
      </c>
      <c r="Q130" s="40" t="str">
        <f aca="false">IF(ISBLANK(Values!$F129),"",Values!Q129)</f>
        <v/>
      </c>
      <c r="R130" s="40" t="str">
        <f aca="false">IF(ISBLANK(Values!$F129),"",Values!R129)</f>
        <v/>
      </c>
      <c r="S130" s="40" t="str">
        <f aca="false">IF(ISBLANK(Values!$F129),"",Values!S129)</f>
        <v/>
      </c>
      <c r="T130" s="40" t="str">
        <f aca="false">IF(ISBLANK(Values!$F129),"",Values!T129)</f>
        <v/>
      </c>
      <c r="U130" s="40"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40" t="str">
        <f aca="false">IF(ISBLANK(Values!$F130),"",Values!N130)</f>
        <v/>
      </c>
      <c r="O131" s="40" t="str">
        <f aca="false">IF(ISBLANK(Values!$F130),"",Values!O130)</f>
        <v/>
      </c>
      <c r="P131" s="40" t="str">
        <f aca="false">IF(ISBLANK(Values!$F130),"",Values!P130)</f>
        <v/>
      </c>
      <c r="Q131" s="40" t="str">
        <f aca="false">IF(ISBLANK(Values!$F130),"",Values!Q130)</f>
        <v/>
      </c>
      <c r="R131" s="40" t="str">
        <f aca="false">IF(ISBLANK(Values!$F130),"",Values!R130)</f>
        <v/>
      </c>
      <c r="S131" s="40" t="str">
        <f aca="false">IF(ISBLANK(Values!$F130),"",Values!S130)</f>
        <v/>
      </c>
      <c r="T131" s="40" t="str">
        <f aca="false">IF(ISBLANK(Values!$F130),"",Values!T130)</f>
        <v/>
      </c>
      <c r="U131" s="40"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40" t="str">
        <f aca="false">IF(ISBLANK(Values!$F131),"",Values!N131)</f>
        <v/>
      </c>
      <c r="O132" s="40" t="str">
        <f aca="false">IF(ISBLANK(Values!$F131),"",Values!O131)</f>
        <v/>
      </c>
      <c r="P132" s="40" t="str">
        <f aca="false">IF(ISBLANK(Values!$F131),"",Values!P131)</f>
        <v/>
      </c>
      <c r="Q132" s="40" t="str">
        <f aca="false">IF(ISBLANK(Values!$F131),"",Values!Q131)</f>
        <v/>
      </c>
      <c r="R132" s="40" t="str">
        <f aca="false">IF(ISBLANK(Values!$F131),"",Values!R131)</f>
        <v/>
      </c>
      <c r="S132" s="40" t="str">
        <f aca="false">IF(ISBLANK(Values!$F131),"",Values!S131)</f>
        <v/>
      </c>
      <c r="T132" s="40" t="str">
        <f aca="false">IF(ISBLANK(Values!$F131),"",Values!T131)</f>
        <v/>
      </c>
      <c r="U132" s="40"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IF(ISBLANK([1]Values!F132),"",[1]Values!$N132)</f>
        <v/>
      </c>
      <c r="O133" s="36" t="str">
        <f aca="false">IF(ISBLANK([1]Values!$F132),"",[1]Values!O132)</f>
        <v/>
      </c>
      <c r="P133" s="36" t="str">
        <f aca="false">IF(ISBLANK([1]Values!$F132),"",[1]Values!P132)</f>
        <v/>
      </c>
      <c r="Q133" s="36" t="str">
        <f aca="false">IF(ISBLANK([1]Values!$F132),"",[1]Values!Q132)</f>
        <v/>
      </c>
      <c r="R133" s="36" t="str">
        <f aca="false">IF(ISBLANK([1]Values!$F132),"",[1]Values!R132)</f>
        <v/>
      </c>
      <c r="S133" s="36" t="str">
        <f aca="false">IF(ISBLANK([1]Values!$F132),"",[1]Values!S132)</f>
        <v/>
      </c>
      <c r="T133" s="36" t="str">
        <f aca="false">IF(ISBLANK([1]Values!$F132),"",[1]Values!T132)</f>
        <v/>
      </c>
      <c r="U133" s="36" t="str">
        <f aca="false">IF(ISBLANK([1]Values!$F132),"",[1]Values!U132)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IF(ISBLANK([1]Values!F133),"",[1]Values!$N133)</f>
        <v/>
      </c>
      <c r="O134" s="36" t="str">
        <f aca="false">IF(ISBLANK([1]Values!$F133),"",[1]Values!O133)</f>
        <v/>
      </c>
      <c r="P134" s="36" t="str">
        <f aca="false">IF(ISBLANK([1]Values!$F133),"",[1]Values!P133)</f>
        <v/>
      </c>
      <c r="Q134" s="36" t="str">
        <f aca="false">IF(ISBLANK([1]Values!$F133),"",[1]Values!Q133)</f>
        <v/>
      </c>
      <c r="R134" s="36" t="str">
        <f aca="false">IF(ISBLANK([1]Values!$F133),"",[1]Values!R133)</f>
        <v/>
      </c>
      <c r="S134" s="36" t="str">
        <f aca="false">IF(ISBLANK([1]Values!$F133),"",[1]Values!S133)</f>
        <v/>
      </c>
      <c r="T134" s="36" t="str">
        <f aca="false">IF(ISBLANK([1]Values!$F133),"",[1]Values!T133)</f>
        <v/>
      </c>
      <c r="U134" s="36" t="str">
        <f aca="false">IF(ISBLANK([1]Values!$F133),"",[1]Values!U133)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IF(ISBLANK([1]Values!F134),"",[1]Values!$N134)</f>
        <v/>
      </c>
      <c r="O135" s="36" t="str">
        <f aca="false">IF(ISBLANK([1]Values!$F134),"",[1]Values!O134)</f>
        <v/>
      </c>
      <c r="P135" s="36" t="str">
        <f aca="false">IF(ISBLANK([1]Values!$F134),"",[1]Values!P134)</f>
        <v/>
      </c>
      <c r="Q135" s="36" t="str">
        <f aca="false">IF(ISBLANK([1]Values!$F134),"",[1]Values!Q134)</f>
        <v/>
      </c>
      <c r="R135" s="36" t="str">
        <f aca="false">IF(ISBLANK([1]Values!$F134),"",[1]Values!R134)</f>
        <v/>
      </c>
      <c r="S135" s="36" t="str">
        <f aca="false">IF(ISBLANK([1]Values!$F134),"",[1]Values!S134)</f>
        <v/>
      </c>
      <c r="T135" s="36" t="str">
        <f aca="false">IF(ISBLANK([1]Values!$F134),"",[1]Values!T134)</f>
        <v/>
      </c>
      <c r="U135" s="36" t="str">
        <f aca="false">IF(ISBLANK([1]Values!$F134),"",[1]Values!U134)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IF(ISBLANK([1]Values!F135),"",[1]Values!$N135)</f>
        <v/>
      </c>
      <c r="O136" s="36" t="str">
        <f aca="false">IF(ISBLANK([1]Values!$F135),"",[1]Values!O135)</f>
        <v/>
      </c>
      <c r="P136" s="36" t="str">
        <f aca="false">IF(ISBLANK([1]Values!$F135),"",[1]Values!P135)</f>
        <v/>
      </c>
      <c r="Q136" s="36" t="str">
        <f aca="false">IF(ISBLANK([1]Values!$F135),"",[1]Values!Q135)</f>
        <v/>
      </c>
      <c r="R136" s="36" t="str">
        <f aca="false">IF(ISBLANK([1]Values!$F135),"",[1]Values!R135)</f>
        <v/>
      </c>
      <c r="S136" s="36" t="str">
        <f aca="false">IF(ISBLANK([1]Values!$F135),"",[1]Values!S135)</f>
        <v/>
      </c>
      <c r="T136" s="36" t="str">
        <f aca="false">IF(ISBLANK([1]Values!$F135),"",[1]Values!T135)</f>
        <v/>
      </c>
      <c r="U136" s="36" t="str">
        <f aca="false">IF(ISBLANK([1]Values!$F135),"",[1]Values!U135)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IF(ISBLANK([1]Values!F136),"",[1]Values!$N136)</f>
        <v/>
      </c>
      <c r="O137" s="36" t="str">
        <f aca="false">IF(ISBLANK([1]Values!$F136),"",[1]Values!O136)</f>
        <v/>
      </c>
      <c r="P137" s="36" t="str">
        <f aca="false">IF(ISBLANK([1]Values!$F136),"",[1]Values!P136)</f>
        <v/>
      </c>
      <c r="Q137" s="36" t="str">
        <f aca="false">IF(ISBLANK([1]Values!$F136),"",[1]Values!Q136)</f>
        <v/>
      </c>
      <c r="R137" s="36" t="str">
        <f aca="false">IF(ISBLANK([1]Values!$F136),"",[1]Values!R136)</f>
        <v/>
      </c>
      <c r="S137" s="36" t="str">
        <f aca="false">IF(ISBLANK([1]Values!$F136),"",[1]Values!S136)</f>
        <v/>
      </c>
      <c r="T137" s="36" t="str">
        <f aca="false">IF(ISBLANK([1]Values!$F136),"",[1]Values!T136)</f>
        <v/>
      </c>
      <c r="U137" s="36" t="str">
        <f aca="false">IF(ISBLANK([1]Values!$F136),"",[1]Values!U136)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IF(ISBLANK([1]Values!F137),"",[1]Values!$N137)</f>
        <v/>
      </c>
      <c r="O138" s="36" t="str">
        <f aca="false">IF(ISBLANK([1]Values!$F137),"",[1]Values!O137)</f>
        <v/>
      </c>
      <c r="P138" s="36" t="str">
        <f aca="false">IF(ISBLANK([1]Values!$F137),"",[1]Values!P137)</f>
        <v/>
      </c>
      <c r="Q138" s="36" t="str">
        <f aca="false">IF(ISBLANK([1]Values!$F137),"",[1]Values!Q137)</f>
        <v/>
      </c>
      <c r="R138" s="36" t="str">
        <f aca="false">IF(ISBLANK([1]Values!$F137),"",[1]Values!R137)</f>
        <v/>
      </c>
      <c r="S138" s="36" t="str">
        <f aca="false">IF(ISBLANK([1]Values!$F137),"",[1]Values!S137)</f>
        <v/>
      </c>
      <c r="T138" s="36" t="str">
        <f aca="false">IF(ISBLANK([1]Values!$F137),"",[1]Values!T137)</f>
        <v/>
      </c>
      <c r="U138" s="36" t="str">
        <f aca="false">IF(ISBLANK([1]Values!$F137),"",[1]Values!U137)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IF(ISBLANK([1]Values!F138),"",[1]Values!$N138)</f>
        <v/>
      </c>
      <c r="O139" s="36" t="str">
        <f aca="false">IF(ISBLANK([1]Values!$F138),"",[1]Values!O138)</f>
        <v/>
      </c>
      <c r="P139" s="36" t="str">
        <f aca="false">IF(ISBLANK([1]Values!$F138),"",[1]Values!P138)</f>
        <v/>
      </c>
      <c r="Q139" s="36" t="str">
        <f aca="false">IF(ISBLANK([1]Values!$F138),"",[1]Values!Q138)</f>
        <v/>
      </c>
      <c r="R139" s="36" t="str">
        <f aca="false">IF(ISBLANK([1]Values!$F138),"",[1]Values!R138)</f>
        <v/>
      </c>
      <c r="S139" s="36" t="str">
        <f aca="false">IF(ISBLANK([1]Values!$F138),"",[1]Values!S138)</f>
        <v/>
      </c>
      <c r="T139" s="36" t="str">
        <f aca="false">IF(ISBLANK([1]Values!$F138),"",[1]Values!T138)</f>
        <v/>
      </c>
      <c r="U139" s="36" t="str">
        <f aca="false">IF(ISBLANK([1]Values!$F138),"",[1]Values!U138)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IF(ISBLANK([1]Values!F139),"",[1]Values!$N139)</f>
        <v/>
      </c>
      <c r="O140" s="36" t="str">
        <f aca="false">IF(ISBLANK([1]Values!$F139),"",[1]Values!O139)</f>
        <v/>
      </c>
      <c r="P140" s="36" t="str">
        <f aca="false">IF(ISBLANK([1]Values!$F139),"",[1]Values!P139)</f>
        <v/>
      </c>
      <c r="Q140" s="36" t="str">
        <f aca="false">IF(ISBLANK([1]Values!$F139),"",[1]Values!Q139)</f>
        <v/>
      </c>
      <c r="R140" s="36" t="str">
        <f aca="false">IF(ISBLANK([1]Values!$F139),"",[1]Values!R139)</f>
        <v/>
      </c>
      <c r="S140" s="36" t="str">
        <f aca="false">IF(ISBLANK([1]Values!$F139),"",[1]Values!S139)</f>
        <v/>
      </c>
      <c r="T140" s="36" t="str">
        <f aca="false">IF(ISBLANK([1]Values!$F139),"",[1]Values!T139)</f>
        <v/>
      </c>
      <c r="U140" s="36" t="str">
        <f aca="false">IF(ISBLANK([1]Values!$F139),"",[1]Values!U139)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IF(ISBLANK([1]Values!F140),"",[1]Values!$N140)</f>
        <v/>
      </c>
      <c r="O141" s="36" t="str">
        <f aca="false">IF(ISBLANK([1]Values!$F140),"",[1]Values!O140)</f>
        <v/>
      </c>
      <c r="P141" s="36" t="str">
        <f aca="false">IF(ISBLANK([1]Values!$F140),"",[1]Values!P140)</f>
        <v/>
      </c>
      <c r="Q141" s="36" t="str">
        <f aca="false">IF(ISBLANK([1]Values!$F140),"",[1]Values!Q140)</f>
        <v/>
      </c>
      <c r="R141" s="36" t="str">
        <f aca="false">IF(ISBLANK([1]Values!$F140),"",[1]Values!R140)</f>
        <v/>
      </c>
      <c r="S141" s="36" t="str">
        <f aca="false">IF(ISBLANK([1]Values!$F140),"",[1]Values!S140)</f>
        <v/>
      </c>
      <c r="T141" s="36" t="str">
        <f aca="false">IF(ISBLANK([1]Values!$F140),"",[1]Values!T140)</f>
        <v/>
      </c>
      <c r="U141" s="36" t="str">
        <f aca="false">IF(ISBLANK([1]Values!$F140),"",[1]Values!U140)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IF(ISBLANK([1]Values!F141),"",[1]Values!$N141)</f>
        <v/>
      </c>
      <c r="O142" s="36" t="str">
        <f aca="false">IF(ISBLANK([1]Values!$F141),"",[1]Values!O141)</f>
        <v/>
      </c>
      <c r="P142" s="36" t="str">
        <f aca="false">IF(ISBLANK([1]Values!$F141),"",[1]Values!P141)</f>
        <v/>
      </c>
      <c r="Q142" s="36" t="str">
        <f aca="false">IF(ISBLANK([1]Values!$F141),"",[1]Values!Q141)</f>
        <v/>
      </c>
      <c r="R142" s="36" t="str">
        <f aca="false">IF(ISBLANK([1]Values!$F141),"",[1]Values!R141)</f>
        <v/>
      </c>
      <c r="S142" s="36" t="str">
        <f aca="false">IF(ISBLANK([1]Values!$F141),"",[1]Values!S141)</f>
        <v/>
      </c>
      <c r="T142" s="36" t="str">
        <f aca="false">IF(ISBLANK([1]Values!$F141),"",[1]Values!T141)</f>
        <v/>
      </c>
      <c r="U142" s="36" t="str">
        <f aca="false">IF(ISBLANK([1]Values!$F141),"",[1]Values!U141)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IF(ISBLANK([1]Values!F142),"",[1]Values!$N142)</f>
        <v/>
      </c>
      <c r="O143" s="36" t="str">
        <f aca="false">IF(ISBLANK([1]Values!$F142),"",[1]Values!O142)</f>
        <v/>
      </c>
      <c r="P143" s="36" t="str">
        <f aca="false">IF(ISBLANK([1]Values!$F142),"",[1]Values!P142)</f>
        <v/>
      </c>
      <c r="Q143" s="36" t="str">
        <f aca="false">IF(ISBLANK([1]Values!$F142),"",[1]Values!Q142)</f>
        <v/>
      </c>
      <c r="R143" s="36" t="str">
        <f aca="false">IF(ISBLANK([1]Values!$F142),"",[1]Values!R142)</f>
        <v/>
      </c>
      <c r="S143" s="36" t="str">
        <f aca="false">IF(ISBLANK([1]Values!$F142),"",[1]Values!S142)</f>
        <v/>
      </c>
      <c r="T143" s="36" t="str">
        <f aca="false">IF(ISBLANK([1]Values!$F142),"",[1]Values!T142)</f>
        <v/>
      </c>
      <c r="U143" s="36" t="str">
        <f aca="false">IF(ISBLANK([1]Values!$F142),"",[1]Values!U142)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IF(ISBLANK([1]Values!F143),"",[1]Values!$N143)</f>
        <v/>
      </c>
      <c r="O144" s="36" t="str">
        <f aca="false">IF(ISBLANK([1]Values!$F143),"",[1]Values!O143)</f>
        <v/>
      </c>
      <c r="P144" s="36" t="str">
        <f aca="false">IF(ISBLANK([1]Values!$F143),"",[1]Values!P143)</f>
        <v/>
      </c>
      <c r="Q144" s="36" t="str">
        <f aca="false">IF(ISBLANK([1]Values!$F143),"",[1]Values!Q143)</f>
        <v/>
      </c>
      <c r="R144" s="36" t="str">
        <f aca="false">IF(ISBLANK([1]Values!$F143),"",[1]Values!R143)</f>
        <v/>
      </c>
      <c r="S144" s="36" t="str">
        <f aca="false">IF(ISBLANK([1]Values!$F143),"",[1]Values!S143)</f>
        <v/>
      </c>
      <c r="T144" s="36" t="str">
        <f aca="false">IF(ISBLANK([1]Values!$F143),"",[1]Values!T143)</f>
        <v/>
      </c>
      <c r="U144" s="36" t="str">
        <f aca="false">IF(ISBLANK([1]Values!$F143),"",[1]Values!U143)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IF(ISBLANK([1]Values!F144),"",[1]Values!$N144)</f>
        <v/>
      </c>
      <c r="O145" s="36" t="str">
        <f aca="false">IF(ISBLANK([1]Values!$F144),"",[1]Values!O144)</f>
        <v/>
      </c>
      <c r="P145" s="36" t="str">
        <f aca="false">IF(ISBLANK([1]Values!$F144),"",[1]Values!P144)</f>
        <v/>
      </c>
      <c r="Q145" s="36" t="str">
        <f aca="false">IF(ISBLANK([1]Values!$F144),"",[1]Values!Q144)</f>
        <v/>
      </c>
      <c r="R145" s="36" t="str">
        <f aca="false">IF(ISBLANK([1]Values!$F144),"",[1]Values!R144)</f>
        <v/>
      </c>
      <c r="S145" s="36" t="str">
        <f aca="false">IF(ISBLANK([1]Values!$F144),"",[1]Values!S144)</f>
        <v/>
      </c>
      <c r="T145" s="36" t="str">
        <f aca="false">IF(ISBLANK([1]Values!$F144),"",[1]Values!T144)</f>
        <v/>
      </c>
      <c r="U145" s="36" t="str">
        <f aca="false">IF(ISBLANK([1]Values!$F144),"",[1]Values!U144)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IF(ISBLANK([1]Values!F145),"",[1]Values!$N145)</f>
        <v/>
      </c>
      <c r="O146" s="36" t="str">
        <f aca="false">IF(ISBLANK([1]Values!$F145),"",[1]Values!O145)</f>
        <v/>
      </c>
      <c r="P146" s="36" t="str">
        <f aca="false">IF(ISBLANK([1]Values!$F145),"",[1]Values!P145)</f>
        <v/>
      </c>
      <c r="Q146" s="36" t="str">
        <f aca="false">IF(ISBLANK([1]Values!$F145),"",[1]Values!Q145)</f>
        <v/>
      </c>
      <c r="R146" s="36" t="str">
        <f aca="false">IF(ISBLANK([1]Values!$F145),"",[1]Values!R145)</f>
        <v/>
      </c>
      <c r="S146" s="36" t="str">
        <f aca="false">IF(ISBLANK([1]Values!$F145),"",[1]Values!S145)</f>
        <v/>
      </c>
      <c r="T146" s="36" t="str">
        <f aca="false">IF(ISBLANK([1]Values!$F145),"",[1]Values!T145)</f>
        <v/>
      </c>
      <c r="U146" s="36" t="str">
        <f aca="false">IF(ISBLANK([1]Values!$F145),"",[1]Values!U145)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IF(ISBLANK([1]Values!F146),"",[1]Values!$N146)</f>
        <v/>
      </c>
      <c r="O147" s="36" t="str">
        <f aca="false">IF(ISBLANK([1]Values!$F146),"",[1]Values!O146)</f>
        <v/>
      </c>
      <c r="P147" s="36" t="str">
        <f aca="false">IF(ISBLANK([1]Values!$F146),"",[1]Values!P146)</f>
        <v/>
      </c>
      <c r="Q147" s="36" t="str">
        <f aca="false">IF(ISBLANK([1]Values!$F146),"",[1]Values!Q146)</f>
        <v/>
      </c>
      <c r="R147" s="36" t="str">
        <f aca="false">IF(ISBLANK([1]Values!$F146),"",[1]Values!R146)</f>
        <v/>
      </c>
      <c r="S147" s="36" t="str">
        <f aca="false">IF(ISBLANK([1]Values!$F146),"",[1]Values!S146)</f>
        <v/>
      </c>
      <c r="T147" s="36" t="str">
        <f aca="false">IF(ISBLANK([1]Values!$F146),"",[1]Values!T146)</f>
        <v/>
      </c>
      <c r="U147" s="36" t="str">
        <f aca="false">IF(ISBLANK([1]Values!$F146),"",[1]Values!U146)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IF(ISBLANK([1]Values!F147),"",[1]Values!$N147)</f>
        <v/>
      </c>
      <c r="O148" s="36" t="str">
        <f aca="false">IF(ISBLANK([1]Values!$F147),"",[1]Values!O147)</f>
        <v/>
      </c>
      <c r="P148" s="36" t="str">
        <f aca="false">IF(ISBLANK([1]Values!$F147),"",[1]Values!P147)</f>
        <v/>
      </c>
      <c r="Q148" s="36" t="str">
        <f aca="false">IF(ISBLANK([1]Values!$F147),"",[1]Values!Q147)</f>
        <v/>
      </c>
      <c r="R148" s="36" t="str">
        <f aca="false">IF(ISBLANK([1]Values!$F147),"",[1]Values!R147)</f>
        <v/>
      </c>
      <c r="S148" s="36" t="str">
        <f aca="false">IF(ISBLANK([1]Values!$F147),"",[1]Values!S147)</f>
        <v/>
      </c>
      <c r="T148" s="36" t="str">
        <f aca="false">IF(ISBLANK([1]Values!$F147),"",[1]Values!T147)</f>
        <v/>
      </c>
      <c r="U148" s="36" t="str">
        <f aca="false">IF(ISBLANK([1]Values!$F147),"",[1]Values!U147)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IF(ISBLANK([1]Values!F148),"",[1]Values!$N148)</f>
        <v/>
      </c>
      <c r="O149" s="36" t="str">
        <f aca="false">IF(ISBLANK([1]Values!$F148),"",[1]Values!O148)</f>
        <v/>
      </c>
      <c r="P149" s="36" t="str">
        <f aca="false">IF(ISBLANK([1]Values!$F148),"",[1]Values!P148)</f>
        <v/>
      </c>
      <c r="Q149" s="36" t="str">
        <f aca="false">IF(ISBLANK([1]Values!$F148),"",[1]Values!Q148)</f>
        <v/>
      </c>
      <c r="R149" s="36" t="str">
        <f aca="false">IF(ISBLANK([1]Values!$F148),"",[1]Values!R148)</f>
        <v/>
      </c>
      <c r="S149" s="36" t="str">
        <f aca="false">IF(ISBLANK([1]Values!$F148),"",[1]Values!S148)</f>
        <v/>
      </c>
      <c r="T149" s="36" t="str">
        <f aca="false">IF(ISBLANK([1]Values!$F148),"",[1]Values!T148)</f>
        <v/>
      </c>
      <c r="U149" s="36" t="str">
        <f aca="false">IF(ISBLANK([1]Values!$F148),"",[1]Values!U148)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IF(ISBLANK([1]Values!F149),"",[1]Values!$N149)</f>
        <v/>
      </c>
      <c r="O150" s="36" t="str">
        <f aca="false">IF(ISBLANK([1]Values!$F149),"",[1]Values!O149)</f>
        <v/>
      </c>
      <c r="P150" s="36" t="str">
        <f aca="false">IF(ISBLANK([1]Values!$F149),"",[1]Values!P149)</f>
        <v/>
      </c>
      <c r="Q150" s="36" t="str">
        <f aca="false">IF(ISBLANK([1]Values!$F149),"",[1]Values!Q149)</f>
        <v/>
      </c>
      <c r="R150" s="36" t="str">
        <f aca="false">IF(ISBLANK([1]Values!$F149),"",[1]Values!R149)</f>
        <v/>
      </c>
      <c r="S150" s="36" t="str">
        <f aca="false">IF(ISBLANK([1]Values!$F149),"",[1]Values!S149)</f>
        <v/>
      </c>
      <c r="T150" s="36" t="str">
        <f aca="false">IF(ISBLANK([1]Values!$F149),"",[1]Values!T149)</f>
        <v/>
      </c>
      <c r="U150" s="36" t="str">
        <f aca="false">IF(ISBLANK([1]Values!$F149),"",[1]Values!U149)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&amp; " variations")</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&amp; " variations")</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&amp; " variations")</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&amp; " variations")</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&amp; " variations")</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&amp; " variations")</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2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8" t="str">
        <f aca="false">IF(ISBLANK(Values!E204),"",Values!F204 &amp; " variations")</f>
        <v/>
      </c>
      <c r="K205" s="28" t="str">
        <f aca="false">IF(ISBLANK(Values!E204),"",IF(Values!J204, Values!$B$4, Values!$B$5))</f>
        <v/>
      </c>
      <c r="L205" s="39"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8"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2" t="str">
        <f aca="false">IF(ISBLANK(Values!E204),"","👉 "&amp;Values!H204&amp; " "&amp;Values!$B$24 &amp;" "&amp;Values!$B$3)</f>
        <v/>
      </c>
      <c r="AK205" s="1" t="str">
        <f aca="false">IF(ISBLANK(Values!E204),"",Values!$B$25)</f>
        <v/>
      </c>
      <c r="AL205" s="1" t="str">
        <f aca="false">IF(ISBLANK(Values!E204),"",Values!$B$26)</f>
        <v/>
      </c>
      <c r="AM205" s="1" t="str">
        <f aca="false">IF(ISBLANK(Values!E204),"",Values!$B$27)</f>
        <v/>
      </c>
      <c r="AT205" s="1" t="str">
        <f aca="false">IF(ISBLANK(Values!E204),"",IF(Values!J204,"Backlit", "Non-Backlit"))</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2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8" t="str">
        <f aca="false">IF(ISBLANK(Values!E205),"",Values!F205 &amp; " variations")</f>
        <v/>
      </c>
      <c r="K206" s="28" t="str">
        <f aca="false">IF(ISBLANK(Values!E205),"",IF(Values!J205, Values!$B$4, Values!$B$5))</f>
        <v/>
      </c>
      <c r="L206" s="39"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8"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2" t="str">
        <f aca="false">IF(ISBLANK(Values!E205),"","👉 "&amp;Values!H205&amp; " "&amp;Values!$B$24 &amp;" "&amp;Values!$B$3)</f>
        <v/>
      </c>
      <c r="AK206" s="1" t="str">
        <f aca="false">IF(ISBLANK(Values!E205),"",Values!$B$25)</f>
        <v/>
      </c>
      <c r="AL206" s="1" t="str">
        <f aca="false">IF(ISBLANK(Values!E205),"",Values!$B$26)</f>
        <v/>
      </c>
      <c r="AM206" s="1" t="str">
        <f aca="false">IF(ISBLANK(Values!E205),"",Values!$B$27)</f>
        <v/>
      </c>
      <c r="AT206" s="1" t="str">
        <f aca="false">IF(ISBLANK(Values!E205),"",IF(Values!J205,"Backlit", "Non-Backlit"))</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2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8" t="str">
        <f aca="false">IF(ISBLANK(Values!E206),"",Values!F206 &amp; " variations")</f>
        <v/>
      </c>
      <c r="K207" s="28" t="str">
        <f aca="false">IF(ISBLANK(Values!E206),"",IF(Values!J206, Values!$B$4, Values!$B$5))</f>
        <v/>
      </c>
      <c r="L207" s="39"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8"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2"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1" t="str">
        <f aca="false">IF(ISBLANK(Values!E206),"",IF(Values!J206,"Backlit", "Non-Backlit"))</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2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8" t="str">
        <f aca="false">IF(ISBLANK(Values!E207),"",Values!F207 &amp; " variations")</f>
        <v/>
      </c>
      <c r="K208" s="28" t="str">
        <f aca="false">IF(ISBLANK(Values!E207),"",IF(Values!J207, Values!$B$4, Values!$B$5))</f>
        <v/>
      </c>
      <c r="L208" s="39"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8"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2"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1" t="str">
        <f aca="false">IF(ISBLANK(Values!E207),"",IF(Values!J207,"Backlit", "Non-Backlit"))</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2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8" t="str">
        <f aca="false">IF(ISBLANK(Values!E208),"",Values!F208 &amp; " variations")</f>
        <v/>
      </c>
      <c r="K209" s="28" t="str">
        <f aca="false">IF(ISBLANK(Values!E208),"",IF(Values!J208, Values!$B$4, Values!$B$5))</f>
        <v/>
      </c>
      <c r="L209" s="39"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8"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2"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1" t="str">
        <f aca="false">IF(ISBLANK(Values!E208),"",IF(Values!J208,"Backlit", "Non-Backlit"))</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2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8" t="str">
        <f aca="false">IF(ISBLANK(Values!E209),"",Values!F209 &amp; " variations")</f>
        <v/>
      </c>
      <c r="K210" s="28" t="str">
        <f aca="false">IF(ISBLANK(Values!E209),"",IF(Values!J209, Values!$B$4, Values!$B$5))</f>
        <v/>
      </c>
      <c r="L210" s="39"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8"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2"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1" t="str">
        <f aca="false">IF(ISBLANK(Values!E209),"",IF(Values!J209,"Backlit", "Non-Backlit"))</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2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8" t="str">
        <f aca="false">IF(ISBLANK(Values!E210),"",Values!F210 &amp; " variations")</f>
        <v/>
      </c>
      <c r="K211" s="28" t="str">
        <f aca="false">IF(ISBLANK(Values!E210),"",IF(Values!J210, Values!$B$4, Values!$B$5))</f>
        <v/>
      </c>
      <c r="L211" s="39"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8"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2"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1" t="str">
        <f aca="false">IF(ISBLANK(Values!E210),"",IF(Values!J210,"Backlit", "Non-Backlit"))</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2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8" t="str">
        <f aca="false">IF(ISBLANK(Values!E211),"",Values!F211 &amp; " variations")</f>
        <v/>
      </c>
      <c r="K212" s="28" t="str">
        <f aca="false">IF(ISBLANK(Values!E211),"",IF(Values!J211, Values!$B$4, Values!$B$5))</f>
        <v/>
      </c>
      <c r="L212" s="39"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8"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2"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1" t="str">
        <f aca="false">IF(ISBLANK(Values!E211),"",IF(Values!J211,"Backlit", "Non-Backlit"))</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2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8" t="str">
        <f aca="false">IF(ISBLANK(Values!E212),"",Values!F212 &amp; " variations")</f>
        <v/>
      </c>
      <c r="K213" s="28" t="str">
        <f aca="false">IF(ISBLANK(Values!E212),"",IF(Values!J212, Values!$B$4, Values!$B$5))</f>
        <v/>
      </c>
      <c r="L213" s="39"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8"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2"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1" t="str">
        <f aca="false">IF(ISBLANK(Values!E212),"",IF(Values!J212,"Backlit", "Non-Backlit"))</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2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8" t="str">
        <f aca="false">IF(ISBLANK(Values!E213),"",Values!F213 &amp; " variations")</f>
        <v/>
      </c>
      <c r="K214" s="28" t="str">
        <f aca="false">IF(ISBLANK(Values!E213),"",IF(Values!J213, Values!$B$4, Values!$B$5))</f>
        <v/>
      </c>
      <c r="L214" s="39"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8"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2"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1" t="str">
        <f aca="false">IF(ISBLANK(Values!E213),"",IF(Values!J213,"Backlit", "Non-Backlit"))</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2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8" t="str">
        <f aca="false">IF(ISBLANK(Values!E214),"",Values!F214 &amp; " variations")</f>
        <v/>
      </c>
      <c r="K215" s="28" t="str">
        <f aca="false">IF(ISBLANK(Values!E214),"",IF(Values!J214, Values!$B$4, Values!$B$5))</f>
        <v/>
      </c>
      <c r="L215" s="39"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8"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2"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1" t="str">
        <f aca="false">IF(ISBLANK(Values!E214),"",IF(Values!J214,"Backlit", "Non-Backlit"))</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2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8" t="str">
        <f aca="false">IF(ISBLANK(Values!E215),"",Values!F215 &amp; " variations")</f>
        <v/>
      </c>
      <c r="K216" s="28" t="str">
        <f aca="false">IF(ISBLANK(Values!E215),"",IF(Values!J215, Values!$B$4, Values!$B$5))</f>
        <v/>
      </c>
      <c r="L216" s="39"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8"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2"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1" t="str">
        <f aca="false">IF(ISBLANK(Values!E215),"",IF(Values!J215,"Backlit", "Non-Backlit"))</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2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8" t="str">
        <f aca="false">IF(ISBLANK(Values!E216),"",Values!F216 &amp; " variations")</f>
        <v/>
      </c>
      <c r="K217" s="28" t="str">
        <f aca="false">IF(ISBLANK(Values!E216),"",IF(Values!J216, Values!$B$4, Values!$B$5))</f>
        <v/>
      </c>
      <c r="L217" s="39"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8"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2"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1" t="str">
        <f aca="false">IF(ISBLANK(Values!E216),"",IF(Values!J216,"Backlit", "Non-Backlit"))</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2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8" t="str">
        <f aca="false">IF(ISBLANK(Values!E217),"",Values!F217 &amp; " variations")</f>
        <v/>
      </c>
      <c r="K218" s="28" t="str">
        <f aca="false">IF(ISBLANK(Values!E217),"",IF(Values!J217, Values!$B$4, Values!$B$5))</f>
        <v/>
      </c>
      <c r="L218" s="39"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8"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2"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1" t="str">
        <f aca="false">IF(ISBLANK(Values!E217),"",IF(Values!J217,"Backlit", "Non-Backlit"))</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2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8" t="str">
        <f aca="false">IF(ISBLANK(Values!E218),"",Values!F218 &amp; " variations")</f>
        <v/>
      </c>
      <c r="K219" s="28" t="str">
        <f aca="false">IF(ISBLANK(Values!E218),"",IF(Values!J218, Values!$B$4, Values!$B$5))</f>
        <v/>
      </c>
      <c r="L219" s="39"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8"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2"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1" t="str">
        <f aca="false">IF(ISBLANK(Values!E218),"",IF(Values!J218,"Backlit", "Non-Backlit"))</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2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8" t="str">
        <f aca="false">IF(ISBLANK(Values!E219),"",Values!F219 &amp; " variations")</f>
        <v/>
      </c>
      <c r="K220" s="28" t="str">
        <f aca="false">IF(ISBLANK(Values!E219),"",IF(Values!J219, Values!$B$4, Values!$B$5))</f>
        <v/>
      </c>
      <c r="L220" s="39"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8"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2"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1" t="str">
        <f aca="false">IF(ISBLANK(Values!E219),"",IF(Values!J219,"Backlit", "Non-Backlit"))</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2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8" t="str">
        <f aca="false">IF(ISBLANK(Values!E220),"",Values!F220 &amp; " variations")</f>
        <v/>
      </c>
      <c r="K221" s="28" t="str">
        <f aca="false">IF(ISBLANK(Values!E220),"",IF(Values!J220, Values!$B$4, Values!$B$5))</f>
        <v/>
      </c>
      <c r="L221" s="39"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8"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2"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1" t="str">
        <f aca="false">IF(ISBLANK(Values!E220),"",IF(Values!J220,"Backlit", "Non-Backlit"))</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2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8" t="str">
        <f aca="false">IF(ISBLANK(Values!E221),"",Values!F221 &amp; " variations")</f>
        <v/>
      </c>
      <c r="K222" s="28" t="str">
        <f aca="false">IF(ISBLANK(Values!E221),"",IF(Values!J221, Values!$B$4, Values!$B$5))</f>
        <v/>
      </c>
      <c r="L222" s="39"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8"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2"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1" t="str">
        <f aca="false">IF(ISBLANK(Values!E221),"",IF(Values!J221,"Backlit", "Non-Backlit"))</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2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8" t="str">
        <f aca="false">IF(ISBLANK(Values!E222),"",Values!F222 &amp; " variations")</f>
        <v/>
      </c>
      <c r="K223" s="28" t="str">
        <f aca="false">IF(ISBLANK(Values!E222),"",IF(Values!J222, Values!$B$4, Values!$B$5))</f>
        <v/>
      </c>
      <c r="L223" s="39"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8"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2"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1" t="str">
        <f aca="false">IF(ISBLANK(Values!E222),"",IF(Values!J222,"Backlit", "Non-Backlit"))</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2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8" t="str">
        <f aca="false">IF(ISBLANK(Values!E223),"",Values!F223 &amp; " variations")</f>
        <v/>
      </c>
      <c r="K224" s="28" t="str">
        <f aca="false">IF(ISBLANK(Values!E223),"",IF(Values!J223, Values!$B$4, Values!$B$5))</f>
        <v/>
      </c>
      <c r="L224" s="39"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8"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2"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1" t="str">
        <f aca="false">IF(ISBLANK(Values!E223),"",IF(Values!J223,"Backlit", "Non-Backlit"))</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2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8" t="str">
        <f aca="false">IF(ISBLANK(Values!E224),"",Values!F224 &amp; " variations")</f>
        <v/>
      </c>
      <c r="K225" s="28" t="str">
        <f aca="false">IF(ISBLANK(Values!E224),"",IF(Values!J224, Values!$B$4, Values!$B$5))</f>
        <v/>
      </c>
      <c r="L225" s="39"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8"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2"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1" t="str">
        <f aca="false">IF(ISBLANK(Values!E224),"",IF(Values!J224,"Backlit", "Non-Backlit"))</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2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8" t="str">
        <f aca="false">IF(ISBLANK(Values!E225),"",Values!F225 &amp; " variations")</f>
        <v/>
      </c>
      <c r="K226" s="28" t="str">
        <f aca="false">IF(ISBLANK(Values!E225),"",IF(Values!J225, Values!$B$4, Values!$B$5))</f>
        <v/>
      </c>
      <c r="L226" s="39"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8"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2"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1" t="str">
        <f aca="false">IF(ISBLANK(Values!E225),"",IF(Values!J225,"Backlit", "Non-Backlit"))</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2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8" t="str">
        <f aca="false">IF(ISBLANK(Values!E226),"",Values!F226 &amp; " variations")</f>
        <v/>
      </c>
      <c r="K227" s="28" t="str">
        <f aca="false">IF(ISBLANK(Values!E226),"",IF(Values!J226, Values!$B$4, Values!$B$5))</f>
        <v/>
      </c>
      <c r="L227" s="39"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8"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2"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1" t="str">
        <f aca="false">IF(ISBLANK(Values!E226),"",IF(Values!J226,"Backlit", "Non-Backlit"))</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2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8" t="str">
        <f aca="false">IF(ISBLANK(Values!E227),"",Values!F227 &amp; " variations")</f>
        <v/>
      </c>
      <c r="K228" s="28" t="str">
        <f aca="false">IF(ISBLANK(Values!E227),"",IF(Values!J227, Values!$B$4, Values!$B$5))</f>
        <v/>
      </c>
      <c r="L228" s="39"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8"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2"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1" t="str">
        <f aca="false">IF(ISBLANK(Values!E227),"",IF(Values!J227,"Backlit", "Non-Backlit"))</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2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8" t="str">
        <f aca="false">IF(ISBLANK(Values!E228),"",Values!F228 &amp; " variations")</f>
        <v/>
      </c>
      <c r="K229" s="28" t="str">
        <f aca="false">IF(ISBLANK(Values!E228),"",IF(Values!J228, Values!$B$4, Values!$B$5))</f>
        <v/>
      </c>
      <c r="L229" s="39"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8"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2"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1" t="str">
        <f aca="false">IF(ISBLANK(Values!E228),"",IF(Values!J228,"Backlit", "Non-Backlit"))</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2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8" t="str">
        <f aca="false">IF(ISBLANK(Values!E229),"",Values!F229 &amp; " variations")</f>
        <v/>
      </c>
      <c r="K230" s="28" t="str">
        <f aca="false">IF(ISBLANK(Values!E229),"",IF(Values!J229, Values!$B$4, Values!$B$5))</f>
        <v/>
      </c>
      <c r="L230" s="39"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8"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2"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1" t="str">
        <f aca="false">IF(ISBLANK(Values!E229),"",IF(Values!J229,"Backlit", "Non-Backlit"))</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2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8" t="str">
        <f aca="false">IF(ISBLANK(Values!E230),"",Values!F230 &amp; " variations")</f>
        <v/>
      </c>
      <c r="K231" s="28" t="str">
        <f aca="false">IF(ISBLANK(Values!E230),"",IF(Values!J230, Values!$B$4, Values!$B$5))</f>
        <v/>
      </c>
      <c r="L231" s="39"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8"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2"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1" t="str">
        <f aca="false">IF(ISBLANK(Values!E230),"",IF(Values!J230,"Backlit", "Non-Backlit"))</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2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8" t="str">
        <f aca="false">IF(ISBLANK(Values!E231),"",Values!F231 &amp; " variations")</f>
        <v/>
      </c>
      <c r="K232" s="28" t="str">
        <f aca="false">IF(ISBLANK(Values!E231),"",IF(Values!J231, Values!$B$4, Values!$B$5))</f>
        <v/>
      </c>
      <c r="L232" s="39"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8"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2"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1" t="str">
        <f aca="false">IF(ISBLANK(Values!E231),"",IF(Values!J231,"Backlit", "Non-Backlit"))</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2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8" t="str">
        <f aca="false">IF(ISBLANK(Values!E232),"",Values!F232 &amp; " variations")</f>
        <v/>
      </c>
      <c r="K233" s="28" t="str">
        <f aca="false">IF(ISBLANK(Values!E232),"",IF(Values!J232, Values!$B$4, Values!$B$5))</f>
        <v/>
      </c>
      <c r="L233" s="39"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8"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2"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1" t="str">
        <f aca="false">IF(ISBLANK(Values!E232),"",IF(Values!J232,"Backlit", "Non-Backlit"))</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2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8" t="str">
        <f aca="false">IF(ISBLANK(Values!E233),"",Values!F233 &amp; " variations")</f>
        <v/>
      </c>
      <c r="K234" s="28" t="str">
        <f aca="false">IF(ISBLANK(Values!E233),"",IF(Values!J233, Values!$B$4, Values!$B$5))</f>
        <v/>
      </c>
      <c r="L234" s="39"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8"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2"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1" t="str">
        <f aca="false">IF(ISBLANK(Values!E233),"",IF(Values!J233,"Backlit", "Non-Backlit"))</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2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8" t="str">
        <f aca="false">IF(ISBLANK(Values!E234),"",Values!F234 &amp; " variations")</f>
        <v/>
      </c>
      <c r="K235" s="28" t="str">
        <f aca="false">IF(ISBLANK(Values!E234),"",IF(Values!J234, Values!$B$4, Values!$B$5))</f>
        <v/>
      </c>
      <c r="L235" s="39"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8"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2"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1" t="str">
        <f aca="false">IF(ISBLANK(Values!E234),"",IF(Values!J234,"Backlit", "Non-Backlit"))</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2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8" t="str">
        <f aca="false">IF(ISBLANK(Values!E235),"",Values!F235 &amp; " variations")</f>
        <v/>
      </c>
      <c r="K236" s="28" t="str">
        <f aca="false">IF(ISBLANK(Values!E235),"",IF(Values!J235, Values!$B$4, Values!$B$5))</f>
        <v/>
      </c>
      <c r="L236" s="39"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8"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2"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1" t="str">
        <f aca="false">IF(ISBLANK(Values!E235),"",IF(Values!J235,"Backlit", "Non-Backlit"))</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2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8" t="str">
        <f aca="false">IF(ISBLANK(Values!E236),"",Values!F236 &amp; " variations")</f>
        <v/>
      </c>
      <c r="K237" s="28" t="str">
        <f aca="false">IF(ISBLANK(Values!E236),"",IF(Values!J236, Values!$B$4, Values!$B$5))</f>
        <v/>
      </c>
      <c r="L237" s="39"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8"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2"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1" t="str">
        <f aca="false">IF(ISBLANK(Values!E236),"",IF(Values!J236,"Backlit", "Non-Backlit"))</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2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8" t="str">
        <f aca="false">IF(ISBLANK(Values!E237),"",Values!F237 &amp; " variations")</f>
        <v/>
      </c>
      <c r="K238" s="28" t="str">
        <f aca="false">IF(ISBLANK(Values!E237),"",IF(Values!J237, Values!$B$4, Values!$B$5))</f>
        <v/>
      </c>
      <c r="L238" s="39"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8"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2"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1" t="str">
        <f aca="false">IF(ISBLANK(Values!E237),"",IF(Values!J237,"Backlit", "Non-Backlit"))</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2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8" t="str">
        <f aca="false">IF(ISBLANK(Values!E238),"",Values!F238 &amp; " variations")</f>
        <v/>
      </c>
      <c r="K239" s="28" t="str">
        <f aca="false">IF(ISBLANK(Values!E238),"",IF(Values!J238, Values!$B$4, Values!$B$5))</f>
        <v/>
      </c>
      <c r="L239" s="39"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8"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2"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1" t="str">
        <f aca="false">IF(ISBLANK(Values!E238),"",IF(Values!J238,"Backlit", "Non-Backlit"))</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2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8" t="str">
        <f aca="false">IF(ISBLANK(Values!E239),"",Values!F239 &amp; " variations")</f>
        <v/>
      </c>
      <c r="K240" s="28" t="str">
        <f aca="false">IF(ISBLANK(Values!E239),"",IF(Values!J239, Values!$B$4, Values!$B$5))</f>
        <v/>
      </c>
      <c r="L240" s="39"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8"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2"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1" t="str">
        <f aca="false">IF(ISBLANK(Values!E239),"",IF(Values!J239,"Backlit", "Non-Backlit"))</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2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8" t="str">
        <f aca="false">IF(ISBLANK(Values!E240),"",Values!F240 &amp; " variations")</f>
        <v/>
      </c>
      <c r="K241" s="28" t="str">
        <f aca="false">IF(ISBLANK(Values!E240),"",IF(Values!J240, Values!$B$4, Values!$B$5))</f>
        <v/>
      </c>
      <c r="L241" s="39"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8"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2"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1" t="str">
        <f aca="false">IF(ISBLANK(Values!E240),"",IF(Values!J240,"Backlit", "Non-Backlit"))</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2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8" t="str">
        <f aca="false">IF(ISBLANK(Values!E241),"",Values!F241 &amp; " variations")</f>
        <v/>
      </c>
      <c r="K242" s="28" t="str">
        <f aca="false">IF(ISBLANK(Values!E241),"",IF(Values!J241, Values!$B$4, Values!$B$5))</f>
        <v/>
      </c>
      <c r="L242" s="39"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8"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2"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1" t="str">
        <f aca="false">IF(ISBLANK(Values!E241),"",IF(Values!J241,"Backlit", "Non-Backlit"))</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2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8" t="str">
        <f aca="false">IF(ISBLANK(Values!E242),"",Values!F242 &amp; " variations")</f>
        <v/>
      </c>
      <c r="K243" s="28" t="str">
        <f aca="false">IF(ISBLANK(Values!E242),"",IF(Values!J242, Values!$B$4, Values!$B$5))</f>
        <v/>
      </c>
      <c r="L243" s="39"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8"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2"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1" t="str">
        <f aca="false">IF(ISBLANK(Values!E242),"",IF(Values!J242,"Backlit", "Non-Backlit"))</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2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8" t="str">
        <f aca="false">IF(ISBLANK(Values!E243),"",Values!F243 &amp; " variations")</f>
        <v/>
      </c>
      <c r="K244" s="28" t="str">
        <f aca="false">IF(ISBLANK(Values!E243),"",IF(Values!J243, Values!$B$4, Values!$B$5))</f>
        <v/>
      </c>
      <c r="L244" s="39"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8"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2"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1" t="str">
        <f aca="false">IF(ISBLANK(Values!E243),"",IF(Values!J243,"Backlit", "Non-Backlit"))</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2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8" t="str">
        <f aca="false">IF(ISBLANK(Values!E244),"",Values!F244 &amp; " variations")</f>
        <v/>
      </c>
      <c r="K245" s="28" t="str">
        <f aca="false">IF(ISBLANK(Values!E244),"",IF(Values!J244, Values!$B$4, Values!$B$5))</f>
        <v/>
      </c>
      <c r="L245" s="39"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8"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2"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1" t="str">
        <f aca="false">IF(ISBLANK(Values!E244),"",IF(Values!J244,"Backlit", "Non-Backlit"))</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2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8" t="str">
        <f aca="false">IF(ISBLANK(Values!E245),"",Values!F245 &amp; " variations")</f>
        <v/>
      </c>
      <c r="K246" s="28" t="str">
        <f aca="false">IF(ISBLANK(Values!E245),"",IF(Values!J245, Values!$B$4, Values!$B$5))</f>
        <v/>
      </c>
      <c r="L246" s="39"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8"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2"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1" t="str">
        <f aca="false">IF(ISBLANK(Values!E245),"",IF(Values!J245,"Backlit", "Non-Backlit"))</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2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8" t="str">
        <f aca="false">IF(ISBLANK(Values!E246),"",Values!F246 &amp; " variations")</f>
        <v/>
      </c>
      <c r="K247" s="28" t="str">
        <f aca="false">IF(ISBLANK(Values!E246),"",IF(Values!J246, Values!$B$4, Values!$B$5))</f>
        <v/>
      </c>
      <c r="L247" s="39"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8"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2"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1" t="str">
        <f aca="false">IF(ISBLANK(Values!E246),"",IF(Values!J246,"Backlit", "Non-Backlit"))</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2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8" t="str">
        <f aca="false">IF(ISBLANK(Values!E247),"",Values!F247 &amp; " variations")</f>
        <v/>
      </c>
      <c r="K248" s="28" t="str">
        <f aca="false">IF(ISBLANK(Values!E247),"",IF(Values!J247, Values!$B$4, Values!$B$5))</f>
        <v/>
      </c>
      <c r="L248" s="39"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8"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2"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1" t="str">
        <f aca="false">IF(ISBLANK(Values!E247),"",IF(Values!J247,"Backlit", "Non-Backlit"))</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2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8" t="str">
        <f aca="false">IF(ISBLANK(Values!E248),"",Values!F248 &amp; " variations")</f>
        <v/>
      </c>
      <c r="K249" s="28" t="str">
        <f aca="false">IF(ISBLANK(Values!E248),"",IF(Values!J248, Values!$B$4, Values!$B$5))</f>
        <v/>
      </c>
      <c r="L249" s="39"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8"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2"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1" t="str">
        <f aca="false">IF(ISBLANK(Values!E248),"",IF(Values!J248,"Backlit", "Non-Backlit"))</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2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8" t="str">
        <f aca="false">IF(ISBLANK(Values!E249),"",Values!F249 &amp; " variations")</f>
        <v/>
      </c>
      <c r="K250" s="28" t="str">
        <f aca="false">IF(ISBLANK(Values!E249),"",IF(Values!J249, Values!$B$4, Values!$B$5))</f>
        <v/>
      </c>
      <c r="L250" s="39"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8"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2"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1" t="str">
        <f aca="false">IF(ISBLANK(Values!E249),"",IF(Values!J249,"Backlit", "Non-Backlit"))</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2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8" t="str">
        <f aca="false">IF(ISBLANK(Values!E250),"",Values!F250 &amp; " variations")</f>
        <v/>
      </c>
      <c r="K251" s="28" t="str">
        <f aca="false">IF(ISBLANK(Values!E250),"",IF(Values!J250, Values!$B$4, Values!$B$5))</f>
        <v/>
      </c>
      <c r="L251" s="39"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8"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2"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1" t="str">
        <f aca="false">IF(ISBLANK(Values!E250),"",IF(Values!J250,"Backlit", "Non-Backlit"))</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2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8" t="str">
        <f aca="false">IF(ISBLANK(Values!E251),"",Values!F251 &amp; " variations")</f>
        <v/>
      </c>
      <c r="K252" s="28" t="str">
        <f aca="false">IF(ISBLANK(Values!E251),"",IF(Values!J251, Values!$B$4, Values!$B$5))</f>
        <v/>
      </c>
      <c r="L252" s="39"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8"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2"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1" t="str">
        <f aca="false">IF(ISBLANK(Values!E251),"",IF(Values!J251,"Backlit", "Non-Backlit"))</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2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8" t="str">
        <f aca="false">IF(ISBLANK(Values!E252),"",Values!F252 &amp; " variations")</f>
        <v/>
      </c>
      <c r="K253" s="28" t="str">
        <f aca="false">IF(ISBLANK(Values!E252),"",IF(Values!J252, Values!$B$4, Values!$B$5))</f>
        <v/>
      </c>
      <c r="L253" s="39"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8"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2"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1" t="str">
        <f aca="false">IF(ISBLANK(Values!E252),"",IF(Values!J252,"Backlit", "Non-Backlit"))</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2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8" t="str">
        <f aca="false">IF(ISBLANK(Values!E253),"",Values!F253 &amp; " variations")</f>
        <v/>
      </c>
      <c r="K254" s="28" t="str">
        <f aca="false">IF(ISBLANK(Values!E253),"",IF(Values!J253, Values!$B$4, Values!$B$5))</f>
        <v/>
      </c>
      <c r="L254" s="39"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8"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2"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1" t="str">
        <f aca="false">IF(ISBLANK(Values!E253),"",IF(Values!J253,"Backlit", "Non-Backlit"))</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2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8" t="str">
        <f aca="false">IF(ISBLANK(Values!E254),"",Values!F254 &amp; " variations")</f>
        <v/>
      </c>
      <c r="K255" s="28" t="str">
        <f aca="false">IF(ISBLANK(Values!E254),"",IF(Values!J254, Values!$B$4, Values!$B$5))</f>
        <v/>
      </c>
      <c r="L255" s="39"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8"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2"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1" t="str">
        <f aca="false">IF(ISBLANK(Values!E254),"",IF(Values!J254,"Backlit", "Non-Backlit"))</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2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8" t="str">
        <f aca="false">IF(ISBLANK(Values!E255),"",Values!F255 &amp; " variations")</f>
        <v/>
      </c>
      <c r="K256" s="28" t="str">
        <f aca="false">IF(ISBLANK(Values!E255),"",IF(Values!J255, Values!$B$4, Values!$B$5))</f>
        <v/>
      </c>
      <c r="L256" s="39"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8"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2"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1" t="str">
        <f aca="false">IF(ISBLANK(Values!E255),"",IF(Values!J255,"Backlit", "Non-Backlit"))</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28" t="str">
        <f aca="false">IF(ISBLANK(Values!E256),"",IF(Values!J256,Values!H256 &amp;" "&amp;  Values!$B$1 &amp; " " &amp;Values!$B$3,Values!G256 &amp;" "&amp;  Values!$B$2 &amp; " " &amp;Values!$B$3))</f>
        <v/>
      </c>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28" t="str">
        <f aca="false">IF(ISBLANK(Values!E257),"",IF(Values!J257,Values!H257 &amp;" "&amp;  Values!$B$1 &amp; " " &amp;Values!$B$3,Values!G257 &amp;" "&amp;  Values!$B$2 &amp; " " &amp;Values!$B$3))</f>
        <v/>
      </c>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28" t="str">
        <f aca="false">IF(ISBLANK(Values!E258),"",IF(Values!J258,Values!H258 &amp;" "&amp;  Values!$B$1 &amp; " " &amp;Values!$B$3,Values!G258 &amp;" "&amp;  Values!$B$2 &amp; " " &amp;Values!$B$3))</f>
        <v/>
      </c>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28" t="str">
        <f aca="false">IF(ISBLANK(Values!E259),"",IF(Values!J259,Values!H259 &amp;" "&amp;  Values!$B$1 &amp; " " &amp;Values!$B$3,Values!G259 &amp;" "&amp;  Values!$B$2 &amp; " " &amp;Values!$B$3))</f>
        <v/>
      </c>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2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2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2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2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2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2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2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2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2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2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2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2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2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56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56 O6:U13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7:U150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56 N6:N256 N5:U5 O6:U13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56 V5:V1041 AB5:AB1041 AI5:AI1041 AK5:AT256 DP5:DP1041 FJ5:FO256 N151:U256 B257:B1041 D257:D1041 J257:U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U150"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1" sqref="N5:U132 B36"/>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350</v>
      </c>
      <c r="B1" s="45"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6" t="s">
        <v>351</v>
      </c>
      <c r="F1" s="46"/>
      <c r="G1" s="46"/>
      <c r="H1" s="47"/>
      <c r="I1" s="47"/>
    </row>
    <row r="2" customFormat="false" ht="12.8" hidden="false" customHeight="false" outlineLevel="0" collapsed="false">
      <c r="A2" s="44" t="s">
        <v>352</v>
      </c>
      <c r="B2" s="45"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12.8" hidden="false" customHeight="false" outlineLevel="0" collapsed="false">
      <c r="A3" s="44" t="s">
        <v>353</v>
      </c>
      <c r="B3" s="48" t="s">
        <v>354</v>
      </c>
      <c r="E3" s="44" t="s">
        <v>355</v>
      </c>
      <c r="F3" s="44" t="s">
        <v>356</v>
      </c>
      <c r="G3" s="44" t="s">
        <v>357</v>
      </c>
      <c r="H3" s="44" t="s">
        <v>358</v>
      </c>
      <c r="I3" s="44" t="s">
        <v>359</v>
      </c>
      <c r="J3" s="44" t="s">
        <v>360</v>
      </c>
      <c r="K3" s="44" t="s">
        <v>361</v>
      </c>
      <c r="L3" s="44" t="s">
        <v>362</v>
      </c>
      <c r="M3" s="44" t="s">
        <v>363</v>
      </c>
      <c r="N3" s="44" t="s">
        <v>364</v>
      </c>
      <c r="O3" s="44" t="s">
        <v>365</v>
      </c>
      <c r="P3" s="44" t="s">
        <v>366</v>
      </c>
      <c r="Q3" s="44" t="s">
        <v>367</v>
      </c>
      <c r="R3" s="44" t="s">
        <v>368</v>
      </c>
      <c r="S3" s="44" t="s">
        <v>369</v>
      </c>
      <c r="T3" s="44" t="s">
        <v>370</v>
      </c>
      <c r="U3" s="44" t="s">
        <v>371</v>
      </c>
      <c r="V3" s="0" t="s">
        <v>372</v>
      </c>
    </row>
    <row r="4" customFormat="false" ht="12.8" hidden="false" customHeight="false" outlineLevel="0" collapsed="false">
      <c r="A4" s="44" t="s">
        <v>373</v>
      </c>
      <c r="B4" s="49" t="n">
        <v>61.99</v>
      </c>
      <c r="E4" s="50" t="n">
        <v>5714401465010</v>
      </c>
      <c r="F4" s="50"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2" t="n">
        <f aca="false">TRUE()</f>
        <v>1</v>
      </c>
      <c r="J4" s="53" t="n">
        <f aca="false">FALSE()</f>
        <v>0</v>
      </c>
      <c r="K4" s="50" t="s">
        <v>376</v>
      </c>
      <c r="L4" s="54" t="n">
        <f aca="false">FALSE()</f>
        <v>0</v>
      </c>
      <c r="M4" s="55" t="str">
        <f aca="false">IF(ISBLANK(K4),"",IF(L4, "https://raw.githubusercontent.com/PatrickVibild/TellusAmazonPictures/master/pictures/"&amp;K4&amp;"/1.jpg","https://download.lenovo.com/Images/Parts/"&amp;K4&amp;"/"&amp;K4&amp;"_A.jpg"))</f>
        <v>https://download.lenovo.com/Images/Parts/01YR058/01YR058_A.jpg</v>
      </c>
      <c r="N4" s="55" t="str">
        <f aca="false">IF(ISBLANK(K4),"",IF(L4, "https://raw.githubusercontent.com/PatrickVibild/TellusAmazonPictures/master/pictures/"&amp;K4&amp;"/2.jpg","https://download.lenovo.com/Images/Parts/"&amp;K4&amp;"/"&amp;K4&amp;"_B.jpg"))</f>
        <v>https://download.lenovo.com/Images/Parts/01YR058/01YR058_B.jpg</v>
      </c>
      <c r="O4" s="56" t="str">
        <f aca="false">IF(ISBLANK(K4),"",IF(L4, "https://raw.githubusercontent.com/PatrickVibild/TellusAmazonPictures/master/pictures/"&amp;K4&amp;"/3.jpg","https://download.lenovo.com/Images/Parts/"&amp;K4&amp;"/"&amp;K4&amp;"_details.jpg"))</f>
        <v>https://download.lenovo.com/Images/Parts/01YR058/01YR058_details.jpg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4" t="s">
        <v>377</v>
      </c>
      <c r="B5" s="49" t="n">
        <v>44.99</v>
      </c>
      <c r="E5" s="50" t="n">
        <v>5714401465027</v>
      </c>
      <c r="F5" s="50"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2" t="n">
        <f aca="false">TRUE()</f>
        <v>1</v>
      </c>
      <c r="J5" s="53" t="n">
        <f aca="false">FALSE()</f>
        <v>0</v>
      </c>
      <c r="K5" s="50" t="s">
        <v>380</v>
      </c>
      <c r="L5" s="54" t="n">
        <f aca="false">FALSE()</f>
        <v>0</v>
      </c>
      <c r="M5" s="55" t="str">
        <f aca="false">IF(ISBLANK(K5),"",IF(L5, "https://raw.githubusercontent.com/PatrickVibild/TellusAmazonPictures/master/pictures/"&amp;K5&amp;"/1.jpg","https://download.lenovo.com/Images/Parts/"&amp;K5&amp;"/"&amp;K5&amp;"_A.jpg"))</f>
        <v>https://download.lenovo.com/Images/Parts/01YT111/01YT111_A.jpg</v>
      </c>
      <c r="N5" s="55" t="str">
        <f aca="false">IF(ISBLANK(K5),"",IF(L5, "https://raw.githubusercontent.com/PatrickVibild/TellusAmazonPictures/master/pictures/"&amp;K5&amp;"/2.jpg","https://download.lenovo.com/Images/Parts/"&amp;K5&amp;"/"&amp;K5&amp;"_B.jpg"))</f>
        <v>https://download.lenovo.com/Images/Parts/01YT111/01YT111_B.jpg</v>
      </c>
      <c r="O5" s="56" t="str">
        <f aca="false">IF(ISBLANK(K5),"",IF(L5, "https://raw.githubusercontent.com/PatrickVibild/TellusAmazonPictures/master/pictures/"&amp;K5&amp;"/3.jpg","https://download.lenovo.com/Images/Parts/"&amp;K5&amp;"/"&amp;K5&amp;"_details.jpg"))</f>
        <v>https://download.lenovo.com/Images/Parts/01YT111/01YT111_details.jpg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4" t="s">
        <v>381</v>
      </c>
      <c r="B6" s="58" t="s">
        <v>382</v>
      </c>
      <c r="E6" s="50" t="n">
        <v>5714401465034</v>
      </c>
      <c r="F6" s="50"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2" t="n">
        <f aca="false">TRUE()</f>
        <v>1</v>
      </c>
      <c r="J6" s="53" t="n">
        <f aca="false">FALSE()</f>
        <v>0</v>
      </c>
      <c r="K6" s="50" t="s">
        <v>385</v>
      </c>
      <c r="L6" s="54" t="n">
        <f aca="false">FALSE()</f>
        <v>0</v>
      </c>
      <c r="M6" s="55" t="str">
        <f aca="false">IF(ISBLANK(K6),"",IF(L6, "https://raw.githubusercontent.com/PatrickVibild/TellusAmazonPictures/master/pictures/"&amp;K6&amp;"/1.jpg","https://download.lenovo.com/Images/Parts/"&amp;K6&amp;"/"&amp;K6&amp;"_A.jpg"))</f>
        <v>https://download.lenovo.com/Images/Parts/01YT117/01YT117_A.jpg</v>
      </c>
      <c r="N6" s="55" t="str">
        <f aca="false">IF(ISBLANK(K6),"",IF(L6, "https://raw.githubusercontent.com/PatrickVibild/TellusAmazonPictures/master/pictures/"&amp;K6&amp;"/2.jpg","https://download.lenovo.com/Images/Parts/"&amp;K6&amp;"/"&amp;K6&amp;"_B.jpg"))</f>
        <v>https://download.lenovo.com/Images/Parts/01YT117/01YT117_B.jpg</v>
      </c>
      <c r="O6" s="56" t="str">
        <f aca="false">IF(ISBLANK(K6),"",IF(L6, "https://raw.githubusercontent.com/PatrickVibild/TellusAmazonPictures/master/pictures/"&amp;K6&amp;"/3.jpg","https://download.lenovo.com/Images/Parts/"&amp;K6&amp;"/"&amp;K6&amp;"_details.jpg"))</f>
        <v>https://download.lenovo.com/Images/Parts/01YT117/01YT117_details.jpg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4" t="s">
        <v>387</v>
      </c>
      <c r="B7" s="59" t="str">
        <f aca="false">IF(B6=options!C1,"30","40")</f>
        <v>30</v>
      </c>
      <c r="E7" s="50" t="n">
        <v>5714401465041</v>
      </c>
      <c r="F7" s="50"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2" t="n">
        <f aca="false">TRUE()</f>
        <v>1</v>
      </c>
      <c r="J7" s="53" t="n">
        <f aca="false">FALSE()</f>
        <v>0</v>
      </c>
      <c r="K7" s="50" t="s">
        <v>390</v>
      </c>
      <c r="L7" s="54" t="n">
        <f aca="false">FALSE()</f>
        <v>0</v>
      </c>
      <c r="M7" s="55" t="str">
        <f aca="false">IF(ISBLANK(K7),"",IF(L7, "https://raw.githubusercontent.com/PatrickVibild/TellusAmazonPictures/master/pictures/"&amp;K7&amp;"/1.jpg","https://download.lenovo.com/Images/Parts/"&amp;K7&amp;"/"&amp;K7&amp;"_A.jpg"))</f>
        <v>https://download.lenovo.com/Images/Parts/01YR056/01YR056_A.jpg</v>
      </c>
      <c r="N7" s="55" t="str">
        <f aca="false">IF(ISBLANK(K7),"",IF(L7, "https://raw.githubusercontent.com/PatrickVibild/TellusAmazonPictures/master/pictures/"&amp;K7&amp;"/2.jpg","https://download.lenovo.com/Images/Parts/"&amp;K7&amp;"/"&amp;K7&amp;"_B.jpg"))</f>
        <v>https://download.lenovo.com/Images/Parts/01YR056/01YR056_B.jpg</v>
      </c>
      <c r="O7" s="56"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4" t="s">
        <v>391</v>
      </c>
      <c r="B8" s="59" t="str">
        <f aca="false">IF(B6=options!C1,"22","25")</f>
        <v>22</v>
      </c>
      <c r="E8" s="50" t="n">
        <v>5714401465058</v>
      </c>
      <c r="F8" s="50"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FALSE()</f>
        <v>0</v>
      </c>
      <c r="K8" s="50" t="s">
        <v>394</v>
      </c>
      <c r="L8" s="54" t="n">
        <f aca="false">FALSE()</f>
        <v>0</v>
      </c>
      <c r="M8" s="55" t="str">
        <f aca="false">IF(ISBLANK(K8),"",IF(L8, "https://raw.githubusercontent.com/PatrickVibild/TellusAmazonPictures/master/pictures/"&amp;K8&amp;"/1.jpg","https://download.lenovo.com/Images/Parts/"&amp;K8&amp;"/"&amp;K8&amp;"_A.jpg"))</f>
        <v>https://download.lenovo.com/Images/Parts/01YR075/01YR075_A.jpg</v>
      </c>
      <c r="N8" s="55" t="str">
        <f aca="false">IF(ISBLANK(K8),"",IF(L8, "https://raw.githubusercontent.com/PatrickVibild/TellusAmazonPictures/master/pictures/"&amp;K8&amp;"/2.jpg","https://download.lenovo.com/Images/Parts/"&amp;K8&amp;"/"&amp;K8&amp;"_B.jpg"))</f>
        <v>https://download.lenovo.com/Images/Parts/01YR075/01YR075_B.jpg</v>
      </c>
      <c r="O8" s="56" t="str">
        <f aca="false">IF(ISBLANK(K8),"",IF(L8, "https://raw.githubusercontent.com/PatrickVibild/TellusAmazonPictures/master/pictures/"&amp;K8&amp;"/3.jpg","https://download.lenovo.com/Images/Parts/"&amp;K8&amp;"/"&amp;K8&amp;"_details.jpg"))</f>
        <v>https://download.lenovo.com/Images/Parts/01YR075/01YR075_details.jpg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4" t="s">
        <v>395</v>
      </c>
      <c r="B9" s="59" t="str">
        <f aca="false">IF(B6=options!C1,"5","3")</f>
        <v>5</v>
      </c>
      <c r="E9" s="50" t="n">
        <v>5714401465065</v>
      </c>
      <c r="F9" s="50"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2" t="n">
        <f aca="false">TRUE()</f>
        <v>1</v>
      </c>
      <c r="J9" s="53" t="n">
        <f aca="false">FALSE()</f>
        <v>0</v>
      </c>
      <c r="K9" s="50" t="s">
        <v>398</v>
      </c>
      <c r="L9" s="54" t="n">
        <f aca="false">FALSE()</f>
        <v>0</v>
      </c>
      <c r="M9" s="55" t="str">
        <f aca="false">IF(ISBLANK(K9),"",IF(L9, "https://raw.githubusercontent.com/PatrickVibild/TellusAmazonPictures/master/pictures/"&amp;K9&amp;"/1.jpg","https://download.lenovo.com/Images/Parts/"&amp;K9&amp;"/"&amp;K9&amp;"_A.jpg"))</f>
        <v>https://download.lenovo.com/Images/Parts/01YT141/01YT141_A.jpg</v>
      </c>
      <c r="N9" s="55" t="str">
        <f aca="false">IF(ISBLANK(K9),"",IF(L9, "https://raw.githubusercontent.com/PatrickVibild/TellusAmazonPictures/master/pictures/"&amp;K9&amp;"/2.jpg","https://download.lenovo.com/Images/Parts/"&amp;K9&amp;"/"&amp;K9&amp;"_B.jpg"))</f>
        <v>https://download.lenovo.com/Images/Parts/01YT141/01YT141_B.jpg</v>
      </c>
      <c r="O9" s="56" t="str">
        <f aca="false">IF(ISBLANK(K9),"",IF(L9, "https://raw.githubusercontent.com/PatrickVibild/TellusAmazonPictures/master/pictures/"&amp;K9&amp;"/3.jpg","https://download.lenovo.com/Images/Parts/"&amp;K9&amp;"/"&amp;K9&amp;"_details.jpg"))</f>
        <v>https://download.lenovo.com/Images/Parts/01YT141/01YT141_details.jpg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50" t="n">
        <v>5714401465072</v>
      </c>
      <c r="F10" s="50"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2" t="n">
        <f aca="false">TRUE()</f>
        <v>1</v>
      </c>
      <c r="J10" s="53" t="n">
        <f aca="false">FALSE()</f>
        <v>0</v>
      </c>
      <c r="K10" s="50" t="s">
        <v>402</v>
      </c>
      <c r="L10" s="54" t="n">
        <f aca="false">FALSE()</f>
        <v>0</v>
      </c>
      <c r="M10" s="55" t="str">
        <f aca="false">IF(ISBLANK(K10),"",IF(L10, "https://raw.githubusercontent.com/PatrickVibild/TellusAmazonPictures/master/pictures/"&amp;K10&amp;"/1.jpg","https://download.lenovo.com/Images/Parts/"&amp;K10&amp;"/"&amp;K10&amp;"_A.jpg"))</f>
        <v>https://download.lenovo.com/Images/Parts/01YR052/01YR052_A.jpg</v>
      </c>
      <c r="N10" s="55" t="str">
        <f aca="false">IF(ISBLANK(K10),"",IF(L10, "https://raw.githubusercontent.com/PatrickVibild/TellusAmazonPictures/master/pictures/"&amp;K10&amp;"/2.jpg","https://download.lenovo.com/Images/Parts/"&amp;K10&amp;"/"&amp;K10&amp;"_B.jpg"))</f>
        <v>https://download.lenovo.com/Images/Parts/01YR052/01YR052_B.jpg</v>
      </c>
      <c r="O10" s="56"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4" t="s">
        <v>403</v>
      </c>
      <c r="B11" s="61" t="n">
        <v>150</v>
      </c>
      <c r="E11" s="50" t="n">
        <v>5714401465089</v>
      </c>
      <c r="F11" s="50"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2" t="n">
        <f aca="false">TRUE()</f>
        <v>1</v>
      </c>
      <c r="J11" s="53" t="n">
        <f aca="false">FALSE()</f>
        <v>0</v>
      </c>
      <c r="K11" s="50"/>
      <c r="L11" s="54" t="n">
        <f aca="false">FALSE()</f>
        <v>0</v>
      </c>
      <c r="M11" s="55" t="str">
        <f aca="false">IF(ISBLANK(K11),"",IF(L11, "https://raw.githubusercontent.com/PatrickVibild/TellusAmazonPictures/master/pictures/"&amp;K11&amp;"/1.jpg","https://download.lenovo.com/Images/Parts/"&amp;K11&amp;"/"&amp;K11&amp;"_A.jpg"))</f>
        <v/>
      </c>
      <c r="N11" s="55" t="str">
        <f aca="false">IF(ISBLANK(K11),"",IF(L11, "https://raw.githubusercontent.com/PatrickVibild/TellusAmazonPictures/master/pictures/"&amp;K11&amp;"/2.jpg","https://download.lenovo.com/Images/Parts/"&amp;K11&amp;"/"&amp;K11&amp;"_B.jpg"))</f>
        <v/>
      </c>
      <c r="O11" s="56"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50" t="n">
        <v>5714401465096</v>
      </c>
      <c r="F12" s="50" t="s">
        <v>406</v>
      </c>
      <c r="G12" s="51" t="s">
        <v>407</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2" t="n">
        <f aca="false">TRUE()</f>
        <v>1</v>
      </c>
      <c r="J12" s="53" t="n">
        <f aca="false">FALSE()</f>
        <v>0</v>
      </c>
      <c r="K12" s="50" t="s">
        <v>408</v>
      </c>
      <c r="L12" s="54" t="n">
        <f aca="false">FALSE()</f>
        <v>0</v>
      </c>
      <c r="M12" s="55" t="str">
        <f aca="false">IF(ISBLANK(K12),"",IF(L12, "https://raw.githubusercontent.com/PatrickVibild/TellusAmazonPictures/master/pictures/"&amp;K12&amp;"/1.jpg","https://download.lenovo.com/Images/Parts/"&amp;K12&amp;"/"&amp;K12&amp;"_A.jpg"))</f>
        <v>https://download.lenovo.com/Images/Parts/01YT108/01YT108_A.jpg</v>
      </c>
      <c r="N12" s="55" t="str">
        <f aca="false">IF(ISBLANK(K12),"",IF(L12, "https://raw.githubusercontent.com/PatrickVibild/TellusAmazonPictures/master/pictures/"&amp;K12&amp;"/2.jpg","https://download.lenovo.com/Images/Parts/"&amp;K12&amp;"/"&amp;K12&amp;"_B.jpg"))</f>
        <v>https://download.lenovo.com/Images/Parts/01YT108/01YT108_B.jpg</v>
      </c>
      <c r="O12" s="56"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4" t="s">
        <v>409</v>
      </c>
      <c r="B13" s="50" t="s">
        <v>410</v>
      </c>
      <c r="E13" s="50" t="n">
        <v>5714401465102</v>
      </c>
      <c r="F13" s="50" t="s">
        <v>411</v>
      </c>
      <c r="G13" s="51" t="s">
        <v>412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2" t="n">
        <f aca="false">TRUE()</f>
        <v>1</v>
      </c>
      <c r="J13" s="53" t="n">
        <f aca="false">FALSE()</f>
        <v>0</v>
      </c>
      <c r="K13" s="50" t="s">
        <v>413</v>
      </c>
      <c r="L13" s="54" t="n">
        <f aca="false">FALSE()</f>
        <v>0</v>
      </c>
      <c r="M13" s="55" t="str">
        <f aca="false">IF(ISBLANK(K13),"",IF(L13, "https://raw.githubusercontent.com/PatrickVibild/TellusAmazonPictures/master/pictures/"&amp;K13&amp;"/1.jpg","https://download.lenovo.com/Images/Parts/"&amp;K13&amp;"/"&amp;K13&amp;"_A.jpg"))</f>
        <v>https://download.lenovo.com/Images/Parts/01YR055/01YR055_A.jpg</v>
      </c>
      <c r="N13" s="55" t="str">
        <f aca="false">IF(ISBLANK(K13),"",IF(L13, "https://raw.githubusercontent.com/PatrickVibild/TellusAmazonPictures/master/pictures/"&amp;K13&amp;"/2.jpg","https://download.lenovo.com/Images/Parts/"&amp;K13&amp;"/"&amp;K13&amp;"_B.jpg"))</f>
        <v>https://download.lenovo.com/Images/Parts/01YR055/01YR055_B.jpg</v>
      </c>
      <c r="O13" s="56"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4" t="s">
        <v>414</v>
      </c>
      <c r="B14" s="50" t="n">
        <v>5714401460992</v>
      </c>
      <c r="E14" s="50" t="n">
        <v>5714401465119</v>
      </c>
      <c r="F14" s="50" t="s">
        <v>415</v>
      </c>
      <c r="G14" s="51" t="s">
        <v>416</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2" t="n">
        <f aca="false">TRUE()</f>
        <v>1</v>
      </c>
      <c r="J14" s="53" t="n">
        <f aca="false">FALSE()</f>
        <v>0</v>
      </c>
      <c r="K14" s="50" t="s">
        <v>417</v>
      </c>
      <c r="L14" s="54" t="n">
        <f aca="false">FALSE()</f>
        <v>0</v>
      </c>
      <c r="M14" s="55" t="str">
        <f aca="false">IF(ISBLANK(K14),"",IF(L14, "https://raw.githubusercontent.com/PatrickVibild/TellusAmazonPictures/master/pictures/"&amp;K14&amp;"/1.jpg","https://download.lenovo.com/Images/Parts/"&amp;K14&amp;"/"&amp;K14&amp;"_A.jpg"))</f>
        <v>https://download.lenovo.com/Images/Parts/01YT115/01YT115_A.jpg</v>
      </c>
      <c r="N14" s="55" t="str">
        <f aca="false">IF(ISBLANK(K14),"",IF(L14, "https://raw.githubusercontent.com/PatrickVibild/TellusAmazonPictures/master/pictures/"&amp;K14&amp;"/2.jpg","https://download.lenovo.com/Images/Parts/"&amp;K14&amp;"/"&amp;K14&amp;"_B.jpg"))</f>
        <v>https://download.lenovo.com/Images/Parts/01YT115/01YT115_B.jpg</v>
      </c>
      <c r="O14" s="56"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50" t="n">
        <v>5714401465126</v>
      </c>
      <c r="F15" s="50" t="s">
        <v>418</v>
      </c>
      <c r="G15" s="51" t="s">
        <v>419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2" t="n">
        <f aca="false">TRUE()</f>
        <v>1</v>
      </c>
      <c r="J15" s="53" t="n">
        <f aca="false">FALSE()</f>
        <v>0</v>
      </c>
      <c r="K15" s="50" t="s">
        <v>420</v>
      </c>
      <c r="L15" s="54" t="n">
        <f aca="false">FALSE()</f>
        <v>0</v>
      </c>
      <c r="M15" s="55" t="str">
        <f aca="false">IF(ISBLANK(K15),"",IF(L15, "https://raw.githubusercontent.com/PatrickVibild/TellusAmazonPictures/master/pictures/"&amp;K15&amp;"/1.jpg","https://download.lenovo.com/Images/Parts/"&amp;K15&amp;"/"&amp;K15&amp;"_A.jpg"))</f>
        <v>https://download.lenovo.com/Images/Parts/01YT119/01YT119_A.jpg</v>
      </c>
      <c r="N15" s="55" t="str">
        <f aca="false">IF(ISBLANK(K15),"",IF(L15, "https://raw.githubusercontent.com/PatrickVibild/TellusAmazonPictures/master/pictures/"&amp;K15&amp;"/2.jpg","https://download.lenovo.com/Images/Parts/"&amp;K15&amp;"/"&amp;K15&amp;"_B.jpg"))</f>
        <v>https://download.lenovo.com/Images/Parts/01YT119/01YT119_B.jpg</v>
      </c>
      <c r="O15" s="56"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4" t="s">
        <v>421</v>
      </c>
      <c r="B16" s="45" t="s">
        <v>422</v>
      </c>
      <c r="E16" s="50" t="n">
        <v>5714401465133</v>
      </c>
      <c r="F16" s="50"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2" t="n">
        <f aca="false">TRUE()</f>
        <v>1</v>
      </c>
      <c r="J16" s="53" t="n">
        <f aca="false">FALSE()</f>
        <v>0</v>
      </c>
      <c r="K16" s="50" t="s">
        <v>425</v>
      </c>
      <c r="L16" s="54" t="n">
        <f aca="false">FALSE()</f>
        <v>0</v>
      </c>
      <c r="M16" s="55" t="str">
        <f aca="false">IF(ISBLANK(K16),"",IF(L16, "https://raw.githubusercontent.com/PatrickVibild/TellusAmazonPictures/master/pictures/"&amp;K16&amp;"/1.jpg","https://download.lenovo.com/Images/Parts/"&amp;K16&amp;"/"&amp;K16&amp;"_A.jpg"))</f>
        <v>https://download.lenovo.com/Images/Parts/01YT120/01YT120_A.jpg</v>
      </c>
      <c r="N16" s="55" t="str">
        <f aca="false">IF(ISBLANK(K16),"",IF(L16, "https://raw.githubusercontent.com/PatrickVibild/TellusAmazonPictures/master/pictures/"&amp;K16&amp;"/2.jpg","https://download.lenovo.com/Images/Parts/"&amp;K16&amp;"/"&amp;K16&amp;"_B.jpg"))</f>
        <v>https://download.lenovo.com/Images/Parts/01YT120/01YT120_B.jpg</v>
      </c>
      <c r="O16" s="56"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50" t="n">
        <v>5714401465140</v>
      </c>
      <c r="F17" s="50"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2" t="n">
        <f aca="false">TRUE()</f>
        <v>1</v>
      </c>
      <c r="J17" s="53" t="n">
        <f aca="false">FALSE()</f>
        <v>0</v>
      </c>
      <c r="K17" s="50"/>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4" t="s">
        <v>428</v>
      </c>
      <c r="B18" s="61" t="n">
        <v>5</v>
      </c>
      <c r="E18" s="50" t="n">
        <v>5714401465157</v>
      </c>
      <c r="F18" s="50"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2" t="n">
        <f aca="false">TRUE()</f>
        <v>1</v>
      </c>
      <c r="J18" s="53" t="n">
        <f aca="false">FALSE()</f>
        <v>0</v>
      </c>
      <c r="K18" s="50" t="s">
        <v>431</v>
      </c>
      <c r="L18" s="54" t="n">
        <f aca="false">FALSE()</f>
        <v>0</v>
      </c>
      <c r="M18" s="55" t="str">
        <f aca="false">IF(ISBLANK(K18),"",IF(L18, "https://raw.githubusercontent.com/PatrickVibild/TellusAmazonPictures/master/pictures/"&amp;K18&amp;"/1.jpg","https://download.lenovo.com/Images/Parts/"&amp;K18&amp;"/"&amp;K18&amp;"_A.jpg"))</f>
        <v>https://download.lenovo.com/Images/Parts/01YT122/01YT122_A.jpg</v>
      </c>
      <c r="N18" s="55" t="str">
        <f aca="false">IF(ISBLANK(K18),"",IF(L18, "https://raw.githubusercontent.com/PatrickVibild/TellusAmazonPictures/master/pictures/"&amp;K18&amp;"/2.jpg","https://download.lenovo.com/Images/Parts/"&amp;K18&amp;"/"&amp;K18&amp;"_B.jpg"))</f>
        <v>https://download.lenovo.com/Images/Parts/01YT122/01YT122_B.jpg</v>
      </c>
      <c r="O18" s="56"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50" t="n">
        <v>5714401465164</v>
      </c>
      <c r="F19" s="50"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2" t="n">
        <f aca="false">TRUE()</f>
        <v>1</v>
      </c>
      <c r="J19" s="53" t="n">
        <f aca="false">FALSE()</f>
        <v>0</v>
      </c>
      <c r="K19" s="50" t="s">
        <v>434</v>
      </c>
      <c r="L19" s="54" t="n">
        <f aca="false">FALSE()</f>
        <v>0</v>
      </c>
      <c r="M19" s="55" t="str">
        <f aca="false">IF(ISBLANK(K19),"",IF(L19, "https://raw.githubusercontent.com/PatrickVibild/TellusAmazonPictures/master/pictures/"&amp;K19&amp;"/1.jpg","https://download.lenovo.com/Images/Parts/"&amp;K19&amp;"/"&amp;K19&amp;"_A.jpg"))</f>
        <v>https://download.lenovo.com/Images/Parts/01YR072/01YR072_A.jpg</v>
      </c>
      <c r="N19" s="55" t="str">
        <f aca="false">IF(ISBLANK(K19),"",IF(L19, "https://raw.githubusercontent.com/PatrickVibild/TellusAmazonPictures/master/pictures/"&amp;K19&amp;"/2.jpg","https://download.lenovo.com/Images/Parts/"&amp;K19&amp;"/"&amp;K19&amp;"_B.jpg"))</f>
        <v>https://download.lenovo.com/Images/Parts/01YR072/01YR072_B.jpg</v>
      </c>
      <c r="O19" s="56"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4" t="s">
        <v>435</v>
      </c>
      <c r="B20" s="62" t="s">
        <v>436</v>
      </c>
      <c r="E20" s="50" t="n">
        <v>5714401465171</v>
      </c>
      <c r="F20" s="50"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2" t="n">
        <f aca="false">TRUE()</f>
        <v>1</v>
      </c>
      <c r="J20" s="53" t="n">
        <f aca="false">FALSE()</f>
        <v>0</v>
      </c>
      <c r="K20" s="50" t="s">
        <v>439</v>
      </c>
      <c r="L20" s="54" t="n">
        <f aca="false">FALSE()</f>
        <v>0</v>
      </c>
      <c r="M20" s="55" t="str">
        <f aca="false">IF(ISBLANK(K20),"",IF(L20, "https://raw.githubusercontent.com/PatrickVibild/TellusAmazonPictures/master/pictures/"&amp;K20&amp;"/1.jpg","https://download.lenovo.com/Images/Parts/"&amp;K20&amp;"/"&amp;K20&amp;"_A.jpg"))</f>
        <v>https://download.lenovo.com/Images/Parts/01YT127/01YT127_A.jpg</v>
      </c>
      <c r="N20" s="55" t="str">
        <f aca="false">IF(ISBLANK(K20),"",IF(L20, "https://raw.githubusercontent.com/PatrickVibild/TellusAmazonPictures/master/pictures/"&amp;K20&amp;"/2.jpg","https://download.lenovo.com/Images/Parts/"&amp;K20&amp;"/"&amp;K20&amp;"_B.jpg"))</f>
        <v>https://download.lenovo.com/Images/Parts/01YT127/01YT127_B.jpg</v>
      </c>
      <c r="O20" s="56"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50" t="n">
        <v>5714401465188</v>
      </c>
      <c r="F21" s="50"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FALSE()</f>
        <v>0</v>
      </c>
      <c r="K21" s="50" t="s">
        <v>442</v>
      </c>
      <c r="L21" s="54" t="n">
        <f aca="false">FALSE()</f>
        <v>0</v>
      </c>
      <c r="M21" s="55" t="str">
        <f aca="false">IF(ISBLANK(K21),"",IF(L21, "https://raw.githubusercontent.com/PatrickVibild/TellusAmazonPictures/master/pictures/"&amp;K21&amp;"/1.jpg","https://download.lenovo.com/Images/Parts/"&amp;K21&amp;"/"&amp;K21&amp;"_A.jpg"))</f>
        <v>https://download.lenovo.com/Images/Parts/01YR076/01YR076_A.jpg</v>
      </c>
      <c r="N21" s="55" t="str">
        <f aca="false">IF(ISBLANK(K21),"",IF(L21, "https://raw.githubusercontent.com/PatrickVibild/TellusAmazonPictures/master/pictures/"&amp;K21&amp;"/2.jpg","https://download.lenovo.com/Images/Parts/"&amp;K21&amp;"/"&amp;K21&amp;"_B.jpg"))</f>
        <v>https://download.lenovo.com/Images/Parts/01YR076/01YR076_B.jpg</v>
      </c>
      <c r="O21" s="56" t="str">
        <f aca="false">IF(ISBLANK(K21),"",IF(L21, "https://raw.githubusercontent.com/PatrickVibild/TellusAmazonPictures/master/pictures/"&amp;K21&amp;"/3.jpg","https://download.lenovo.com/Images/Parts/"&amp;K21&amp;"/"&amp;K21&amp;"_details.jpg"))</f>
        <v>https://download.lenovo.com/Images/Parts/01YR076/01YR076_details.jpg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50" t="n">
        <v>5714401465195</v>
      </c>
      <c r="F22" s="50" t="s">
        <v>443</v>
      </c>
      <c r="G22" s="51" t="s">
        <v>444</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2" t="n">
        <f aca="false">TRUE()</f>
        <v>1</v>
      </c>
      <c r="J22" s="53" t="n">
        <f aca="false">FALSE()</f>
        <v>0</v>
      </c>
      <c r="K22" s="50" t="s">
        <v>445</v>
      </c>
      <c r="L22" s="54" t="n">
        <f aca="false">FALSE()</f>
        <v>0</v>
      </c>
      <c r="M22" s="55" t="str">
        <f aca="false">IF(ISBLANK(K22),"",IF(L22, "https://raw.githubusercontent.com/PatrickVibild/TellusAmazonPictures/master/pictures/"&amp;K22&amp;"/1.jpg","https://download.lenovo.com/Images/Parts/"&amp;K22&amp;"/"&amp;K22&amp;"_A.jpg"))</f>
        <v>https://download.lenovo.com/Images/Parts/01YR069/01YR069_A.jpg</v>
      </c>
      <c r="N22" s="55" t="str">
        <f aca="false">IF(ISBLANK(K22),"",IF(L22, "https://raw.githubusercontent.com/PatrickVibild/TellusAmazonPictures/master/pictures/"&amp;K22&amp;"/2.jpg","https://download.lenovo.com/Images/Parts/"&amp;K22&amp;"/"&amp;K22&amp;"_B.jpg"))</f>
        <v>https://download.lenovo.com/Images/Parts/01YR069/01YR069_B.jpg</v>
      </c>
      <c r="O22" s="56"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4" t="s">
        <v>446</v>
      </c>
      <c r="B23" s="45"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v>
      </c>
      <c r="E23" s="50" t="n">
        <v>5714401465201</v>
      </c>
      <c r="F23" s="50" t="s">
        <v>447</v>
      </c>
      <c r="G23" s="51" t="s">
        <v>448</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FALSE()</f>
        <v>0</v>
      </c>
      <c r="K23" s="50" t="s">
        <v>449</v>
      </c>
      <c r="L23" s="54" t="n">
        <f aca="false">FALSE()</f>
        <v>0</v>
      </c>
      <c r="M23" s="55" t="str">
        <f aca="false">IF(ISBLANK(K23),"",IF(L23, "https://raw.githubusercontent.com/PatrickVibild/TellusAmazonPictures/master/pictures/"&amp;K23&amp;"/1.jpg","https://download.lenovo.com/Images/Parts/"&amp;K23&amp;"/"&amp;K23&amp;"_A.jpg"))</f>
        <v>https://download.lenovo.com/Images/Parts/01YT100/01YT100_A.jpg</v>
      </c>
      <c r="N23" s="55" t="str">
        <f aca="false">IF(ISBLANK(K23),"",IF(L23, "https://raw.githubusercontent.com/PatrickVibild/TellusAmazonPictures/master/pictures/"&amp;K23&amp;"/2.jpg","https://download.lenovo.com/Images/Parts/"&amp;K23&amp;"/"&amp;K23&amp;"_B.jpg"))</f>
        <v>https://download.lenovo.com/Images/Parts/01YT100/01YT100_B.jpg</v>
      </c>
      <c r="O23" s="56" t="str">
        <f aca="false">IF(ISBLANK(K23),"",IF(L23, "https://raw.githubusercontent.com/PatrickVibild/TellusAmazonPictures/master/pictures/"&amp;K23&amp;"/3.jpg","https://download.lenovo.com/Images/Parts/"&amp;K23&amp;"/"&amp;K23&amp;"_details.jpg"))</f>
        <v>https://download.lenovo.com/Images/Parts/01YT100/01YT100_details.jpg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4" t="s">
        <v>450</v>
      </c>
      <c r="B24" s="45" t="str">
        <f aca="false">IF(Values!$B$36=English!$B$2,English!B4, IF(Values!$B$36=German!$B$2,German!B4, IF(Values!$B$36=Italian!$B$2,Italian!B4, IF(Values!$B$36=Spanish!$B$2, Spanish!B4, IF(Values!$B$36=French!$B$2, French!B4, IF(Values!$B$36=Dutch!$B$2,Dutch!B4, IF(Values!$B$36=English!$D$32, English!D34, 0)))))))</f>
        <v>Kompatibel mit Lenovo</v>
      </c>
      <c r="E24" s="50" t="n">
        <v>5714401460015</v>
      </c>
      <c r="F24" s="50" t="s">
        <v>451</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2" t="n">
        <f aca="false">TRUE()</f>
        <v>1</v>
      </c>
      <c r="J24" s="63" t="n">
        <f aca="false">TRUE()</f>
        <v>1</v>
      </c>
      <c r="K24" s="50" t="s">
        <v>452</v>
      </c>
      <c r="L24" s="54" t="n">
        <f aca="false">FALSE()</f>
        <v>0</v>
      </c>
      <c r="M24" s="55" t="str">
        <f aca="false">IF(ISBLANK(K24),"",IF(L24, "https://raw.githubusercontent.com/PatrickVibild/TellusAmazonPictures/master/pictures/"&amp;K24&amp;"/1.jpg","https://download.lenovo.com/Images/Parts/"&amp;K24&amp;"/"&amp;K24&amp;"_A.jpg"))</f>
        <v>https://download.lenovo.com/Images/Parts/01YR100/01YR100_A.jpg</v>
      </c>
      <c r="N24" s="55" t="str">
        <f aca="false">IF(ISBLANK(K24),"",IF(L24, "https://raw.githubusercontent.com/PatrickVibild/TellusAmazonPictures/master/pictures/"&amp;K24&amp;"/2.jpg","https://download.lenovo.com/Images/Parts/"&amp;K24&amp;"/"&amp;K24&amp;"_B.jpg"))</f>
        <v>https://download.lenovo.com/Images/Parts/01YR100/01YR100_B.jpg</v>
      </c>
      <c r="O24" s="56" t="str">
        <f aca="false">IF(ISBLANK(K24),"",IF(L24, "https://raw.githubusercontent.com/PatrickVibild/TellusAmazonPictures/master/pictures/"&amp;K24&amp;"/3.jpg","https://download.lenovo.com/Images/Parts/"&amp;K24&amp;"/"&amp;K24&amp;"_details.jpg"))</f>
        <v>https://download.lenovo.com/Images/Parts/01YR100/01YR100_details.jpg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4" t="s">
        <v>453</v>
      </c>
      <c r="B25" s="45"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50" t="n">
        <v>5714401460022</v>
      </c>
      <c r="F25" s="50" t="s">
        <v>454</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2" t="n">
        <f aca="false">TRUE()</f>
        <v>1</v>
      </c>
      <c r="J25" s="63" t="n">
        <f aca="false">TRUE()</f>
        <v>1</v>
      </c>
      <c r="K25" s="50" t="s">
        <v>455</v>
      </c>
      <c r="L25" s="54" t="n">
        <f aca="false">FALSE()</f>
        <v>0</v>
      </c>
      <c r="M25" s="55" t="str">
        <f aca="false">IF(ISBLANK(K25),"",IF(L25, "https://raw.githubusercontent.com/PatrickVibild/TellusAmazonPictures/master/pictures/"&amp;K25&amp;"/1.jpg","https://download.lenovo.com/Images/Parts/"&amp;K25&amp;"/"&amp;K25&amp;"_A.jpg"))</f>
        <v>https://download.lenovo.com/Images/Parts/01YR090/01YR090_A.jpg</v>
      </c>
      <c r="N25" s="55" t="str">
        <f aca="false">IF(ISBLANK(K25),"",IF(L25, "https://raw.githubusercontent.com/PatrickVibild/TellusAmazonPictures/master/pictures/"&amp;K25&amp;"/2.jpg","https://download.lenovo.com/Images/Parts/"&amp;K25&amp;"/"&amp;K25&amp;"_B.jpg"))</f>
        <v>https://download.lenovo.com/Images/Parts/01YR090/01YR090_B.jpg</v>
      </c>
      <c r="O25" s="56" t="str">
        <f aca="false">IF(ISBLANK(K25),"",IF(L25, "https://raw.githubusercontent.com/PatrickVibild/TellusAmazonPictures/master/pictures/"&amp;K25&amp;"/3.jpg","https://download.lenovo.com/Images/Parts/"&amp;K25&amp;"/"&amp;K25&amp;"_details.jpg"))</f>
        <v>https://download.lenovo.com/Images/Parts/01YR090/01YR090_details.jpg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4" t="s">
        <v>456</v>
      </c>
      <c r="B26" s="45"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50" t="n">
        <v>5714401460039</v>
      </c>
      <c r="F26" s="50" t="s">
        <v>457</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2" t="n">
        <f aca="false">TRUE()</f>
        <v>1</v>
      </c>
      <c r="J26" s="63" t="n">
        <f aca="false">TRUE()</f>
        <v>1</v>
      </c>
      <c r="K26" s="50" t="s">
        <v>458</v>
      </c>
      <c r="L26" s="54" t="n">
        <f aca="false">FALSE()</f>
        <v>0</v>
      </c>
      <c r="M26" s="55" t="str">
        <f aca="false">IF(ISBLANK(K26),"",IF(L26, "https://raw.githubusercontent.com/PatrickVibild/TellusAmazonPictures/master/pictures/"&amp;K26&amp;"/1.jpg","https://download.lenovo.com/Images/Parts/"&amp;K26&amp;"/"&amp;K26&amp;"_A.jpg"))</f>
        <v>https://download.lenovo.com/Images/Parts/01YR105/01YR105_A.jpg</v>
      </c>
      <c r="N26" s="55" t="str">
        <f aca="false">IF(ISBLANK(K26),"",IF(L26, "https://raw.githubusercontent.com/PatrickVibild/TellusAmazonPictures/master/pictures/"&amp;K26&amp;"/2.jpg","https://download.lenovo.com/Images/Parts/"&amp;K26&amp;"/"&amp;K26&amp;"_B.jpg"))</f>
        <v>https://download.lenovo.com/Images/Parts/01YR105/01YR105_B.jpg</v>
      </c>
      <c r="O26" s="56" t="str">
        <f aca="false">IF(ISBLANK(K26),"",IF(L26, "https://raw.githubusercontent.com/PatrickVibild/TellusAmazonPictures/master/pictures/"&amp;K26&amp;"/3.jpg","https://download.lenovo.com/Images/Parts/"&amp;K26&amp;"/"&amp;K26&amp;"_details.jpg"))</f>
        <v>https://download.lenovo.com/Images/Parts/01YR105/01YR105_details.jpg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4" t="s">
        <v>453</v>
      </c>
      <c r="B27" s="45"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50" t="n">
        <v>5714401460046</v>
      </c>
      <c r="F27" s="50" t="s">
        <v>459</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2" t="n">
        <f aca="false">TRUE()</f>
        <v>1</v>
      </c>
      <c r="J27" s="63" t="n">
        <f aca="false">TRUE()</f>
        <v>1</v>
      </c>
      <c r="K27" s="50" t="s">
        <v>460</v>
      </c>
      <c r="L27" s="54" t="n">
        <f aca="false">FALSE()</f>
        <v>0</v>
      </c>
      <c r="M27" s="55" t="str">
        <f aca="false">IF(ISBLANK(K27),"",IF(L27, "https://raw.githubusercontent.com/PatrickVibild/TellusAmazonPictures/master/pictures/"&amp;K27&amp;"/1.jpg","https://download.lenovo.com/Images/Parts/"&amp;K27&amp;"/"&amp;K27&amp;"_A.jpg"))</f>
        <v>https://download.lenovo.com/Images/Parts/01YR098/01YR098_A.jpg</v>
      </c>
      <c r="N27" s="55" t="str">
        <f aca="false">IF(ISBLANK(K27),"",IF(L27, "https://raw.githubusercontent.com/PatrickVibild/TellusAmazonPictures/master/pictures/"&amp;K27&amp;"/2.jpg","https://download.lenovo.com/Images/Parts/"&amp;K27&amp;"/"&amp;K27&amp;"_B.jpg"))</f>
        <v>https://download.lenovo.com/Images/Parts/01YR098/01YR098_B.jpg</v>
      </c>
      <c r="O27" s="56"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50" t="n">
        <v>5714401460053</v>
      </c>
      <c r="F28" s="50" t="s">
        <v>461</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TRUE()</f>
        <v>1</v>
      </c>
      <c r="K28" s="50" t="s">
        <v>462</v>
      </c>
      <c r="L28" s="54" t="n">
        <f aca="false">FALSE()</f>
        <v>0</v>
      </c>
      <c r="M28" s="55" t="str">
        <f aca="false">IF(ISBLANK(K28),"",IF(L28, "https://raw.githubusercontent.com/PatrickVibild/TellusAmazonPictures/master/pictures/"&amp;K28&amp;"/1.jpg","https://download.lenovo.com/Images/Parts/"&amp;K28&amp;"/"&amp;K28&amp;"_A.jpg"))</f>
        <v>https://download.lenovo.com/Images/Parts/01YR117/01YR117_A.jpg</v>
      </c>
      <c r="N28" s="55" t="str">
        <f aca="false">IF(ISBLANK(K28),"",IF(L28, "https://raw.githubusercontent.com/PatrickVibild/TellusAmazonPictures/master/pictures/"&amp;K28&amp;"/2.jpg","https://download.lenovo.com/Images/Parts/"&amp;K28&amp;"/"&amp;K28&amp;"_B.jpg"))</f>
        <v>https://download.lenovo.com/Images/Parts/01YR117/01YR117_B.jpg</v>
      </c>
      <c r="O28" s="56" t="str">
        <f aca="false">IF(ISBLANK(K28),"",IF(L28, "https://raw.githubusercontent.com/PatrickVibild/TellusAmazonPictures/master/pictures/"&amp;K28&amp;"/3.jpg","https://download.lenovo.com/Images/Parts/"&amp;K28&amp;"/"&amp;K28&amp;"_details.jpg"))</f>
        <v>https://download.lenovo.com/Images/Parts/01YR117/01YR117_details.jpg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4" t="s">
        <v>463</v>
      </c>
      <c r="B29" s="45"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0" t="n">
        <v>5714401460060</v>
      </c>
      <c r="F29" s="50" t="s">
        <v>464</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2" t="n">
        <f aca="false">TRUE()</f>
        <v>1</v>
      </c>
      <c r="J29" s="63" t="n">
        <f aca="false">TRUE()</f>
        <v>1</v>
      </c>
      <c r="K29" s="50" t="s">
        <v>465</v>
      </c>
      <c r="L29" s="54" t="n">
        <f aca="false">FALSE()</f>
        <v>0</v>
      </c>
      <c r="M29" s="55" t="str">
        <f aca="false">IF(ISBLANK(K29),"",IF(L29, "https://raw.githubusercontent.com/PatrickVibild/TellusAmazonPictures/master/pictures/"&amp;K29&amp;"/1.jpg","https://download.lenovo.com/Images/Parts/"&amp;K29&amp;"/"&amp;K29&amp;"_A.jpg"))</f>
        <v>https://download.lenovo.com/Images/Parts/01YR129/01YR129_A.jpg</v>
      </c>
      <c r="N29" s="55" t="str">
        <f aca="false">IF(ISBLANK(K29),"",IF(L29, "https://raw.githubusercontent.com/PatrickVibild/TellusAmazonPictures/master/pictures/"&amp;K29&amp;"/2.jpg","https://download.lenovo.com/Images/Parts/"&amp;K29&amp;"/"&amp;K29&amp;"_B.jpg"))</f>
        <v>https://download.lenovo.com/Images/Parts/01YR129/01YR129_B.jpg</v>
      </c>
      <c r="O29" s="56" t="str">
        <f aca="false">IF(ISBLANK(K29),"",IF(L29, "https://raw.githubusercontent.com/PatrickVibild/TellusAmazonPictures/master/pictures/"&amp;K29&amp;"/3.jpg","https://download.lenovo.com/Images/Parts/"&amp;K29&amp;"/"&amp;K29&amp;"_details.jpg"))</f>
        <v>https://download.lenovo.com/Images/Parts/01YR129/01YR129_details.jpg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50" t="n">
        <v>5714401460077</v>
      </c>
      <c r="F30" s="50" t="s">
        <v>466</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2" t="n">
        <f aca="false">TRUE()</f>
        <v>1</v>
      </c>
      <c r="J30" s="63" t="n">
        <f aca="false">TRUE()</f>
        <v>1</v>
      </c>
      <c r="K30" s="50" t="s">
        <v>467</v>
      </c>
      <c r="L30" s="54" t="n">
        <f aca="false">FALSE()</f>
        <v>0</v>
      </c>
      <c r="M30" s="55" t="str">
        <f aca="false">IF(ISBLANK(K30),"",IF(L30, "https://raw.githubusercontent.com/PatrickVibild/TellusAmazonPictures/master/pictures/"&amp;K30&amp;"/1.jpg","https://download.lenovo.com/Images/Parts/"&amp;K30&amp;"/"&amp;K30&amp;"_A.jpg"))</f>
        <v>https://download.lenovo.com/Images/Parts/01YR094/01YR094_A.jpg</v>
      </c>
      <c r="N30" s="55" t="str">
        <f aca="false">IF(ISBLANK(K30),"",IF(L30, "https://raw.githubusercontent.com/PatrickVibild/TellusAmazonPictures/master/pictures/"&amp;K30&amp;"/2.jpg","https://download.lenovo.com/Images/Parts/"&amp;K30&amp;"/"&amp;K30&amp;"_B.jpg"))</f>
        <v>https://download.lenovo.com/Images/Parts/01YR094/01YR094_B.jpg</v>
      </c>
      <c r="O30" s="56"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4" t="s">
        <v>468</v>
      </c>
      <c r="B31" s="45"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0" t="n">
        <v>5714401460084</v>
      </c>
      <c r="F31" s="50" t="s">
        <v>469</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2" t="n">
        <f aca="false">TRUE()</f>
        <v>1</v>
      </c>
      <c r="J31" s="63" t="n">
        <f aca="false">TRUE()</f>
        <v>1</v>
      </c>
      <c r="L31" s="54" t="n">
        <f aca="false">FALSE()</f>
        <v>0</v>
      </c>
      <c r="M31" s="55" t="str">
        <f aca="false">IF(ISBLANK(K31),"",IF(L31, "https://raw.githubusercontent.com/PatrickVibild/TellusAmazonPictures/master/pictures/"&amp;K31&amp;"/1.jpg","https://download.lenovo.com/Images/Parts/"&amp;K31&amp;"/"&amp;K31&amp;"_A.jpg"))</f>
        <v/>
      </c>
      <c r="N31" s="55" t="str">
        <f aca="false">IF(ISBLANK(K31),"",IF(L31, "https://raw.githubusercontent.com/PatrickVibild/TellusAmazonPictures/master/pictures/"&amp;K31&amp;"/2.jpg","https://download.lenovo.com/Images/Parts/"&amp;K31&amp;"/"&amp;K31&amp;"_B.jpg"))</f>
        <v/>
      </c>
      <c r="O31" s="56"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50" t="n">
        <v>5714401460091</v>
      </c>
      <c r="F32" s="50" t="s">
        <v>470</v>
      </c>
      <c r="G32" s="51" t="s">
        <v>407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2" t="n">
        <f aca="false">TRUE()</f>
        <v>1</v>
      </c>
      <c r="J32" s="63" t="n">
        <f aca="false">TRUE()</f>
        <v>1</v>
      </c>
      <c r="K32" s="50" t="s">
        <v>471</v>
      </c>
      <c r="L32" s="54" t="n">
        <f aca="false">FALSE()</f>
        <v>0</v>
      </c>
      <c r="M32" s="55" t="str">
        <f aca="false">IF(ISBLANK(K32),"",IF(L32, "https://raw.githubusercontent.com/PatrickVibild/TellusAmazonPictures/master/pictures/"&amp;K32&amp;"/1.jpg","https://download.lenovo.com/Images/Parts/"&amp;K32&amp;"/"&amp;K32&amp;"_A.jpg"))</f>
        <v>https://download.lenovo.com/Images/Parts/01YR096/01YR096_A.jpg</v>
      </c>
      <c r="N32" s="55" t="str">
        <f aca="false">IF(ISBLANK(K32),"",IF(L32, "https://raw.githubusercontent.com/PatrickVibild/TellusAmazonPictures/master/pictures/"&amp;K32&amp;"/2.jpg","https://download.lenovo.com/Images/Parts/"&amp;K32&amp;"/"&amp;K32&amp;"_B.jpg"))</f>
        <v>https://download.lenovo.com/Images/Parts/01YR096/01YR096_B.jpg</v>
      </c>
      <c r="O32" s="56"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4" t="s">
        <v>472</v>
      </c>
      <c r="B33" s="45"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50" t="n">
        <v>5714401460107</v>
      </c>
      <c r="F33" s="50" t="s">
        <v>473</v>
      </c>
      <c r="G33" s="51" t="s">
        <v>412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2" t="n">
        <f aca="false">TRUE()</f>
        <v>1</v>
      </c>
      <c r="J33" s="63" t="n">
        <f aca="false">TRUE()</f>
        <v>1</v>
      </c>
      <c r="K33" s="50" t="s">
        <v>474</v>
      </c>
      <c r="L33" s="54" t="n">
        <f aca="false">FALSE()</f>
        <v>0</v>
      </c>
      <c r="M33" s="55" t="str">
        <f aca="false">IF(ISBLANK(K33),"",IF(L33, "https://raw.githubusercontent.com/PatrickVibild/TellusAmazonPictures/master/pictures/"&amp;K33&amp;"/1.jpg","https://download.lenovo.com/Images/Parts/"&amp;K33&amp;"/"&amp;K33&amp;"_A.jpg"))</f>
        <v>https://download.lenovo.com/Images/Parts/01YR097/01YR097_A.jpg</v>
      </c>
      <c r="N33" s="55" t="str">
        <f aca="false">IF(ISBLANK(K33),"",IF(L33, "https://raw.githubusercontent.com/PatrickVibild/TellusAmazonPictures/master/pictures/"&amp;K33&amp;"/2.jpg","https://download.lenovo.com/Images/Parts/"&amp;K33&amp;"/"&amp;K33&amp;"_B.jpg"))</f>
        <v>https://download.lenovo.com/Images/Parts/01YR097/01YR097_B.jpg</v>
      </c>
      <c r="O33" s="56"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50" t="n">
        <v>5714401460114</v>
      </c>
      <c r="F34" s="50" t="s">
        <v>475</v>
      </c>
      <c r="G34" s="51" t="s">
        <v>416</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2" t="n">
        <f aca="false">TRUE()</f>
        <v>1</v>
      </c>
      <c r="J34" s="63" t="n">
        <f aca="false">TRUE()</f>
        <v>1</v>
      </c>
      <c r="K34" s="50" t="s">
        <v>476</v>
      </c>
      <c r="L34" s="54" t="n">
        <f aca="false">FALSE()</f>
        <v>0</v>
      </c>
      <c r="M34" s="55" t="str">
        <f aca="false">IF(ISBLANK(K34),"",IF(L34, "https://raw.githubusercontent.com/PatrickVibild/TellusAmazonPictures/master/pictures/"&amp;K34&amp;"/1.jpg","https://download.lenovo.com/Images/Parts/"&amp;K34&amp;"/"&amp;K34&amp;"_A.jpg"))</f>
        <v>https://download.lenovo.com/Images/Parts/01YR103/01YR103_A.jpg</v>
      </c>
      <c r="N34" s="55" t="str">
        <f aca="false">IF(ISBLANK(K34),"",IF(L34, "https://raw.githubusercontent.com/PatrickVibild/TellusAmazonPictures/master/pictures/"&amp;K34&amp;"/2.jpg","https://download.lenovo.com/Images/Parts/"&amp;K34&amp;"/"&amp;K34&amp;"_B.jpg"))</f>
        <v>https://download.lenovo.com/Images/Parts/01YR103/01YR103_B.jpg</v>
      </c>
      <c r="O34" s="56"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50" t="n">
        <v>5714401460121</v>
      </c>
      <c r="F35" s="50" t="s">
        <v>477</v>
      </c>
      <c r="G35" s="51" t="s">
        <v>419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2" t="n">
        <f aca="false">TRUE()</f>
        <v>1</v>
      </c>
      <c r="J35" s="63" t="n">
        <f aca="false">TRUE()</f>
        <v>1</v>
      </c>
      <c r="K35" s="50" t="s">
        <v>420</v>
      </c>
      <c r="L35" s="54" t="n">
        <f aca="false">FALSE()</f>
        <v>0</v>
      </c>
      <c r="M35" s="55" t="str">
        <f aca="false">IF(ISBLANK(K35),"",IF(L35, "https://raw.githubusercontent.com/PatrickVibild/TellusAmazonPictures/master/pictures/"&amp;K35&amp;"/1.jpg","https://download.lenovo.com/Images/Parts/"&amp;K35&amp;"/"&amp;K35&amp;"_A.jpg"))</f>
        <v>https://download.lenovo.com/Images/Parts/01YT119/01YT119_A.jpg</v>
      </c>
      <c r="N35" s="55" t="str">
        <f aca="false">IF(ISBLANK(K35),"",IF(L35, "https://raw.githubusercontent.com/PatrickVibild/TellusAmazonPictures/master/pictures/"&amp;K35&amp;"/2.jpg","https://download.lenovo.com/Images/Parts/"&amp;K35&amp;"/"&amp;K35&amp;"_B.jpg"))</f>
        <v>https://download.lenovo.com/Images/Parts/01YT119/01YT119_B.jpg</v>
      </c>
      <c r="O35" s="56"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4" t="s">
        <v>478</v>
      </c>
      <c r="B36" s="62" t="s">
        <v>375</v>
      </c>
      <c r="E36" s="50" t="n">
        <v>5714401460138</v>
      </c>
      <c r="F36" s="50" t="s">
        <v>479</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2" t="n">
        <f aca="false">TRUE()</f>
        <v>1</v>
      </c>
      <c r="J36" s="63" t="n">
        <f aca="false">TRUE()</f>
        <v>1</v>
      </c>
      <c r="K36" s="50" t="s">
        <v>480</v>
      </c>
      <c r="L36" s="54" t="n">
        <f aca="false">FALSE()</f>
        <v>0</v>
      </c>
      <c r="M36" s="55" t="str">
        <f aca="false">IF(ISBLANK(K36),"",IF(L36, "https://raw.githubusercontent.com/PatrickVibild/TellusAmazonPictures/master/pictures/"&amp;K36&amp;"/1.jpg","https://download.lenovo.com/Images/Parts/"&amp;K36&amp;"/"&amp;K36&amp;"_A.jpg"))</f>
        <v>https://download.lenovo.com/Images/Parts/01YT162/01YT162_A.jpg</v>
      </c>
      <c r="N36" s="55" t="str">
        <f aca="false">IF(ISBLANK(K36),"",IF(L36, "https://raw.githubusercontent.com/PatrickVibild/TellusAmazonPictures/master/pictures/"&amp;K36&amp;"/2.jpg","https://download.lenovo.com/Images/Parts/"&amp;K36&amp;"/"&amp;K36&amp;"_B.jpg"))</f>
        <v>https://download.lenovo.com/Images/Parts/01YT162/01YT162_B.jpg</v>
      </c>
      <c r="O36" s="56"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481</v>
      </c>
      <c r="B37" s="62" t="s">
        <v>482</v>
      </c>
      <c r="E37" s="50" t="n">
        <v>5714401460145</v>
      </c>
      <c r="F37" s="50" t="s">
        <v>483</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2" t="n">
        <f aca="false">TRUE()</f>
        <v>1</v>
      </c>
      <c r="J37" s="63" t="n">
        <f aca="false">TRUE()</f>
        <v>1</v>
      </c>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50" t="n">
        <v>5714401460152</v>
      </c>
      <c r="F38" s="50" t="s">
        <v>484</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2" t="n">
        <f aca="false">TRUE()</f>
        <v>1</v>
      </c>
      <c r="J38" s="63" t="n">
        <f aca="false">TRUE()</f>
        <v>1</v>
      </c>
      <c r="K38" s="50" t="s">
        <v>485</v>
      </c>
      <c r="L38" s="54" t="n">
        <f aca="false">FALSE()</f>
        <v>0</v>
      </c>
      <c r="M38" s="55" t="str">
        <f aca="false">IF(ISBLANK(K38),"",IF(L38, "https://raw.githubusercontent.com/PatrickVibild/TellusAmazonPictures/master/pictures/"&amp;K38&amp;"/1.jpg","https://download.lenovo.com/Images/Parts/"&amp;K38&amp;"/"&amp;K38&amp;"_A.jpg"))</f>
        <v>https://download.lenovo.com/Images/Parts/01YR110/01YR110_A.jpg</v>
      </c>
      <c r="N38" s="55" t="str">
        <f aca="false">IF(ISBLANK(K38),"",IF(L38, "https://raw.githubusercontent.com/PatrickVibild/TellusAmazonPictures/master/pictures/"&amp;K38&amp;"/2.jpg","https://download.lenovo.com/Images/Parts/"&amp;K38&amp;"/"&amp;K38&amp;"_B.jpg"))</f>
        <v>https://download.lenovo.com/Images/Parts/01YR110/01YR110_B.jpg</v>
      </c>
      <c r="O38" s="56"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50" t="n">
        <v>5714401460169</v>
      </c>
      <c r="F39" s="50" t="s">
        <v>486</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2" t="n">
        <f aca="false">TRUE()</f>
        <v>1</v>
      </c>
      <c r="J39" s="63" t="n">
        <f aca="false">TRUE()</f>
        <v>1</v>
      </c>
      <c r="K39" s="50" t="s">
        <v>487</v>
      </c>
      <c r="L39" s="54" t="n">
        <f aca="false">FALSE()</f>
        <v>0</v>
      </c>
      <c r="M39" s="55" t="str">
        <f aca="false">IF(ISBLANK(K39),"",IF(L39, "https://raw.githubusercontent.com/PatrickVibild/TellusAmazonPictures/master/pictures/"&amp;K39&amp;"/1.jpg","https://download.lenovo.com/Images/Parts/"&amp;K39&amp;"/"&amp;K39&amp;"_A.jpg"))</f>
        <v>https://download.lenovo.com/Images/Parts/01YR114/01YR114_A.jpg</v>
      </c>
      <c r="N39" s="55" t="str">
        <f aca="false">IF(ISBLANK(K39),"",IF(L39, "https://raw.githubusercontent.com/PatrickVibild/TellusAmazonPictures/master/pictures/"&amp;K39&amp;"/2.jpg","https://download.lenovo.com/Images/Parts/"&amp;K39&amp;"/"&amp;K39&amp;"_B.jpg"))</f>
        <v>https://download.lenovo.com/Images/Parts/01YR114/01YR114_B.jpg</v>
      </c>
      <c r="O39" s="56"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50" t="n">
        <v>5714401460176</v>
      </c>
      <c r="F40" s="50" t="s">
        <v>488</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2" t="n">
        <f aca="false">TRUE()</f>
        <v>1</v>
      </c>
      <c r="J40" s="63" t="n">
        <f aca="false">TRUE()</f>
        <v>1</v>
      </c>
      <c r="K40" s="50" t="s">
        <v>489</v>
      </c>
      <c r="L40" s="54" t="n">
        <f aca="false">FALSE()</f>
        <v>0</v>
      </c>
      <c r="M40" s="55" t="str">
        <f aca="false">IF(ISBLANK(K40),"",IF(L40, "https://raw.githubusercontent.com/PatrickVibild/TellusAmazonPictures/master/pictures/"&amp;K40&amp;"/1.jpg","https://download.lenovo.com/Images/Parts/"&amp;K40&amp;"/"&amp;K40&amp;"_A.jpg"))</f>
        <v>https://download.lenovo.com/Images/Parts/01YR115/01YR115_A.jpg</v>
      </c>
      <c r="N40" s="55" t="str">
        <f aca="false">IF(ISBLANK(K40),"",IF(L40, "https://raw.githubusercontent.com/PatrickVibild/TellusAmazonPictures/master/pictures/"&amp;K40&amp;"/2.jpg","https://download.lenovo.com/Images/Parts/"&amp;K40&amp;"/"&amp;K40&amp;"_B.jpg"))</f>
        <v>https://download.lenovo.com/Images/Parts/01YR115/01YR115_B.jpg</v>
      </c>
      <c r="O40" s="56"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50" t="n">
        <v>5714401460183</v>
      </c>
      <c r="F41" s="50" t="s">
        <v>490</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TRUE()</f>
        <v>1</v>
      </c>
      <c r="K41" s="50" t="s">
        <v>491</v>
      </c>
      <c r="L41" s="54" t="n">
        <f aca="false">FALSE()</f>
        <v>0</v>
      </c>
      <c r="M41" s="55" t="str">
        <f aca="false">IF(ISBLANK(K41),"",IF(L41, "https://raw.githubusercontent.com/PatrickVibild/TellusAmazonPictures/master/pictures/"&amp;K41&amp;"/1.jpg","https://download.lenovo.com/Images/Parts/"&amp;K41&amp;"/"&amp;K41&amp;"_A.jpg"))</f>
        <v>https://download.lenovo.com/Images/Parts/01YR118/01YR118_A.jpg</v>
      </c>
      <c r="N41" s="55" t="str">
        <f aca="false">IF(ISBLANK(K41),"",IF(L41, "https://raw.githubusercontent.com/PatrickVibild/TellusAmazonPictures/master/pictures/"&amp;K41&amp;"/2.jpg","https://download.lenovo.com/Images/Parts/"&amp;K41&amp;"/"&amp;K41&amp;"_B.jpg"))</f>
        <v>https://download.lenovo.com/Images/Parts/01YR118/01YR118_B.jpg</v>
      </c>
      <c r="O41" s="56" t="str">
        <f aca="false">IF(ISBLANK(K41),"",IF(L41, "https://raw.githubusercontent.com/PatrickVibild/TellusAmazonPictures/master/pictures/"&amp;K41&amp;"/3.jpg","https://download.lenovo.com/Images/Parts/"&amp;K41&amp;"/"&amp;K41&amp;"_details.jpg"))</f>
        <v>https://download.lenovo.com/Images/Parts/01YR118/01YR118_details.jpg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50" t="n">
        <v>5714401460190</v>
      </c>
      <c r="F42" s="50" t="s">
        <v>492</v>
      </c>
      <c r="G42" s="51" t="s">
        <v>444</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2" t="n">
        <f aca="false">TRUE()</f>
        <v>1</v>
      </c>
      <c r="J42" s="63" t="n">
        <f aca="false">TRUE()</f>
        <v>1</v>
      </c>
      <c r="K42" s="50" t="s">
        <v>493</v>
      </c>
      <c r="L42" s="54" t="n">
        <f aca="false">FALSE()</f>
        <v>0</v>
      </c>
      <c r="M42" s="55" t="str">
        <f aca="false">IF(ISBLANK(K42),"",IF(L42, "https://raw.githubusercontent.com/PatrickVibild/TellusAmazonPictures/master/pictures/"&amp;K42&amp;"/1.jpg","https://download.lenovo.com/Images/Parts/"&amp;K42&amp;"/"&amp;K42&amp;"_A.jpg"))</f>
        <v>https://download.lenovo.com/Images/Parts/01YT165/01YT165_A.jpg</v>
      </c>
      <c r="N42" s="55" t="str">
        <f aca="false">IF(ISBLANK(K42),"",IF(L42, "https://raw.githubusercontent.com/PatrickVibild/TellusAmazonPictures/master/pictures/"&amp;K42&amp;"/2.jpg","https://download.lenovo.com/Images/Parts/"&amp;K42&amp;"/"&amp;K42&amp;"_B.jpg"))</f>
        <v>https://download.lenovo.com/Images/Parts/01YT165/01YT165_B.jpg</v>
      </c>
      <c r="O42" s="56"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50" t="n">
        <v>5714401460206</v>
      </c>
      <c r="F43" s="50" t="s">
        <v>494</v>
      </c>
      <c r="G43" s="51" t="s">
        <v>448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TRUE()</f>
        <v>1</v>
      </c>
      <c r="K43" s="50" t="s">
        <v>495</v>
      </c>
      <c r="L43" s="54" t="n">
        <f aca="false">FALSE()</f>
        <v>0</v>
      </c>
      <c r="M43" s="55" t="str">
        <f aca="false">IF(ISBLANK(K43),"",IF(L43, "https://raw.githubusercontent.com/PatrickVibild/TellusAmazonPictures/master/pictures/"&amp;K43&amp;"/1.jpg","https://download.lenovo.com/Images/Parts/"&amp;K43&amp;"/"&amp;K43&amp;"_A.jpg"))</f>
        <v>https://download.lenovo.com/Images/Parts/01YR088/01YR088_A.jpg</v>
      </c>
      <c r="N43" s="55" t="str">
        <f aca="false">IF(ISBLANK(K43),"",IF(L43, "https://raw.githubusercontent.com/PatrickVibild/TellusAmazonPictures/master/pictures/"&amp;K43&amp;"/2.jpg","https://download.lenovo.com/Images/Parts/"&amp;K43&amp;"/"&amp;K43&amp;"_B.jpg"))</f>
        <v>https://download.lenovo.com/Images/Parts/01YR088/01YR088_B.jpg</v>
      </c>
      <c r="O43" s="56" t="str">
        <f aca="false">IF(ISBLANK(K43),"",IF(L43, "https://raw.githubusercontent.com/PatrickVibild/TellusAmazonPictures/master/pictures/"&amp;K43&amp;"/3.jpg","https://download.lenovo.com/Images/Parts/"&amp;K43&amp;"/"&amp;K43&amp;"_details.jpg"))</f>
        <v>https://download.lenovo.com/Images/Parts/01YR088/01YR088_details.jpg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aca="false">IF(ISBLANK(K44),"",IF(L44, "https://raw.githubusercontent.com/PatrickVibild/TellusAmazonPictures/master/pictures/"&amp;K44&amp;"/1.jpg","https://download.lenovo.com/Images/Parts/"&amp;K44&amp;"/"&amp;K44&amp;"_A.jpg"))</f>
        <v/>
      </c>
      <c r="N44" s="55" t="str">
        <f aca="false">IF(ISBLANK(K44),"",IF(L44, "https://raw.githubusercontent.com/PatrickVibild/TellusAmazonPictures/master/pictures/"&amp;K44&amp;"/2.jpg","https://download.lenovo.com/Images/Parts/"&amp;K44&amp;"/"&amp;K44&amp;"_B.jpg"))</f>
        <v/>
      </c>
      <c r="O44" s="56"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e">
        <f aca="false">MATCH(G44,options!$D$1:$D$20,0)</f>
        <v>#N/A</v>
      </c>
    </row>
    <row r="45" customFormat="false" ht="12.8" hidden="false" customHeight="false" outlineLevel="0" collapsed="false">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aca="false">IF(ISBLANK(K45),"",IF(L45, "https://raw.githubusercontent.com/PatrickVibild/TellusAmazonPictures/master/pictures/"&amp;K45&amp;"/1.jpg","https://download.lenovo.com/Images/Parts/"&amp;K45&amp;"/"&amp;K45&amp;"_A.jpg"))</f>
        <v/>
      </c>
      <c r="N45" s="55" t="str">
        <f aca="false">IF(ISBLANK(K45),"",IF(L45, "https://raw.githubusercontent.com/PatrickVibild/TellusAmazonPictures/master/pictures/"&amp;K45&amp;"/2.jpg","https://download.lenovo.com/Images/Parts/"&amp;K45&amp;"/"&amp;K45&amp;"_B.jpg"))</f>
        <v/>
      </c>
      <c r="O45" s="56"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e">
        <f aca="false">MATCH(G45,options!$D$1:$D$20,0)</f>
        <v>#N/A</v>
      </c>
    </row>
    <row r="46" customFormat="false" ht="12.8" hidden="false" customHeight="false" outlineLevel="0" collapsed="false">
      <c r="E46" s="67"/>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aca="false">IF(ISBLANK(K46),"",IF(L46, "https://raw.githubusercontent.com/PatrickVibild/TellusAmazonPictures/master/pictures/"&amp;K46&amp;"/1.jpg","https://download.lenovo.com/Images/Parts/"&amp;K46&amp;"/"&amp;K46&amp;"_A.jpg"))</f>
        <v/>
      </c>
      <c r="N46" s="55" t="str">
        <f aca="false">IF(ISBLANK(K46),"",IF(L46, "https://raw.githubusercontent.com/PatrickVibild/TellusAmazonPictures/master/pictures/"&amp;K46&amp;"/2.jpg","https://download.lenovo.com/Images/Parts/"&amp;K46&amp;"/"&amp;K46&amp;"_B.jpg"))</f>
        <v/>
      </c>
      <c r="O46" s="56"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e">
        <f aca="false">MATCH(G46,options!$D$1:$D$20,0)</f>
        <v>#N/A</v>
      </c>
    </row>
    <row r="47" customFormat="false" ht="12.8" hidden="false" customHeight="false" outlineLevel="0" collapsed="false">
      <c r="E47" s="67"/>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aca="false">IF(ISBLANK(K47),"",IF(L47, "https://raw.githubusercontent.com/PatrickVibild/TellusAmazonPictures/master/pictures/"&amp;K47&amp;"/1.jpg","https://download.lenovo.com/Images/Parts/"&amp;K47&amp;"/"&amp;K47&amp;"_A.jpg"))</f>
        <v/>
      </c>
      <c r="N47" s="55" t="str">
        <f aca="false">IF(ISBLANK(K47),"",IF(L47, "https://raw.githubusercontent.com/PatrickVibild/TellusAmazonPictures/master/pictures/"&amp;K47&amp;"/2.jpg","https://download.lenovo.com/Images/Parts/"&amp;K47&amp;"/"&amp;K47&amp;"_B.jpg"))</f>
        <v/>
      </c>
      <c r="O47" s="56"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e">
        <f aca="false">MATCH(G47,options!$D$1:$D$20,0)</f>
        <v>#N/A</v>
      </c>
    </row>
    <row r="48" customFormat="false" ht="12.8" hidden="false" customHeight="false" outlineLevel="0" collapsed="false">
      <c r="E48" s="67"/>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aca="false">IF(ISBLANK(K48),"",IF(L48, "https://raw.githubusercontent.com/PatrickVibild/TellusAmazonPictures/master/pictures/"&amp;K48&amp;"/1.jpg","https://download.lenovo.com/Images/Parts/"&amp;K48&amp;"/"&amp;K48&amp;"_A.jpg"))</f>
        <v/>
      </c>
      <c r="N48" s="55" t="str">
        <f aca="false">IF(ISBLANK(K48),"",IF(L48, "https://raw.githubusercontent.com/PatrickVibild/TellusAmazonPictures/master/pictures/"&amp;K48&amp;"/2.jpg","https://download.lenovo.com/Images/Parts/"&amp;K48&amp;"/"&amp;K48&amp;"_B.jpg"))</f>
        <v/>
      </c>
      <c r="O48" s="56"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e">
        <f aca="false">MATCH(G48,options!$D$1:$D$20,0)</f>
        <v>#N/A</v>
      </c>
    </row>
    <row r="49" customFormat="false" ht="12.8" hidden="false" customHeight="false" outlineLevel="0" collapsed="false">
      <c r="E49" s="67"/>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aca="false">IF(ISBLANK(K49),"",IF(L49, "https://raw.githubusercontent.com/PatrickVibild/TellusAmazonPictures/master/pictures/"&amp;K49&amp;"/1.jpg","https://download.lenovo.com/Images/Parts/"&amp;K49&amp;"/"&amp;K49&amp;"_A.jpg"))</f>
        <v/>
      </c>
      <c r="N49" s="55" t="str">
        <f aca="false">IF(ISBLANK(K49),"",IF(L49, "https://raw.githubusercontent.com/PatrickVibild/TellusAmazonPictures/master/pictures/"&amp;K49&amp;"/2.jpg","https://download.lenovo.com/Images/Parts/"&amp;K49&amp;"/"&amp;K49&amp;"_B.jpg"))</f>
        <v/>
      </c>
      <c r="O49" s="56"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e">
        <f aca="false">MATCH(G49,options!$D$1:$D$20,0)</f>
        <v>#N/A</v>
      </c>
    </row>
    <row r="50" customFormat="false" ht="12.8" hidden="false" customHeight="false" outlineLevel="0" collapsed="false">
      <c r="E50" s="67"/>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aca="false">IF(ISBLANK(K50),"",IF(L50, "https://raw.githubusercontent.com/PatrickVibild/TellusAmazonPictures/master/pictures/"&amp;K50&amp;"/1.jpg","https://download.lenovo.com/Images/Parts/"&amp;K50&amp;"/"&amp;K50&amp;"_A.jpg"))</f>
        <v/>
      </c>
      <c r="N50" s="55" t="str">
        <f aca="false">IF(ISBLANK(K50),"",IF(L50, "https://raw.githubusercontent.com/PatrickVibild/TellusAmazonPictures/master/pictures/"&amp;K50&amp;"/2.jpg","https://download.lenovo.com/Images/Parts/"&amp;K50&amp;"/"&amp;K50&amp;"_B.jpg"))</f>
        <v/>
      </c>
      <c r="O50" s="56"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e">
        <f aca="false">MATCH(G50,options!$D$1:$D$20,0)</f>
        <v>#N/A</v>
      </c>
    </row>
    <row r="51" customFormat="false" ht="12.8" hidden="false" customHeight="false" outlineLevel="0" collapsed="false">
      <c r="E51" s="67"/>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aca="false">IF(ISBLANK(K51),"",IF(L51, "https://raw.githubusercontent.com/PatrickVibild/TellusAmazonPictures/master/pictures/"&amp;K51&amp;"/1.jpg","https://download.lenovo.com/Images/Parts/"&amp;K51&amp;"/"&amp;K51&amp;"_A.jpg"))</f>
        <v/>
      </c>
      <c r="N51" s="55" t="str">
        <f aca="false">IF(ISBLANK(K51),"",IF(L51, "https://raw.githubusercontent.com/PatrickVibild/TellusAmazonPictures/master/pictures/"&amp;K51&amp;"/2.jpg","https://download.lenovo.com/Images/Parts/"&amp;K51&amp;"/"&amp;K51&amp;"_B.jpg"))</f>
        <v/>
      </c>
      <c r="O51" s="56"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e">
        <f aca="false">MATCH(G51,options!$D$1:$D$20,0)</f>
        <v>#N/A</v>
      </c>
    </row>
    <row r="52" customFormat="false" ht="12.8" hidden="false" customHeight="false" outlineLevel="0" collapsed="false">
      <c r="E52" s="67"/>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aca="false">IF(ISBLANK(K52),"",IF(L52, "https://raw.githubusercontent.com/PatrickVibild/TellusAmazonPictures/master/pictures/"&amp;K52&amp;"/1.jpg","https://download.lenovo.com/Images/Parts/"&amp;K52&amp;"/"&amp;K52&amp;"_A.jpg"))</f>
        <v/>
      </c>
      <c r="N52" s="55" t="str">
        <f aca="false">IF(ISBLANK(K52),"",IF(L52, "https://raw.githubusercontent.com/PatrickVibild/TellusAmazonPictures/master/pictures/"&amp;K52&amp;"/2.jpg","https://download.lenovo.com/Images/Parts/"&amp;K52&amp;"/"&amp;K52&amp;"_B.jpg"))</f>
        <v/>
      </c>
      <c r="O52" s="56"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e">
        <f aca="false">MATCH(G52,options!$D$1:$D$20,0)</f>
        <v>#N/A</v>
      </c>
    </row>
    <row r="53" customFormat="false" ht="12.8" hidden="false" customHeight="false" outlineLevel="0" collapsed="false">
      <c r="E53" s="67"/>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aca="false">IF(ISBLANK(K53),"",IF(L53, "https://raw.githubusercontent.com/PatrickVibild/TellusAmazonPictures/master/pictures/"&amp;K53&amp;"/1.jpg","https://download.lenovo.com/Images/Parts/"&amp;K53&amp;"/"&amp;K53&amp;"_A.jpg"))</f>
        <v/>
      </c>
      <c r="N53" s="55" t="str">
        <f aca="false">IF(ISBLANK(K53),"",IF(L53, "https://raw.githubusercontent.com/PatrickVibild/TellusAmazonPictures/master/pictures/"&amp;K53&amp;"/2.jpg","https://download.lenovo.com/Images/Parts/"&amp;K53&amp;"/"&amp;K53&amp;"_B.jpg"))</f>
        <v/>
      </c>
      <c r="O53" s="56"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e">
        <f aca="false">MATCH(G53,options!$D$1:$D$20,0)</f>
        <v>#N/A</v>
      </c>
    </row>
    <row r="54" customFormat="false" ht="12.8" hidden="false" customHeight="false" outlineLevel="0" collapsed="false">
      <c r="E54" s="67"/>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aca="false">IF(ISBLANK(K54),"",IF(L54, "https://raw.githubusercontent.com/PatrickVibild/TellusAmazonPictures/master/pictures/"&amp;K54&amp;"/1.jpg","https://download.lenovo.com/Images/Parts/"&amp;K54&amp;"/"&amp;K54&amp;"_A.jpg"))</f>
        <v/>
      </c>
      <c r="N54" s="55" t="str">
        <f aca="false">IF(ISBLANK(K54),"",IF(L54, "https://raw.githubusercontent.com/PatrickVibild/TellusAmazonPictures/master/pictures/"&amp;K54&amp;"/2.jpg","https://download.lenovo.com/Images/Parts/"&amp;K54&amp;"/"&amp;K54&amp;"_B.jpg"))</f>
        <v/>
      </c>
      <c r="O54" s="56"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e">
        <f aca="false">MATCH(G54,options!$D$1:$D$20,0)</f>
        <v>#N/A</v>
      </c>
    </row>
    <row r="55" customFormat="false" ht="12.8" hidden="false" customHeight="false" outlineLevel="0" collapsed="false">
      <c r="E55" s="67"/>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e">
        <f aca="false">MATCH(G55,options!$D$1:$D$20,0)</f>
        <v>#N/A</v>
      </c>
    </row>
    <row r="56" customFormat="false" ht="12.8" hidden="false" customHeight="false" outlineLevel="0" collapsed="false">
      <c r="E56" s="67"/>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aca="false">IF(ISBLANK(K56),"",IF(L56, "https://raw.githubusercontent.com/PatrickVibild/TellusAmazonPictures/master/pictures/"&amp;K56&amp;"/1.jpg","https://download.lenovo.com/Images/Parts/"&amp;K56&amp;"/"&amp;K56&amp;"_A.jpg"))</f>
        <v/>
      </c>
      <c r="N56" s="55" t="str">
        <f aca="false">IF(ISBLANK(K56),"",IF(L56, "https://raw.githubusercontent.com/PatrickVibild/TellusAmazonPictures/master/pictures/"&amp;K56&amp;"/2.jpg","https://download.lenovo.com/Images/Parts/"&amp;K56&amp;"/"&amp;K56&amp;"_B.jpg"))</f>
        <v/>
      </c>
      <c r="O56" s="56"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e">
        <f aca="false">MATCH(G56,options!$D$1:$D$20,0)</f>
        <v>#N/A</v>
      </c>
    </row>
    <row r="57" customFormat="false" ht="12.8" hidden="false" customHeight="false" outlineLevel="0" collapsed="false">
      <c r="E57" s="67"/>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e">
        <f aca="false">MATCH(G57,options!$D$1:$D$20,0)</f>
        <v>#N/A</v>
      </c>
    </row>
    <row r="58" customFormat="false" ht="12.8" hidden="false" customHeight="false" outlineLevel="0" collapsed="false">
      <c r="E58" s="67"/>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aca="false">IF(ISBLANK(K58),"",IF(L58, "https://raw.githubusercontent.com/PatrickVibild/TellusAmazonPictures/master/pictures/"&amp;K58&amp;"/1.jpg","https://download.lenovo.com/Images/Parts/"&amp;K58&amp;"/"&amp;K58&amp;"_A.jpg"))</f>
        <v/>
      </c>
      <c r="N58" s="55" t="str">
        <f aca="false">IF(ISBLANK(K58),"",IF(L58, "https://raw.githubusercontent.com/PatrickVibild/TellusAmazonPictures/master/pictures/"&amp;K58&amp;"/2.jpg","https://download.lenovo.com/Images/Parts/"&amp;K58&amp;"/"&amp;K58&amp;"_B.jpg"))</f>
        <v/>
      </c>
      <c r="O58" s="56"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e">
        <f aca="false">MATCH(G58,options!$D$1:$D$20,0)</f>
        <v>#N/A</v>
      </c>
    </row>
    <row r="59" customFormat="false" ht="12.8" hidden="false" customHeight="false" outlineLevel="0" collapsed="false">
      <c r="E59" s="67"/>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aca="false">IF(ISBLANK(K59),"",IF(L59, "https://raw.githubusercontent.com/PatrickVibild/TellusAmazonPictures/master/pictures/"&amp;K59&amp;"/1.jpg","https://download.lenovo.com/Images/Parts/"&amp;K59&amp;"/"&amp;K59&amp;"_A.jpg"))</f>
        <v/>
      </c>
      <c r="N59" s="55" t="str">
        <f aca="false">IF(ISBLANK(K59),"",IF(L59, "https://raw.githubusercontent.com/PatrickVibild/TellusAmazonPictures/master/pictures/"&amp;K59&amp;"/2.jpg","https://download.lenovo.com/Images/Parts/"&amp;K59&amp;"/"&amp;K59&amp;"_B.jpg"))</f>
        <v/>
      </c>
      <c r="O59" s="56"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e">
        <f aca="false">MATCH(G59,options!$D$1:$D$20,0)</f>
        <v>#N/A</v>
      </c>
    </row>
    <row r="60" customFormat="false" ht="12.8" hidden="false" customHeight="false" outlineLevel="0" collapsed="false">
      <c r="E60" s="67"/>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aca="false">IF(ISBLANK(K60),"",IF(L60, "https://raw.githubusercontent.com/PatrickVibild/TellusAmazonPictures/master/pictures/"&amp;K60&amp;"/1.jpg","https://download.lenovo.com/Images/Parts/"&amp;K60&amp;"/"&amp;K60&amp;"_A.jpg"))</f>
        <v/>
      </c>
      <c r="N60" s="55" t="str">
        <f aca="false">IF(ISBLANK(K60),"",IF(L60, "https://raw.githubusercontent.com/PatrickVibild/TellusAmazonPictures/master/pictures/"&amp;K60&amp;"/2.jpg","https://download.lenovo.com/Images/Parts/"&amp;K60&amp;"/"&amp;K60&amp;"_B.jpg"))</f>
        <v/>
      </c>
      <c r="O60" s="56"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e">
        <f aca="false">MATCH(G60,options!$D$1:$D$20,0)</f>
        <v>#N/A</v>
      </c>
    </row>
    <row r="61" customFormat="false" ht="12.8" hidden="false" customHeight="false" outlineLevel="0" collapsed="false">
      <c r="E61" s="67"/>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aca="false">IF(ISBLANK(K61),"",IF(L61, "https://raw.githubusercontent.com/PatrickVibild/TellusAmazonPictures/master/pictures/"&amp;K61&amp;"/1.jpg","https://download.lenovo.com/Images/Parts/"&amp;K61&amp;"/"&amp;K61&amp;"_A.jpg"))</f>
        <v/>
      </c>
      <c r="N61" s="55" t="str">
        <f aca="false">IF(ISBLANK(K61),"",IF(L61, "https://raw.githubusercontent.com/PatrickVibild/TellusAmazonPictures/master/pictures/"&amp;K61&amp;"/2.jpg","https://download.lenovo.com/Images/Parts/"&amp;K61&amp;"/"&amp;K61&amp;"_B.jpg"))</f>
        <v/>
      </c>
      <c r="O61" s="56"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e">
        <f aca="false">MATCH(G61,options!$D$1:$D$20,0)</f>
        <v>#N/A</v>
      </c>
    </row>
    <row r="62" customFormat="false" ht="12.8" hidden="false" customHeight="false" outlineLevel="0" collapsed="false">
      <c r="E62" s="67"/>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aca="false">IF(ISBLANK(K62),"",IF(L62, "https://raw.githubusercontent.com/PatrickVibild/TellusAmazonPictures/master/pictures/"&amp;K62&amp;"/1.jpg","https://download.lenovo.com/Images/Parts/"&amp;K62&amp;"/"&amp;K62&amp;"_A.jpg"))</f>
        <v/>
      </c>
      <c r="N62" s="55" t="str">
        <f aca="false">IF(ISBLANK(K62),"",IF(L62, "https://raw.githubusercontent.com/PatrickVibild/TellusAmazonPictures/master/pictures/"&amp;K62&amp;"/2.jpg","https://download.lenovo.com/Images/Parts/"&amp;K62&amp;"/"&amp;K62&amp;"_B.jpg"))</f>
        <v/>
      </c>
      <c r="O62" s="56"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e">
        <f aca="false">MATCH(G62,options!$D$1:$D$20,0)</f>
        <v>#N/A</v>
      </c>
    </row>
    <row r="63" customFormat="false" ht="12.8" hidden="false" customHeight="false" outlineLevel="0" collapsed="false">
      <c r="E63" s="67"/>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aca="false">IF(ISBLANK(K63),"",IF(L63, "https://raw.githubusercontent.com/PatrickVibild/TellusAmazonPictures/master/pictures/"&amp;K63&amp;"/1.jpg","https://download.lenovo.com/Images/Parts/"&amp;K63&amp;"/"&amp;K63&amp;"_A.jpg"))</f>
        <v/>
      </c>
      <c r="N63" s="55" t="str">
        <f aca="false">IF(ISBLANK(K63),"",IF(L63, "https://raw.githubusercontent.com/PatrickVibild/TellusAmazonPictures/master/pictures/"&amp;K63&amp;"/2.jpg","https://download.lenovo.com/Images/Parts/"&amp;K63&amp;"/"&amp;K63&amp;"_B.jpg"))</f>
        <v/>
      </c>
      <c r="O63" s="56"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e">
        <f aca="false">MATCH(G63,options!$D$1:$D$20,0)</f>
        <v>#N/A</v>
      </c>
    </row>
    <row r="64" customFormat="false" ht="12.8" hidden="false" customHeight="false" outlineLevel="0" collapsed="false">
      <c r="E64" s="67"/>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aca="false">IF(ISBLANK(K64),"",IF(L64, "https://raw.githubusercontent.com/PatrickVibild/TellusAmazonPictures/master/pictures/"&amp;K64&amp;"/1.jpg","https://download.lenovo.com/Images/Parts/"&amp;K64&amp;"/"&amp;K64&amp;"_A.jpg"))</f>
        <v/>
      </c>
      <c r="N64" s="55" t="str">
        <f aca="false">IF(ISBLANK(K64),"",IF(L64, "https://raw.githubusercontent.com/PatrickVibild/TellusAmazonPictures/master/pictures/"&amp;K64&amp;"/2.jpg","https://download.lenovo.com/Images/Parts/"&amp;K64&amp;"/"&amp;K64&amp;"_B.jpg"))</f>
        <v/>
      </c>
      <c r="O64" s="56"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e">
        <f aca="false">MATCH(G64,options!$D$1:$D$20,0)</f>
        <v>#N/A</v>
      </c>
    </row>
    <row r="65" customFormat="false" ht="12.8" hidden="false" customHeight="false" outlineLevel="0" collapsed="false">
      <c r="E65" s="67"/>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aca="false">IF(ISBLANK(K65),"",IF(L65, "https://raw.githubusercontent.com/PatrickVibild/TellusAmazonPictures/master/pictures/"&amp;K65&amp;"/1.jpg","https://download.lenovo.com/Images/Parts/"&amp;K65&amp;"/"&amp;K65&amp;"_A.jpg"))</f>
        <v/>
      </c>
      <c r="N65" s="55" t="str">
        <f aca="false">IF(ISBLANK(K65),"",IF(L65, "https://raw.githubusercontent.com/PatrickVibild/TellusAmazonPictures/master/pictures/"&amp;K65&amp;"/2.jpg","https://download.lenovo.com/Images/Parts/"&amp;K65&amp;"/"&amp;K65&amp;"_B.jpg"))</f>
        <v/>
      </c>
      <c r="O65" s="56"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e">
        <f aca="false">MATCH(G65,options!$D$1:$D$20,0)</f>
        <v>#N/A</v>
      </c>
    </row>
    <row r="66" customFormat="false" ht="12.8" hidden="false" customHeight="false" outlineLevel="0" collapsed="false">
      <c r="E66" s="67"/>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aca="false">IF(ISBLANK(K66),"",IF(L66, "https://raw.githubusercontent.com/PatrickVibild/TellusAmazonPictures/master/pictures/"&amp;K66&amp;"/1.jpg","https://download.lenovo.com/Images/Parts/"&amp;K66&amp;"/"&amp;K66&amp;"_A.jpg"))</f>
        <v/>
      </c>
      <c r="N66" s="55" t="str">
        <f aca="false">IF(ISBLANK(K66),"",IF(L66, "https://raw.githubusercontent.com/PatrickVibild/TellusAmazonPictures/master/pictures/"&amp;K66&amp;"/2.jpg","https://download.lenovo.com/Images/Parts/"&amp;K66&amp;"/"&amp;K66&amp;"_B.jpg"))</f>
        <v/>
      </c>
      <c r="O66" s="56"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e">
        <f aca="false">MATCH(G66,options!$D$1:$D$20,0)</f>
        <v>#N/A</v>
      </c>
    </row>
    <row r="67" customFormat="false" ht="12.8" hidden="false" customHeight="false" outlineLevel="0" collapsed="false">
      <c r="E67" s="67"/>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aca="false">IF(ISBLANK(K67),"",IF(L67, "https://raw.githubusercontent.com/PatrickVibild/TellusAmazonPictures/master/pictures/"&amp;K67&amp;"/1.jpg","https://download.lenovo.com/Images/Parts/"&amp;K67&amp;"/"&amp;K67&amp;"_A.jpg"))</f>
        <v/>
      </c>
      <c r="N67" s="55" t="str">
        <f aca="false">IF(ISBLANK(K67),"",IF(L67, "https://raw.githubusercontent.com/PatrickVibild/TellusAmazonPictures/master/pictures/"&amp;K67&amp;"/2.jpg","https://download.lenovo.com/Images/Parts/"&amp;K67&amp;"/"&amp;K67&amp;"_B.jpg"))</f>
        <v/>
      </c>
      <c r="O67" s="56"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e">
        <f aca="false">MATCH(G67,options!$D$1:$D$20,0)</f>
        <v>#N/A</v>
      </c>
    </row>
    <row r="68" customFormat="false" ht="12.8" hidden="false" customHeight="false" outlineLevel="0" collapsed="false">
      <c r="E68" s="67"/>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aca="false">IF(ISBLANK(K68),"",IF(L68, "https://raw.githubusercontent.com/PatrickVibild/TellusAmazonPictures/master/pictures/"&amp;K68&amp;"/1.jpg","https://download.lenovo.com/Images/Parts/"&amp;K68&amp;"/"&amp;K68&amp;"_A.jpg"))</f>
        <v/>
      </c>
      <c r="N68" s="55" t="str">
        <f aca="false">IF(ISBLANK(K68),"",IF(L68, "https://raw.githubusercontent.com/PatrickVibild/TellusAmazonPictures/master/pictures/"&amp;K68&amp;"/2.jpg","https://download.lenovo.com/Images/Parts/"&amp;K68&amp;"/"&amp;K68&amp;"_B.jpg"))</f>
        <v/>
      </c>
      <c r="O68" s="56"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e">
        <f aca="false">MATCH(G68,options!$D$1:$D$20,0)</f>
        <v>#N/A</v>
      </c>
    </row>
    <row r="69" customFormat="false" ht="12.8" hidden="false" customHeight="false" outlineLevel="0" collapsed="false">
      <c r="E69" s="67"/>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aca="false">IF(ISBLANK(K69),"",IF(L69, "https://raw.githubusercontent.com/PatrickVibild/TellusAmazonPictures/master/pictures/"&amp;K69&amp;"/1.jpg","https://download.lenovo.com/Images/Parts/"&amp;K69&amp;"/"&amp;K69&amp;"_A.jpg"))</f>
        <v/>
      </c>
      <c r="N69" s="55" t="str">
        <f aca="false">IF(ISBLANK(K69),"",IF(L69, "https://raw.githubusercontent.com/PatrickVibild/TellusAmazonPictures/master/pictures/"&amp;K69&amp;"/2.jpg","https://download.lenovo.com/Images/Parts/"&amp;K69&amp;"/"&amp;K69&amp;"_B.jpg"))</f>
        <v/>
      </c>
      <c r="O69" s="56"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e">
        <f aca="false">MATCH(G69,options!$D$1:$D$20,0)</f>
        <v>#N/A</v>
      </c>
    </row>
    <row r="70" customFormat="false" ht="12.8" hidden="false" customHeight="false" outlineLevel="0" collapsed="false">
      <c r="E70" s="67"/>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aca="false">IF(ISBLANK(K70),"",IF(L70, "https://raw.githubusercontent.com/PatrickVibild/TellusAmazonPictures/master/pictures/"&amp;K70&amp;"/1.jpg","https://download.lenovo.com/Images/Parts/"&amp;K70&amp;"/"&amp;K70&amp;"_A.jpg"))</f>
        <v/>
      </c>
      <c r="N70" s="55" t="str">
        <f aca="false">IF(ISBLANK(K70),"",IF(L70, "https://raw.githubusercontent.com/PatrickVibild/TellusAmazonPictures/master/pictures/"&amp;K70&amp;"/2.jpg","https://download.lenovo.com/Images/Parts/"&amp;K70&amp;"/"&amp;K70&amp;"_B.jpg"))</f>
        <v/>
      </c>
      <c r="O70" s="56"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e">
        <f aca="false">MATCH(G70,options!$D$1:$D$20,0)</f>
        <v>#N/A</v>
      </c>
    </row>
    <row r="71" customFormat="false" ht="12.8" hidden="false" customHeight="false" outlineLevel="0" collapsed="false">
      <c r="E71" s="67"/>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aca="false">IF(ISBLANK(K71),"",IF(L71, "https://raw.githubusercontent.com/PatrickVibild/TellusAmazonPictures/master/pictures/"&amp;K71&amp;"/1.jpg","https://download.lenovo.com/Images/Parts/"&amp;K71&amp;"/"&amp;K71&amp;"_A.jpg"))</f>
        <v/>
      </c>
      <c r="N71" s="55" t="str">
        <f aca="false">IF(ISBLANK(K71),"",IF(L71, "https://raw.githubusercontent.com/PatrickVibild/TellusAmazonPictures/master/pictures/"&amp;K71&amp;"/2.jpg","https://download.lenovo.com/Images/Parts/"&amp;K71&amp;"/"&amp;K71&amp;"_B.jpg"))</f>
        <v/>
      </c>
      <c r="O71" s="56"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e">
        <f aca="false">MATCH(G71,options!$D$1:$D$20,0)</f>
        <v>#N/A</v>
      </c>
    </row>
    <row r="72" customFormat="false" ht="12.8" hidden="false" customHeight="false" outlineLevel="0" collapsed="false">
      <c r="E72" s="67"/>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aca="false">IF(ISBLANK(K72),"",IF(L72, "https://raw.githubusercontent.com/PatrickVibild/TellusAmazonPictures/master/pictures/"&amp;K72&amp;"/1.jpg","https://download.lenovo.com/Images/Parts/"&amp;K72&amp;"/"&amp;K72&amp;"_A.jpg"))</f>
        <v/>
      </c>
      <c r="N72" s="55" t="str">
        <f aca="false">IF(ISBLANK(K72),"",IF(L72, "https://raw.githubusercontent.com/PatrickVibild/TellusAmazonPictures/master/pictures/"&amp;K72&amp;"/2.jpg","https://download.lenovo.com/Images/Parts/"&amp;K72&amp;"/"&amp;K72&amp;"_B.jpg"))</f>
        <v/>
      </c>
      <c r="O72" s="56"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e">
        <f aca="false">MATCH(G72,options!$D$1:$D$20,0)</f>
        <v>#N/A</v>
      </c>
    </row>
    <row r="73" customFormat="false" ht="12.8" hidden="false" customHeight="false" outlineLevel="0" collapsed="false">
      <c r="E73" s="67"/>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aca="false">IF(ISBLANK(K73),"",IF(L73, "https://raw.githubusercontent.com/PatrickVibild/TellusAmazonPictures/master/pictures/"&amp;K73&amp;"/1.jpg","https://download.lenovo.com/Images/Parts/"&amp;K73&amp;"/"&amp;K73&amp;"_A.jpg"))</f>
        <v/>
      </c>
      <c r="N73" s="55" t="str">
        <f aca="false">IF(ISBLANK(K73),"",IF(L73, "https://raw.githubusercontent.com/PatrickVibild/TellusAmazonPictures/master/pictures/"&amp;K73&amp;"/2.jpg","https://download.lenovo.com/Images/Parts/"&amp;K73&amp;"/"&amp;K73&amp;"_B.jpg"))</f>
        <v/>
      </c>
      <c r="O73" s="56"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e">
        <f aca="false">MATCH(G73,options!$D$1:$D$20,0)</f>
        <v>#N/A</v>
      </c>
    </row>
    <row r="74" customFormat="false" ht="12.8" hidden="false" customHeight="false" outlineLevel="0" collapsed="false">
      <c r="E74" s="67"/>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aca="false">IF(ISBLANK(K74),"",IF(L74, "https://raw.githubusercontent.com/PatrickVibild/TellusAmazonPictures/master/pictures/"&amp;K74&amp;"/1.jpg","https://download.lenovo.com/Images/Parts/"&amp;K74&amp;"/"&amp;K74&amp;"_A.jpg"))</f>
        <v/>
      </c>
      <c r="N74" s="55" t="str">
        <f aca="false">IF(ISBLANK(K74),"",IF(L74, "https://raw.githubusercontent.com/PatrickVibild/TellusAmazonPictures/master/pictures/"&amp;K74&amp;"/2.jpg","https://download.lenovo.com/Images/Parts/"&amp;K74&amp;"/"&amp;K74&amp;"_B.jpg"))</f>
        <v/>
      </c>
      <c r="O74" s="56"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e">
        <f aca="false">MATCH(G74,options!$D$1:$D$20,0)</f>
        <v>#N/A</v>
      </c>
    </row>
    <row r="75" customFormat="false" ht="12.8" hidden="false" customHeight="false" outlineLevel="0" collapsed="false">
      <c r="E75" s="67"/>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e">
        <f aca="false">MATCH(G75,options!$D$1:$D$20,0)</f>
        <v>#N/A</v>
      </c>
    </row>
    <row r="76" customFormat="false" ht="12.8" hidden="false" customHeight="false" outlineLevel="0" collapsed="false">
      <c r="E76" s="67"/>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aca="false">IF(ISBLANK(K76),"",IF(L76, "https://raw.githubusercontent.com/PatrickVibild/TellusAmazonPictures/master/pictures/"&amp;K76&amp;"/1.jpg","https://download.lenovo.com/Images/Parts/"&amp;K76&amp;"/"&amp;K76&amp;"_A.jpg"))</f>
        <v/>
      </c>
      <c r="N76" s="55" t="str">
        <f aca="false">IF(ISBLANK(K76),"",IF(L76, "https://raw.githubusercontent.com/PatrickVibild/TellusAmazonPictures/master/pictures/"&amp;K76&amp;"/2.jpg","https://download.lenovo.com/Images/Parts/"&amp;K76&amp;"/"&amp;K76&amp;"_B.jpg"))</f>
        <v/>
      </c>
      <c r="O76" s="56"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e">
        <f aca="false">MATCH(G76,options!$D$1:$D$20,0)</f>
        <v>#N/A</v>
      </c>
    </row>
    <row r="77" customFormat="false" ht="12.8" hidden="false" customHeight="false" outlineLevel="0" collapsed="false">
      <c r="E77" s="67"/>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e">
        <f aca="false">MATCH(G77,options!$D$1:$D$20,0)</f>
        <v>#N/A</v>
      </c>
    </row>
    <row r="78" customFormat="false" ht="12.8" hidden="false" customHeight="false" outlineLevel="0" collapsed="false">
      <c r="E78" s="67"/>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aca="false">IF(ISBLANK(K78),"",IF(L78, "https://raw.githubusercontent.com/PatrickVibild/TellusAmazonPictures/master/pictures/"&amp;K78&amp;"/1.jpg","https://download.lenovo.com/Images/Parts/"&amp;K78&amp;"/"&amp;K78&amp;"_A.jpg"))</f>
        <v/>
      </c>
      <c r="N78" s="55" t="str">
        <f aca="false">IF(ISBLANK(K78),"",IF(L78, "https://raw.githubusercontent.com/PatrickVibild/TellusAmazonPictures/master/pictures/"&amp;K78&amp;"/2.jpg","https://download.lenovo.com/Images/Parts/"&amp;K78&amp;"/"&amp;K78&amp;"_B.jpg"))</f>
        <v/>
      </c>
      <c r="O78" s="56"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e">
        <f aca="false">MATCH(G78,options!$D$1:$D$20,0)</f>
        <v>#N/A</v>
      </c>
    </row>
    <row r="79" customFormat="false" ht="12.8" hidden="false" customHeight="false" outlineLevel="0" collapsed="false">
      <c r="E79" s="67"/>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aca="false">IF(ISBLANK(K79),"",IF(L79, "https://raw.githubusercontent.com/PatrickVibild/TellusAmazonPictures/master/pictures/"&amp;K79&amp;"/1.jpg","https://download.lenovo.com/Images/Parts/"&amp;K79&amp;"/"&amp;K79&amp;"_A.jpg"))</f>
        <v/>
      </c>
      <c r="N79" s="55" t="str">
        <f aca="false">IF(ISBLANK(K79),"",IF(L79, "https://raw.githubusercontent.com/PatrickVibild/TellusAmazonPictures/master/pictures/"&amp;K79&amp;"/2.jpg","https://download.lenovo.com/Images/Parts/"&amp;K79&amp;"/"&amp;K79&amp;"_B.jpg"))</f>
        <v/>
      </c>
      <c r="O79" s="56"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e">
        <f aca="false">MATCH(G79,options!$D$1:$D$20,0)</f>
        <v>#N/A</v>
      </c>
    </row>
    <row r="80" customFormat="false" ht="12.8" hidden="false" customHeight="false" outlineLevel="0" collapsed="false">
      <c r="E80" s="67"/>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aca="false">IF(ISBLANK(K80),"",IF(L80, "https://raw.githubusercontent.com/PatrickVibild/TellusAmazonPictures/master/pictures/"&amp;K80&amp;"/1.jpg","https://download.lenovo.com/Images/Parts/"&amp;K80&amp;"/"&amp;K80&amp;"_A.jpg"))</f>
        <v/>
      </c>
      <c r="N80" s="55" t="str">
        <f aca="false">IF(ISBLANK(K80),"",IF(L80, "https://raw.githubusercontent.com/PatrickVibild/TellusAmazonPictures/master/pictures/"&amp;K80&amp;"/2.jpg","https://download.lenovo.com/Images/Parts/"&amp;K80&amp;"/"&amp;K80&amp;"_B.jpg"))</f>
        <v/>
      </c>
      <c r="O80" s="56"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e">
        <f aca="false">MATCH(G80,options!$D$1:$D$20,0)</f>
        <v>#N/A</v>
      </c>
    </row>
    <row r="81" customFormat="false" ht="12.8" hidden="false" customHeight="false" outlineLevel="0" collapsed="false">
      <c r="E81" s="67"/>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aca="false">IF(ISBLANK(K81),"",IF(L81, "https://raw.githubusercontent.com/PatrickVibild/TellusAmazonPictures/master/pictures/"&amp;K81&amp;"/1.jpg","https://download.lenovo.com/Images/Parts/"&amp;K81&amp;"/"&amp;K81&amp;"_A.jpg"))</f>
        <v/>
      </c>
      <c r="N81" s="55" t="str">
        <f aca="false">IF(ISBLANK(K81),"",IF(L81, "https://raw.githubusercontent.com/PatrickVibild/TellusAmazonPictures/master/pictures/"&amp;K81&amp;"/2.jpg","https://download.lenovo.com/Images/Parts/"&amp;K81&amp;"/"&amp;K81&amp;"_B.jpg"))</f>
        <v/>
      </c>
      <c r="O81" s="56"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e">
        <f aca="false">MATCH(G81,options!$D$1:$D$20,0)</f>
        <v>#N/A</v>
      </c>
    </row>
    <row r="82" customFormat="false" ht="12.8" hidden="false" customHeight="false" outlineLevel="0" collapsed="false">
      <c r="E82" s="67"/>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aca="false">IF(ISBLANK(K82),"",IF(L82, "https://raw.githubusercontent.com/PatrickVibild/TellusAmazonPictures/master/pictures/"&amp;K82&amp;"/1.jpg","https://download.lenovo.com/Images/Parts/"&amp;K82&amp;"/"&amp;K82&amp;"_A.jpg"))</f>
        <v/>
      </c>
      <c r="N82" s="55" t="str">
        <f aca="false">IF(ISBLANK(K82),"",IF(L82, "https://raw.githubusercontent.com/PatrickVibild/TellusAmazonPictures/master/pictures/"&amp;K82&amp;"/2.jpg","https://download.lenovo.com/Images/Parts/"&amp;K82&amp;"/"&amp;K82&amp;"_B.jpg"))</f>
        <v/>
      </c>
      <c r="O82" s="56"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e">
        <f aca="false">MATCH(G82,options!$D$1:$D$20,0)</f>
        <v>#N/A</v>
      </c>
    </row>
    <row r="83" customFormat="false" ht="12.8" hidden="false" customHeight="false" outlineLevel="0" collapsed="false">
      <c r="E83" s="67"/>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aca="false">IF(ISBLANK(K83),"",IF(L83, "https://raw.githubusercontent.com/PatrickVibild/TellusAmazonPictures/master/pictures/"&amp;K83&amp;"/1.jpg","https://download.lenovo.com/Images/Parts/"&amp;K83&amp;"/"&amp;K83&amp;"_A.jpg"))</f>
        <v/>
      </c>
      <c r="N83" s="55" t="str">
        <f aca="false">IF(ISBLANK(K83),"",IF(L83, "https://raw.githubusercontent.com/PatrickVibild/TellusAmazonPictures/master/pictures/"&amp;K83&amp;"/2.jpg","https://download.lenovo.com/Images/Parts/"&amp;K83&amp;"/"&amp;K83&amp;"_B.jpg"))</f>
        <v/>
      </c>
      <c r="O83" s="56"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e">
        <f aca="false">MATCH(G83,options!$D$1:$D$20,0)</f>
        <v>#N/A</v>
      </c>
    </row>
    <row r="84" customFormat="false" ht="12.8" hidden="false" customHeight="false" outlineLevel="0" collapsed="false">
      <c r="E84" s="67"/>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7"/>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7"/>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7"/>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7"/>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7"/>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7"/>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7"/>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7"/>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7"/>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7"/>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7"/>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7"/>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7"/>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7"/>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7"/>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7"/>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7"/>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7"/>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7"/>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7"/>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32 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496</v>
      </c>
      <c r="G1" s="0" t="s">
        <v>482</v>
      </c>
    </row>
    <row r="2" customFormat="false" ht="12.8" hidden="false" customHeight="false" outlineLevel="0" collapsed="false">
      <c r="A2" s="0" t="s">
        <v>497</v>
      </c>
      <c r="B2" s="63" t="n">
        <f aca="false">FALSE()</f>
        <v>0</v>
      </c>
      <c r="C2" s="0" t="s">
        <v>498</v>
      </c>
      <c r="D2" s="51" t="s">
        <v>379</v>
      </c>
      <c r="F2" s="0" t="s">
        <v>379</v>
      </c>
      <c r="G2" s="0" t="s">
        <v>448</v>
      </c>
    </row>
    <row r="3" customFormat="false" ht="12.8" hidden="false" customHeight="false" outlineLevel="0" collapsed="false">
      <c r="A3" s="0" t="s">
        <v>499</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419</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412</v>
      </c>
    </row>
    <row r="10" customFormat="false" ht="12.8" hidden="false" customHeight="false" outlineLevel="0" collapsed="false">
      <c r="D10" s="51" t="s">
        <v>419</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444</v>
      </c>
    </row>
    <row r="18" customFormat="false" ht="12.8" hidden="false" customHeight="false" outlineLevel="0" collapsed="false">
      <c r="D18" s="51" t="s">
        <v>448</v>
      </c>
    </row>
    <row r="19" customFormat="false" ht="12.8" hidden="false" customHeight="false" outlineLevel="0" collapsed="false">
      <c r="D19" s="51" t="s">
        <v>416</v>
      </c>
    </row>
    <row r="20" customFormat="false" ht="12.8" hidden="false" customHeight="false" outlineLevel="0" collapsed="false">
      <c r="D20" s="51" t="s">
        <v>407</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32 B3"/>
    </sheetView>
  </sheetViews>
  <sheetFormatPr defaultColWidth="11.66796875" defaultRowHeight="12.8" zeroHeight="false" outlineLevelRow="0" outlineLevelCol="0"/>
  <sheetData>
    <row r="2" customFormat="false" ht="12.8" hidden="false" customHeight="false" outlineLevel="0" collapsed="false">
      <c r="B2" s="0" t="s">
        <v>496</v>
      </c>
    </row>
    <row r="3" customFormat="false" ht="14.9" hidden="false" customHeight="false" outlineLevel="0" collapsed="false">
      <c r="B3" s="48" t="s">
        <v>500</v>
      </c>
    </row>
    <row r="4" customFormat="false" ht="12.8" hidden="false" customHeight="false" outlineLevel="0" collapsed="false">
      <c r="B4" s="45" t="s">
        <v>501</v>
      </c>
    </row>
    <row r="5" customFormat="false" ht="12.8" hidden="false" customHeight="false" outlineLevel="0" collapsed="false">
      <c r="B5" s="45" t="s">
        <v>502</v>
      </c>
    </row>
    <row r="6" customFormat="false" ht="12.8" hidden="false" customHeight="false" outlineLevel="0" collapsed="false">
      <c r="B6" s="45" t="s">
        <v>503</v>
      </c>
    </row>
    <row r="7" customFormat="false" ht="12.8" hidden="false" customHeight="false" outlineLevel="0" collapsed="false">
      <c r="B7" s="45" t="s">
        <v>504</v>
      </c>
    </row>
    <row r="8" customFormat="false" ht="12.8" hidden="false" customHeight="false" outlineLevel="0" collapsed="false">
      <c r="B8" s="45" t="s">
        <v>505</v>
      </c>
    </row>
    <row r="9" customFormat="false" ht="12.8" hidden="false" customHeight="false" outlineLevel="0" collapsed="false">
      <c r="B9" s="45" t="s">
        <v>506</v>
      </c>
    </row>
    <row r="10" customFormat="false" ht="12.8" hidden="false" customHeight="false" outlineLevel="0" collapsed="false">
      <c r="B10" s="0" t="s">
        <v>507</v>
      </c>
    </row>
    <row r="11" customFormat="false" ht="12.8" hidden="false" customHeight="false" outlineLevel="0" collapsed="false">
      <c r="B11" s="0" t="s">
        <v>508</v>
      </c>
    </row>
    <row r="14" customFormat="false" ht="12.8" hidden="false" customHeight="false" outlineLevel="0" collapsed="false">
      <c r="B14" s="48" t="s">
        <v>509</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412</v>
      </c>
    </row>
    <row r="29" customFormat="false" ht="12.8" hidden="false" customHeight="false" outlineLevel="0" collapsed="false">
      <c r="B29" s="51" t="s">
        <v>419</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5"/>
    </row>
    <row r="35" customFormat="false" ht="12.8" hidden="false" customHeight="false" outlineLevel="0" collapsed="false">
      <c r="B35" s="51" t="s">
        <v>441</v>
      </c>
      <c r="D35" s="45"/>
    </row>
    <row r="36" customFormat="false" ht="12.8" hidden="false" customHeight="false" outlineLevel="0" collapsed="false">
      <c r="B36" s="51" t="s">
        <v>444</v>
      </c>
      <c r="D36" s="45"/>
    </row>
    <row r="37" customFormat="false" ht="12.8" hidden="false" customHeight="false" outlineLevel="0" collapsed="false">
      <c r="B37" s="51" t="s">
        <v>448</v>
      </c>
      <c r="D37" s="45"/>
    </row>
    <row r="38" customFormat="false" ht="12.8" hidden="false" customHeight="false" outlineLevel="0" collapsed="false">
      <c r="B38" s="51" t="s">
        <v>416</v>
      </c>
      <c r="D38" s="45"/>
    </row>
    <row r="39" customFormat="false" ht="12.8" hidden="false" customHeight="false" outlineLevel="0" collapsed="false">
      <c r="B39" s="51" t="s">
        <v>407</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32 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510</v>
      </c>
    </row>
    <row r="4" customFormat="false" ht="15" hidden="false" customHeight="false" outlineLevel="0" collapsed="false">
      <c r="B4" s="68" t="s">
        <v>511</v>
      </c>
    </row>
    <row r="5" customFormat="false" ht="15" hidden="false" customHeight="false" outlineLevel="0" collapsed="false">
      <c r="B5" s="68" t="s">
        <v>512</v>
      </c>
    </row>
    <row r="6" customFormat="false" ht="15" hidden="false" customHeight="false" outlineLevel="0" collapsed="false">
      <c r="B6" s="68" t="s">
        <v>513</v>
      </c>
    </row>
    <row r="7" customFormat="false" ht="15" hidden="false" customHeight="false" outlineLevel="0" collapsed="false">
      <c r="B7" s="68" t="s">
        <v>514</v>
      </c>
    </row>
    <row r="8" customFormat="false" ht="12.8" hidden="false" customHeight="false" outlineLevel="0" collapsed="false">
      <c r="B8" s="0" t="s">
        <v>515</v>
      </c>
    </row>
    <row r="9" customFormat="false" ht="12.8" hidden="false" customHeight="false" outlineLevel="0" collapsed="false">
      <c r="B9" s="0" t="s">
        <v>516</v>
      </c>
    </row>
    <row r="10" customFormat="false" ht="12.8" hidden="false" customHeight="false" outlineLevel="0" collapsed="false">
      <c r="B10" s="0" t="s">
        <v>517</v>
      </c>
    </row>
    <row r="11" customFormat="false" ht="12.8" hidden="false" customHeight="false" outlineLevel="0" collapsed="false">
      <c r="B11" s="0" t="s">
        <v>518</v>
      </c>
    </row>
    <row r="14" customFormat="false" ht="12.8" hidden="false" customHeight="false" outlineLevel="0" collapsed="false">
      <c r="B14" s="0" t="s">
        <v>519</v>
      </c>
    </row>
    <row r="20" customFormat="false" ht="12.8" hidden="false" customHeight="false" outlineLevel="0" collapsed="false">
      <c r="B20" s="0" t="s">
        <v>520</v>
      </c>
    </row>
    <row r="21" customFormat="false" ht="12.8" hidden="false" customHeight="false" outlineLevel="0" collapsed="false">
      <c r="B21" s="0" t="s">
        <v>521</v>
      </c>
    </row>
    <row r="22" customFormat="false" ht="12.8" hidden="false" customHeight="false" outlineLevel="0" collapsed="false">
      <c r="B22" s="0" t="s">
        <v>522</v>
      </c>
    </row>
    <row r="23" customFormat="false" ht="12.8" hidden="false" customHeight="false" outlineLevel="0" collapsed="false">
      <c r="B23" s="0" t="s">
        <v>523</v>
      </c>
    </row>
    <row r="24" customFormat="false" ht="12.8" hidden="false" customHeight="false" outlineLevel="0" collapsed="false">
      <c r="B24" s="0" t="s">
        <v>393</v>
      </c>
    </row>
    <row r="25" customFormat="false" ht="12.8" hidden="false" customHeight="false" outlineLevel="0" collapsed="false">
      <c r="B25" s="0" t="s">
        <v>524</v>
      </c>
    </row>
    <row r="26" customFormat="false" ht="12.8" hidden="false" customHeight="false" outlineLevel="0" collapsed="false">
      <c r="B26" s="0" t="s">
        <v>525</v>
      </c>
    </row>
    <row r="27" customFormat="false" ht="12.8" hidden="false" customHeight="false" outlineLevel="0" collapsed="false">
      <c r="B27" s="0" t="s">
        <v>526</v>
      </c>
    </row>
    <row r="28" customFormat="false" ht="12.8" hidden="false" customHeight="false" outlineLevel="0" collapsed="false">
      <c r="B28" s="0" t="s">
        <v>527</v>
      </c>
    </row>
    <row r="29" customFormat="false" ht="12.8" hidden="false" customHeight="false" outlineLevel="0" collapsed="false">
      <c r="B29" s="0" t="s">
        <v>528</v>
      </c>
    </row>
    <row r="30" customFormat="false" ht="12.8" hidden="false" customHeight="false" outlineLevel="0" collapsed="false">
      <c r="B30" s="0" t="s">
        <v>529</v>
      </c>
    </row>
    <row r="31" customFormat="false" ht="12.8" hidden="false" customHeight="false" outlineLevel="0" collapsed="false">
      <c r="B31" s="0" t="s">
        <v>530</v>
      </c>
    </row>
    <row r="32" customFormat="false" ht="12.8" hidden="false" customHeight="false" outlineLevel="0" collapsed="false">
      <c r="B32" s="0" t="s">
        <v>531</v>
      </c>
    </row>
    <row r="33" customFormat="false" ht="12.8" hidden="false" customHeight="false" outlineLevel="0" collapsed="false">
      <c r="B33" s="0" t="s">
        <v>532</v>
      </c>
    </row>
    <row r="34" customFormat="false" ht="12.8" hidden="false" customHeight="false" outlineLevel="0" collapsed="false">
      <c r="B34" s="0" t="s">
        <v>533</v>
      </c>
    </row>
    <row r="35" customFormat="false" ht="12.8" hidden="false" customHeight="false" outlineLevel="0" collapsed="false">
      <c r="B35" s="0" t="s">
        <v>441</v>
      </c>
    </row>
    <row r="36" customFormat="false" ht="12.8" hidden="false" customHeight="false" outlineLevel="0" collapsed="false">
      <c r="B36" s="0" t="s">
        <v>534</v>
      </c>
    </row>
    <row r="37" customFormat="false" ht="12.8" hidden="false" customHeight="false" outlineLevel="0" collapsed="false">
      <c r="B37" s="0" t="s">
        <v>535</v>
      </c>
    </row>
    <row r="38" customFormat="false" ht="12.8" hidden="false" customHeight="false" outlineLevel="0" collapsed="false">
      <c r="B38" s="0" t="s">
        <v>536</v>
      </c>
    </row>
    <row r="39" customFormat="false" ht="12.8" hidden="false" customHeight="false" outlineLevel="0" collapsed="false">
      <c r="B39" s="0" t="s">
        <v>537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32 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538</v>
      </c>
    </row>
    <row r="4" customFormat="false" ht="15" hidden="false" customHeight="false" outlineLevel="0" collapsed="false">
      <c r="B4" s="68" t="s">
        <v>539</v>
      </c>
    </row>
    <row r="5" customFormat="false" ht="15" hidden="false" customHeight="false" outlineLevel="0" collapsed="false">
      <c r="B5" s="68" t="s">
        <v>540</v>
      </c>
    </row>
    <row r="6" customFormat="false" ht="15" hidden="false" customHeight="false" outlineLevel="0" collapsed="false">
      <c r="B6" s="68" t="s">
        <v>541</v>
      </c>
    </row>
    <row r="7" customFormat="false" ht="12.8" hidden="false" customHeight="false" outlineLevel="0" collapsed="false">
      <c r="B7" s="0" t="s">
        <v>542</v>
      </c>
    </row>
    <row r="8" customFormat="false" ht="12.8" hidden="false" customHeight="false" outlineLevel="0" collapsed="false">
      <c r="B8" s="0" t="s">
        <v>543</v>
      </c>
    </row>
    <row r="9" customFormat="false" ht="12.8" hidden="false" customHeight="false" outlineLevel="0" collapsed="false">
      <c r="B9" s="0" t="s">
        <v>544</v>
      </c>
    </row>
    <row r="10" customFormat="false" ht="12.8" hidden="false" customHeight="false" outlineLevel="0" collapsed="false">
      <c r="B10" s="0" t="s">
        <v>545</v>
      </c>
    </row>
    <row r="11" customFormat="false" ht="12.8" hidden="false" customHeight="false" outlineLevel="0" collapsed="false">
      <c r="B11" s="0" t="s">
        <v>546</v>
      </c>
    </row>
    <row r="14" customFormat="false" ht="12.8" hidden="false" customHeight="false" outlineLevel="0" collapsed="false">
      <c r="B14" s="0" t="s">
        <v>547</v>
      </c>
    </row>
    <row r="20" customFormat="false" ht="12.8" hidden="false" customHeight="false" outlineLevel="0" collapsed="false">
      <c r="B20" s="0" t="s">
        <v>548</v>
      </c>
    </row>
    <row r="21" customFormat="false" ht="12.8" hidden="false" customHeight="false" outlineLevel="0" collapsed="false">
      <c r="B21" s="0" t="s">
        <v>549</v>
      </c>
    </row>
    <row r="22" customFormat="false" ht="12.8" hidden="false" customHeight="false" outlineLevel="0" collapsed="false">
      <c r="B22" s="0" t="s">
        <v>550</v>
      </c>
    </row>
    <row r="23" customFormat="false" ht="12.8" hidden="false" customHeight="false" outlineLevel="0" collapsed="false">
      <c r="B23" s="0" t="s">
        <v>551</v>
      </c>
    </row>
    <row r="24" customFormat="false" ht="12.8" hidden="false" customHeight="false" outlineLevel="0" collapsed="false">
      <c r="B24" s="0" t="s">
        <v>552</v>
      </c>
    </row>
    <row r="25" customFormat="false" ht="12.8" hidden="false" customHeight="false" outlineLevel="0" collapsed="false">
      <c r="B25" s="0" t="s">
        <v>553</v>
      </c>
    </row>
    <row r="26" customFormat="false" ht="12.8" hidden="false" customHeight="false" outlineLevel="0" collapsed="false">
      <c r="B26" s="0" t="s">
        <v>554</v>
      </c>
    </row>
    <row r="27" customFormat="false" ht="12.8" hidden="false" customHeight="false" outlineLevel="0" collapsed="false">
      <c r="B27" s="0" t="s">
        <v>555</v>
      </c>
    </row>
    <row r="28" customFormat="false" ht="12.8" hidden="false" customHeight="false" outlineLevel="0" collapsed="false">
      <c r="B28" s="0" t="s">
        <v>556</v>
      </c>
    </row>
    <row r="29" customFormat="false" ht="12.8" hidden="false" customHeight="false" outlineLevel="0" collapsed="false">
      <c r="B29" s="0" t="s">
        <v>557</v>
      </c>
    </row>
    <row r="30" customFormat="false" ht="12.8" hidden="false" customHeight="false" outlineLevel="0" collapsed="false">
      <c r="B30" s="0" t="s">
        <v>558</v>
      </c>
    </row>
    <row r="31" customFormat="false" ht="12.8" hidden="false" customHeight="false" outlineLevel="0" collapsed="false">
      <c r="B31" s="0" t="s">
        <v>559</v>
      </c>
    </row>
    <row r="32" customFormat="false" ht="12.8" hidden="false" customHeight="false" outlineLevel="0" collapsed="false">
      <c r="B32" s="0" t="s">
        <v>560</v>
      </c>
    </row>
    <row r="33" customFormat="false" ht="12.8" hidden="false" customHeight="false" outlineLevel="0" collapsed="false">
      <c r="B33" s="0" t="s">
        <v>561</v>
      </c>
    </row>
    <row r="34" customFormat="false" ht="12.8" hidden="false" customHeight="false" outlineLevel="0" collapsed="false">
      <c r="B34" s="0" t="s">
        <v>562</v>
      </c>
    </row>
    <row r="35" customFormat="false" ht="12.8" hidden="false" customHeight="false" outlineLevel="0" collapsed="false">
      <c r="B35" s="0" t="s">
        <v>563</v>
      </c>
    </row>
    <row r="36" customFormat="false" ht="12.8" hidden="false" customHeight="false" outlineLevel="0" collapsed="false">
      <c r="B36" s="0" t="s">
        <v>564</v>
      </c>
    </row>
    <row r="37" customFormat="false" ht="12.8" hidden="false" customHeight="false" outlineLevel="0" collapsed="false">
      <c r="B37" s="0" t="s">
        <v>448</v>
      </c>
    </row>
    <row r="38" customFormat="false" ht="12.8" hidden="false" customHeight="false" outlineLevel="0" collapsed="false">
      <c r="B38" s="0" t="s">
        <v>565</v>
      </c>
    </row>
    <row r="39" customFormat="false" ht="12.8" hidden="false" customHeight="false" outlineLevel="0" collapsed="false">
      <c r="B39" s="0" t="s">
        <v>566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32 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567</v>
      </c>
    </row>
    <row r="4" customFormat="false" ht="12.8" hidden="false" customHeight="false" outlineLevel="0" collapsed="false">
      <c r="B4" s="0" t="s">
        <v>568</v>
      </c>
    </row>
    <row r="5" customFormat="false" ht="12.8" hidden="false" customHeight="false" outlineLevel="0" collapsed="false">
      <c r="B5" s="0" t="s">
        <v>569</v>
      </c>
    </row>
    <row r="6" customFormat="false" ht="12.8" hidden="false" customHeight="false" outlineLevel="0" collapsed="false">
      <c r="B6" s="0" t="s">
        <v>570</v>
      </c>
    </row>
    <row r="7" customFormat="false" ht="12.8" hidden="false" customHeight="false" outlineLevel="0" collapsed="false">
      <c r="B7" s="0" t="s">
        <v>571</v>
      </c>
    </row>
    <row r="8" customFormat="false" ht="15" hidden="false" customHeight="false" outlineLevel="0" collapsed="false">
      <c r="B8" s="68" t="s">
        <v>572</v>
      </c>
    </row>
    <row r="9" customFormat="false" ht="12.8" hidden="false" customHeight="false" outlineLevel="0" collapsed="false">
      <c r="B9" s="0" t="s">
        <v>573</v>
      </c>
    </row>
    <row r="10" customFormat="false" ht="12.8" hidden="false" customHeight="false" outlineLevel="0" collapsed="false">
      <c r="B10" s="45" t="s">
        <v>574</v>
      </c>
    </row>
    <row r="11" customFormat="false" ht="12.8" hidden="false" customHeight="false" outlineLevel="0" collapsed="false">
      <c r="B11" s="45" t="s">
        <v>575</v>
      </c>
    </row>
    <row r="14" customFormat="false" ht="12.8" hidden="false" customHeight="false" outlineLevel="0" collapsed="false">
      <c r="B14" s="0" t="s">
        <v>576</v>
      </c>
    </row>
    <row r="20" customFormat="false" ht="12.8" hidden="false" customHeight="false" outlineLevel="0" collapsed="false">
      <c r="B20" s="0" t="s">
        <v>577</v>
      </c>
    </row>
    <row r="21" customFormat="false" ht="12.8" hidden="false" customHeight="false" outlineLevel="0" collapsed="false">
      <c r="B21" s="0" t="s">
        <v>578</v>
      </c>
    </row>
    <row r="22" customFormat="false" ht="12.8" hidden="false" customHeight="false" outlineLevel="0" collapsed="false">
      <c r="B22" s="0" t="s">
        <v>579</v>
      </c>
    </row>
    <row r="23" customFormat="false" ht="12.8" hidden="false" customHeight="false" outlineLevel="0" collapsed="false">
      <c r="B23" s="0" t="s">
        <v>580</v>
      </c>
    </row>
    <row r="24" customFormat="false" ht="12.8" hidden="false" customHeight="false" outlineLevel="0" collapsed="false">
      <c r="B24" s="0" t="s">
        <v>393</v>
      </c>
    </row>
    <row r="25" customFormat="false" ht="12.8" hidden="false" customHeight="false" outlineLevel="0" collapsed="false">
      <c r="B25" s="0" t="s">
        <v>581</v>
      </c>
    </row>
    <row r="26" customFormat="false" ht="12.8" hidden="false" customHeight="false" outlineLevel="0" collapsed="false">
      <c r="B26" s="0" t="s">
        <v>582</v>
      </c>
    </row>
    <row r="27" customFormat="false" ht="12.8" hidden="false" customHeight="false" outlineLevel="0" collapsed="false">
      <c r="B27" s="0" t="s">
        <v>583</v>
      </c>
    </row>
    <row r="28" customFormat="false" ht="12.8" hidden="false" customHeight="false" outlineLevel="0" collapsed="false">
      <c r="B28" s="0" t="s">
        <v>584</v>
      </c>
    </row>
    <row r="29" customFormat="false" ht="12.8" hidden="false" customHeight="false" outlineLevel="0" collapsed="false">
      <c r="B29" s="0" t="s">
        <v>585</v>
      </c>
    </row>
    <row r="30" customFormat="false" ht="12.8" hidden="false" customHeight="false" outlineLevel="0" collapsed="false">
      <c r="B30" s="0" t="s">
        <v>586</v>
      </c>
    </row>
    <row r="31" customFormat="false" ht="12.8" hidden="false" customHeight="false" outlineLevel="0" collapsed="false">
      <c r="B31" s="0" t="s">
        <v>587</v>
      </c>
    </row>
    <row r="32" customFormat="false" ht="12.8" hidden="false" customHeight="false" outlineLevel="0" collapsed="false">
      <c r="B32" s="0" t="s">
        <v>588</v>
      </c>
    </row>
    <row r="33" customFormat="false" ht="12.8" hidden="false" customHeight="false" outlineLevel="0" collapsed="false">
      <c r="B33" s="0" t="s">
        <v>589</v>
      </c>
    </row>
    <row r="34" customFormat="false" ht="12.8" hidden="false" customHeight="false" outlineLevel="0" collapsed="false">
      <c r="B34" s="0" t="s">
        <v>590</v>
      </c>
    </row>
    <row r="35" customFormat="false" ht="12.8" hidden="false" customHeight="false" outlineLevel="0" collapsed="false">
      <c r="B35" s="0" t="s">
        <v>591</v>
      </c>
    </row>
    <row r="36" customFormat="false" ht="12.8" hidden="false" customHeight="false" outlineLevel="0" collapsed="false">
      <c r="B36" s="0" t="s">
        <v>592</v>
      </c>
    </row>
    <row r="37" customFormat="false" ht="12.8" hidden="false" customHeight="false" outlineLevel="0" collapsed="false">
      <c r="B37" s="0" t="s">
        <v>448</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32 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595</v>
      </c>
    </row>
    <row r="4" customFormat="false" ht="15" hidden="false" customHeight="false" outlineLevel="0" collapsed="false">
      <c r="B4" s="68" t="s">
        <v>596</v>
      </c>
    </row>
    <row r="5" customFormat="false" ht="12.8" hidden="false" customHeight="false" outlineLevel="0" collapsed="false">
      <c r="B5" s="0" t="s">
        <v>597</v>
      </c>
    </row>
    <row r="6" customFormat="false" ht="15" hidden="false" customHeight="false" outlineLevel="0" collapsed="false">
      <c r="B6" s="68" t="s">
        <v>598</v>
      </c>
    </row>
    <row r="7" customFormat="false" ht="15" hidden="false" customHeight="false" outlineLevel="0" collapsed="false">
      <c r="B7" s="68" t="s">
        <v>599</v>
      </c>
    </row>
    <row r="8" customFormat="false" ht="12.8" hidden="false" customHeight="false" outlineLevel="0" collapsed="false">
      <c r="B8" s="0" t="s">
        <v>600</v>
      </c>
    </row>
    <row r="9" customFormat="false" ht="12.8" hidden="false" customHeight="false" outlineLevel="0" collapsed="false">
      <c r="B9" s="69"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550</v>
      </c>
    </row>
    <row r="23" customFormat="false" ht="12.8" hidden="false" customHeight="false" outlineLevel="0" collapsed="false">
      <c r="B23" s="0" t="s">
        <v>607</v>
      </c>
    </row>
    <row r="24" customFormat="false" ht="12.8" hidden="false" customHeight="false" outlineLevel="0" collapsed="false">
      <c r="B24" s="0" t="s">
        <v>393</v>
      </c>
    </row>
    <row r="25" customFormat="false" ht="12.8" hidden="false" customHeight="false" outlineLevel="0" collapsed="false">
      <c r="B25" s="0" t="s">
        <v>608</v>
      </c>
    </row>
    <row r="26" customFormat="false" ht="12.8" hidden="false" customHeight="false" outlineLevel="0" collapsed="false">
      <c r="B26" s="0" t="s">
        <v>609</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591</v>
      </c>
    </row>
    <row r="36" customFormat="false" ht="12.8" hidden="false" customHeight="false" outlineLevel="0" collapsed="false">
      <c r="B36" s="0" t="s">
        <v>618</v>
      </c>
    </row>
    <row r="37" customFormat="false" ht="12.8" hidden="false" customHeight="false" outlineLevel="0" collapsed="false">
      <c r="B37" s="0" t="s">
        <v>535</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32 F21"/>
    </sheetView>
  </sheetViews>
  <sheetFormatPr defaultColWidth="11.667968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534</v>
      </c>
    </row>
    <row r="37" customFormat="false" ht="12.8" hidden="false" customHeight="false" outlineLevel="0" collapsed="false">
      <c r="B37" s="0" t="s">
        <v>448</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2020-10-25T20:24:36Z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