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<sst xmlns="http://schemas.openxmlformats.org/spreadsheetml/2006/main" count="798" uniqueCount="652">
  <si>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</si>
  <si>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</si>
  <si>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</si>
  <si>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</si>
  <si>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</si>
  <si>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</si>
  <si>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</si>
  <si>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</si>
  <si>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</si>
  <si>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</si>
  <si>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</si>
  <si>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</si>
  <si>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</si>
  <si>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</si>
  <si>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</si>
  <si>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</si>
  <si>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</si>
  <si>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</si>
  <si>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</si>
  <si>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</si>
  <si>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</si>
  <si>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</si>
  <si>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</si>
  <si>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</si>
  <si>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</si>
  <si>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</si>
  <si>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</si>
  <si>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</si>
  <si>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</si>
  <si>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</si>
  <si>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</si>
  <si>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</si>
  <si>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</si>
  <si>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</si>
  <si>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</si>
  <si>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</si>
  <si>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</si>
  <si>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</si>
  <si>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</si>
  <si>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</si>
  <si>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</si>
  <si>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</si>
  <si>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</si>
  <si>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</si>
  <si>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</si>
  <si>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</si>
  <si>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</si>
  <si>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</si>
  <si>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</si>
  <si>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</si>
  <si>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</si>
  <si>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</si>
  <si>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</si>
  <si>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</si>
  <si>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</si>
  <si>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</si>
  <si>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</si>
  <si>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</si>
  <si>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</si>
  <si>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</si>
  <si>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</si>
  <si>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</si>
  <si>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</si>
  <si>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</si>
  <si>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</si>
  <si>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</si>
  <si>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</si>
  <si>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</si>
  <si>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</si>
  <si>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</si>
  <si>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</si>
  <si>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</si>
  <si>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</si>
  <si>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</si>
  <si>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</si>
  <si>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</si>
  <si>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</si>
  <si>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</si>
  <si>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</si>
  <si>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</si>
  <si>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</si>
  <si>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</si>
  <si>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</si>
  <si>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</si>
  <si>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</si>
  <si>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</si>
  <si>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</si>
  <si>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</si>
  <si>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</si>
  <si>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</si>
  <si>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</si>
  <si>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</si>
  <si>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</si>
  <si>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</si>
  <si>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</si>
  <si>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</si>
  <si>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</si>
  <si>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</si>
  <si>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</si>
  <si>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</si>
  <si>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</si>
  <si>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</si>
  <si>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</si>
  <si>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</si>
  <si>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</si>
  <si>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</si>
  <si>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</si>
  <si>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</si>
  <si>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</si>
  <si>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</si>
  <si>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</si>
  <si>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</si>
  <si>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</si>
  <si>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</si>
  <si>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</si>
  <si>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</si>
  <si>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</si>
  <si>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</si>
  <si>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</si>
  <si>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</si>
  <si>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</si>
  <si>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</si>
  <si>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</si>
  <si>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</si>
  <si>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</si>
  <si>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</si>
  <si>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</si>
  <si>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</si>
  <si>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</si>
  <si>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</si>
  <si>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</si>
  <si>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</si>
  <si>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</si>
  <si>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</si>
  <si>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</si>
  <si>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</si>
  <si>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</si>
  <si>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</si>
  <si>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</si>
  <si>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</si>
  <si>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</si>
  <si>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</si>
  <si>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</si>
  <si>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</si>
  <si>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</si>
  <si>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</si>
  <si>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</si>
  <si>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</si>
  <si>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</si>
  <si>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</si>
  <si>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</si>
  <si>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</si>
  <si>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</si>
  <si>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</si>
  <si>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</si>
  <si>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</si>
  <si>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</si>
  <si>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</si>
  <si>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</si>
  <si>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</si>
  <si>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</si>
  <si>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</si>
  <si>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</si>
  <si>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</si>
  <si>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</si>
  <si>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</si>
  <si>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</si>
  <si>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</si>
  <si>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</si>
  <si>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</si>
  <si>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</si>
  <si>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</si>
  <si>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</si>
  <si>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</si>
  <si>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</si>
  <si>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</si>
  <si>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</si>
  <si>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</si>
  <si>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</si>
  <si>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</si>
  <si>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</si>
  <si>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</si>
  <si>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</si>
  <si>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</si>
  <si>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</si>
  <si>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</si>
  <si>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</si>
  <si>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</si>
  <si>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</si>
  <si>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</si>
  <si>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</si>
  <si>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</si>
  <si>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</si>
  <si>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</si>
  <si>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</si>
  <si>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</si>
  <si>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</si>
  <si>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</si>
  <si>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</si>
  <si>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</si>
  <si>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</si>
  <si>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</si>
  <si>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</si>
  <si>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</si>
  <si>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</si>
  <si>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</si>
  <si>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</si>
  <si>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</si>
  <si>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</si>
  <si>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</si>
  <si>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</si>
  <si>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</si>
  <si>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</si>
  <si>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</si>
  <si>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</si>
  <si>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</si>
  <si>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</si>
  <si>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</si>
  <si>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</si>
  <si>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</si>
  <si>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</si>
  <si>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</si>
  <si>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</si>
  <si>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</si>
  <si>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</si>
  <si>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</si>
  <si>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</si>
  <si>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</si>
  <si>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</si>
  <si>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</si>
  <si>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</si>
  <si>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</si>
  <si>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</si>
  <si>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</si>
  <si>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</si>
  <si>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</si>
  <si>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</si>
  <si>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</si>
  <si>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</si>
  <si>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</si>
  <si>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</si>
  <si>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</si>
  <si>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</si>
  <si>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</si>
  <si>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</si>
  <si>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</si>
  <si>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</si>
  <si>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</si>
  <si>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</si>
  <si>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</si>
  <si>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</si>
  <si>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</si>
  <si>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</si>
  <si>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</si>
  <si>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</si>
  <si>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</si>
  <si>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</si>
  <si>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</si>
  <si>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</si>
  <si>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</si>
  <si>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</si>
  <si>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</si>
  <si>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</si>
  <si>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</si>
  <si>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</si>
  <si>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</si>
  <si>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</si>
  <si>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</si>
  <si>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</si>
  <si>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</si>
  <si>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</si>
  <si>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</si>
  <si>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</si>
  <si>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</si>
  <si>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</si>
  <si>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</si>
  <si>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</si>
  <si>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</si>
  <si>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</si>
  <si>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</si>
  <si>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</si>
  <si>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</si>
  <si>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</si>
  <si>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</si>
  <si>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</si>
  <si>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</si>
  <si>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</si>
  <si>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</si>
  <si>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</si>
  <si>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</si>
  <si>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</si>
  <si>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</si>
  <si>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</si>
  <si>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</si>
  <si>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</si>
  <si>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</si>
  <si>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</si>
  <si>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</si>
  <si>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</si>
  <si>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</si>
  <si>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</si>
  <si>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</si>
  <si>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</si>
  <si>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</si>
  <si>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</si>
  <si>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</si>
  <si>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</si>
  <si>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</si>
  <si>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</si>
  <si>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</si>
  <si>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</si>
  <si>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</si>
  <si>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</si>
  <si>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</si>
  <si>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</si>
  <si>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</si>
  <si>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</si>
  <si>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</si>
  <si>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</si>
  <si>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</si>
  <si>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</si>
  <si>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</si>
  <si>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</si>
  <si>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</si>
  <si>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</si>
  <si>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</si>
  <si>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</si>
  <si>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</si>
  <si>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</si>
  <si>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</si>
  <si>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</si>
  <si>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</si>
  <si>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</si>
  <si>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</si>
  <si>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</si>
  <si>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</si>
  <si>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</si>
  <si>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</si>
  <si>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</si>
  <si>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</si>
  <si>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</si>
  <si>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</si>
  <si>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</si>
  <si>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</si>
  <si>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</si>
  <si>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</si>
  <si>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</si>
  <si>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</si>
  <si>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</si>
  <si>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</si>
  <si>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Lenovo T470 - US</t>
  </si>
  <si>
    <t xml:space="preserve">Pruduct Title Backlit</t>
  </si>
  <si>
    <t xml:space="preserve">MODELS</t>
  </si>
  <si>
    <t xml:space="preserve">Product Title</t>
  </si>
  <si>
    <t xml:space="preserve">Product Model</t>
  </si>
  <si>
    <t xml:space="preserve">T470 T480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</si>
  <si>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</si>
  <si>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</si>
  <si>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</si>
  <si>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</si>
  <si>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</si>
  <si>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</si>
  <si>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</si>
  <si>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</si>
  <si>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</si>
  <si>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</si>
  <si>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</si>
  <si>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</si>
  <si>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</si>
  <si>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</si>
  <si>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</si>
  <si>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</si>
  <si>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</si>
  <si>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</si>
  <si>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</si>
  <si>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</si>
  <si>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</si>
  <si>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01AX458</t>
  </si>
  <si>
    <t xml:space="preserve">Price – NON-Backlit</t>
  </si>
  <si>
    <t xml:space="preserve">Lenovo T530 Regular - FR</t>
  </si>
  <si>
    <t xml:space="preserve">French</t>
  </si>
  <si>
    <t xml:space="preserve">01AX416</t>
  </si>
  <si>
    <t xml:space="preserve">Packing size</t>
  </si>
  <si>
    <t xml:space="preserve">Small</t>
  </si>
  <si>
    <t xml:space="preserve">Lenovo T530 Regular - IT</t>
  </si>
  <si>
    <t xml:space="preserve">Italian</t>
  </si>
  <si>
    <t xml:space="preserve">01AX381</t>
  </si>
  <si>
    <t xml:space="preserve">T410 T410i T510 T510i W510 X220 X220i T420 T420i T520 T520i W520</t>
  </si>
  <si>
    <t xml:space="preserve">Package height (CM)</t>
  </si>
  <si>
    <t xml:space="preserve">Lenovo T530 Regular - ES</t>
  </si>
  <si>
    <t xml:space="preserve">Spanish</t>
  </si>
  <si>
    <t xml:space="preserve">01AX374</t>
  </si>
  <si>
    <t xml:space="preserve">Package width (CM)</t>
  </si>
  <si>
    <t xml:space="preserve">Lenovo T530 Regular - UK</t>
  </si>
  <si>
    <t xml:space="preserve">UK</t>
  </si>
  <si>
    <t xml:space="preserve">01AX475</t>
  </si>
  <si>
    <t xml:space="preserve">Package length (CM)</t>
  </si>
  <si>
    <t xml:space="preserve">Lenovo T530 Regular - NOR</t>
  </si>
  <si>
    <t xml:space="preserve">Scandinavian – Nordic</t>
  </si>
  <si>
    <t xml:space="preserve">01AX486</t>
  </si>
  <si>
    <t xml:space="preserve">Origin of Product</t>
  </si>
  <si>
    <t xml:space="preserve">Lenovo T470 regular - BE</t>
  </si>
  <si>
    <t xml:space="preserve">Belgian</t>
  </si>
  <si>
    <t xml:space="preserve">01AX370</t>
  </si>
  <si>
    <t xml:space="preserve">Package weight (GR)</t>
  </si>
  <si>
    <t xml:space="preserve">Lenovo T470 regular - BG</t>
  </si>
  <si>
    <t xml:space="preserve">Bulgarian</t>
  </si>
  <si>
    <t xml:space="preserve">01AX371</t>
  </si>
  <si>
    <t xml:space="preserve">Lenovo T470 regular - CZ</t>
  </si>
  <si>
    <t xml:space="preserve">Czech</t>
  </si>
  <si>
    <t xml:space="preserve">01AX454</t>
  </si>
  <si>
    <t xml:space="preserve">Parent sku</t>
  </si>
  <si>
    <t xml:space="preserve">Lenovo T470 parent</t>
  </si>
  <si>
    <t xml:space="preserve">Lenovo T470 regular - DK</t>
  </si>
  <si>
    <t xml:space="preserve">Danish</t>
  </si>
  <si>
    <t xml:space="preserve">01AX455</t>
  </si>
  <si>
    <t xml:space="preserve">Parent EAN</t>
  </si>
  <si>
    <t xml:space="preserve">Lenovo T470 regular - HU</t>
  </si>
  <si>
    <t xml:space="preserve">Hungarian</t>
  </si>
  <si>
    <t xml:space="preserve">01AX379</t>
  </si>
  <si>
    <t xml:space="preserve">Lenovo T470 regular - NL</t>
  </si>
  <si>
    <t xml:space="preserve">Dutch</t>
  </si>
  <si>
    <t xml:space="preserve">01AX465</t>
  </si>
  <si>
    <t xml:space="preserve">Item_type</t>
  </si>
  <si>
    <t xml:space="preserve">laptop-computer-replacement-parts</t>
  </si>
  <si>
    <t xml:space="preserve">Lenovo T470 regular - NO</t>
  </si>
  <si>
    <t xml:space="preserve">Norwegian</t>
  </si>
  <si>
    <t xml:space="preserve">01AX425</t>
  </si>
  <si>
    <t xml:space="preserve">Lenovo T470 regular - PL</t>
  </si>
  <si>
    <t xml:space="preserve">Polish</t>
  </si>
  <si>
    <t xml:space="preserve">Default quantity</t>
  </si>
  <si>
    <t xml:space="preserve">Lenovo T470 regular - PT</t>
  </si>
  <si>
    <t xml:space="preserve">Portuguese</t>
  </si>
  <si>
    <t xml:space="preserve">01AX468</t>
  </si>
  <si>
    <t xml:space="preserve">Lenovo T470 regular - SE/FI</t>
  </si>
  <si>
    <t xml:space="preserve">Swedish – Finnish</t>
  </si>
  <si>
    <t xml:space="preserve">01AX472</t>
  </si>
  <si>
    <t xml:space="preserve">Format</t>
  </si>
  <si>
    <t xml:space="preserve">Update</t>
  </si>
  <si>
    <t xml:space="preserve">Lenovo T470 regular - CH</t>
  </si>
  <si>
    <t xml:space="preserve">Swiss</t>
  </si>
  <si>
    <t xml:space="preserve">01AX473</t>
  </si>
  <si>
    <t xml:space="preserve">Lenovo T470 regular - US INT</t>
  </si>
  <si>
    <t xml:space="preserve">US International</t>
  </si>
  <si>
    <t xml:space="preserve">01AX394</t>
  </si>
  <si>
    <t xml:space="preserve">Lenovo T470 regular - RUS</t>
  </si>
  <si>
    <t xml:space="preserve">Russian</t>
  </si>
  <si>
    <t xml:space="preserve">01AX469</t>
  </si>
  <si>
    <t xml:space="preserve">Bullet Point 1:</t>
  </si>
  <si>
    <t xml:space="preserve">Lenovo T470 regular - US</t>
  </si>
  <si>
    <t xml:space="preserve">US</t>
  </si>
  <si>
    <t xml:space="preserve">01AX446</t>
  </si>
  <si>
    <t xml:space="preserve">Bullet Point 2:</t>
  </si>
  <si>
    <t xml:space="preserve">Lenovo T470 BL - DE</t>
  </si>
  <si>
    <t xml:space="preserve">01AX581</t>
  </si>
  <si>
    <t xml:space="preserve">Bullet Point 5:</t>
  </si>
  <si>
    <t xml:space="preserve">Lenovo T470 BL - FR</t>
  </si>
  <si>
    <t xml:space="preserve">01AX580</t>
  </si>
  <si>
    <t xml:space="preserve">Bullet Point 4:</t>
  </si>
  <si>
    <t xml:space="preserve">Lenovo T470 BL - IT</t>
  </si>
  <si>
    <t xml:space="preserve">01AX545</t>
  </si>
  <si>
    <t xml:space="preserve">Lenovo T470 BL - ES</t>
  </si>
  <si>
    <t xml:space="preserve">01AX579</t>
  </si>
  <si>
    <t xml:space="preserve">Lenovo T470 BL - UK</t>
  </si>
  <si>
    <t xml:space="preserve">01AX557</t>
  </si>
  <si>
    <t xml:space="preserve">Product Description</t>
  </si>
  <si>
    <t xml:space="preserve">Lenovo T470 BL - NOR</t>
  </si>
  <si>
    <t xml:space="preserve">01AX609</t>
  </si>
  <si>
    <t xml:space="preserve">Lenovo T470 BL - BE</t>
  </si>
  <si>
    <t xml:space="preserve">01AX493</t>
  </si>
  <si>
    <t xml:space="preserve">Warranty Message</t>
  </si>
  <si>
    <t xml:space="preserve">Lenovo T470 BL - BG</t>
  </si>
  <si>
    <t xml:space="preserve">01AX576</t>
  </si>
  <si>
    <t xml:space="preserve">Lenovo T470 BL - CZ</t>
  </si>
  <si>
    <t xml:space="preserve">01AX495</t>
  </si>
  <si>
    <t xml:space="preserve">Original bullet 1:</t>
  </si>
  <si>
    <t xml:space="preserve">Lenovo T470 BL - DK</t>
  </si>
  <si>
    <t xml:space="preserve">01AX578</t>
  </si>
  <si>
    <t xml:space="preserve">Lenovo T470 BL - HU</t>
  </si>
  <si>
    <t xml:space="preserve">01AX584</t>
  </si>
  <si>
    <t xml:space="preserve">Lenovo T470 BL - NL</t>
  </si>
  <si>
    <t xml:space="preserve">01AX506</t>
  </si>
  <si>
    <t xml:space="preserve">language</t>
  </si>
  <si>
    <t xml:space="preserve">English</t>
  </si>
  <si>
    <t xml:space="preserve">Lenovo T470 BL - NO</t>
  </si>
  <si>
    <t xml:space="preserve">01AX589</t>
  </si>
  <si>
    <t xml:space="preserve">Marketplace</t>
  </si>
  <si>
    <t xml:space="preserve">Lenovo T470 BL - PL</t>
  </si>
  <si>
    <t xml:space="preserve">Lenovo T470 BL - PT</t>
  </si>
  <si>
    <t xml:space="preserve">01AX591</t>
  </si>
  <si>
    <t xml:space="preserve">Lenovo T470 BL - SE/FI</t>
  </si>
  <si>
    <t xml:space="preserve">01AX595</t>
  </si>
  <si>
    <t xml:space="preserve">Lenovo T470 BL - CH</t>
  </si>
  <si>
    <t xml:space="preserve">01AX596</t>
  </si>
  <si>
    <t xml:space="preserve">Lenovo T470 BL - US INT</t>
  </si>
  <si>
    <t xml:space="preserve">01AX599</t>
  </si>
  <si>
    <t xml:space="preserve">Lenovo T470 BL - RUS</t>
  </si>
  <si>
    <t xml:space="preserve">01AX510</t>
  </si>
  <si>
    <t xml:space="preserve">Lenovo T470 BL - US</t>
  </si>
  <si>
    <t xml:space="preserve">01AX569</t>
  </si>
  <si>
    <t xml:space="preserve">EU</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</si>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</sst>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central.amazon.com/skucentral?mSku=Lenovo%20T470%20-%20US&amp;ref=myi_sku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D2" colorId="64" zoomScale="100" zoomScaleNormal="100" zoomScalePageLayoutView="100" workbookViewId="0">
      <selection pane="topLeft" activeCell="G23" activeCellId="0" sqref="G2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T470 parent</v>
      </c>
      <c r="C4" s="29" t="s">
        <v>345</v>
      </c>
      <c r="D4" s="30" t="n">
        <f aca="false">Values!B14</f>
        <v>5714401470991</v>
      </c>
      <c r="E4" s="31" t="s">
        <v>346</v>
      </c>
      <c r="F4" s="28" t="str">
        <f aca="false">Values!B1 &amp; " " &amp; Values!B3</f>
        <v>Original Backlit Keyboard for Lenovo Thinkpad T470 T480</v>
      </c>
      <c r="G4" s="29" t="s">
        <v>345</v>
      </c>
      <c r="H4" s="27" t="str">
        <f aca="false">Values!B16</f>
        <v>laptop-computer-replacement-parts</v>
      </c>
      <c r="I4" s="27" t="str">
        <f aca="false">IF(ISBLANK(Values!E3),"","4730574031")</f>
        <v>4730574031</v>
      </c>
      <c r="J4" s="32" t="str">
        <f aca="false">Values!B13</f>
        <v>Lenovo T470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T530 Regular - DE</v>
      </c>
      <c r="C5" s="32" t="str">
        <f aca="false">IF(ISBLANK(Values!E4),"","TellusRem")</f>
        <v>TellusRem</v>
      </c>
      <c r="D5" s="30" t="n">
        <f aca="false">IF(ISBLANK(Values!E4),"",Values!E4)</f>
        <v>5714401471011</v>
      </c>
      <c r="E5" s="31" t="str">
        <f aca="false">IF(ISBLANK(Values!E4),"","EAN")</f>
        <v>EAN</v>
      </c>
      <c r="F5" s="28" t="str">
        <f aca="false">IF(ISBLANK(Values!E4),"",IF(Values!J4,Values!H4 &amp;" "&amp;  Values!$B$1 &amp; " " &amp;Values!$B$3,Values!G4 &amp;" "&amp;  Values!$B$2 &amp; " " &amp;Values!$B$3))</f>
        <v>German Original NON-Backlit Keyboard for Lenovo ThinkPad Compatible T470 T480</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44.95</v>
      </c>
      <c r="L5" s="39" t="n">
        <f aca="false">IF(ISBLANK(Values!E4),"",Values!$B$18)</f>
        <v>5</v>
      </c>
      <c r="M5" s="28" t="str">
        <f aca="false">IF(ISBLANK(Values!E4),"",Values!$M4)</f>
        <v>https://download.lenovo.com/Images/Parts/01AX458/01AX458_A.jpg</v>
      </c>
      <c r="N5" s="28" t="str">
        <f aca="false">IF(ISBLANK(Values!F4),"",Values!$N4)</f>
        <v>https://download.lenovo.com/Images/Parts/01AX458/01AX458_B.jpg</v>
      </c>
      <c r="O5" s="1" t="str">
        <f aca="false">IF(ISBLANK(Values!F4),"",Values!$O4)</f>
        <v>https://download.lenovo.com/Images/Parts/01AX458/01AX458_details.jpg</v>
      </c>
      <c r="W5" s="32" t="str">
        <f aca="false">IF(ISBLANK(Values!E4),"","Child")</f>
        <v>Child</v>
      </c>
      <c r="X5" s="32" t="str">
        <f aca="false">IF(ISBLANK(Values!E4),"",Values!$B$13)</f>
        <v>Lenovo T470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0" t="str">
        <f aca="false">IF(ISBLANK(Values!E4),"",IF(Values!I4,Values!$B$23,Values!$B$33))</f>
        <v>👉 SATISFIED CUSTOMERS WORLDWIDE: more than 10.000 satisfied customers worldwide. Keyboard restored in Europe</v>
      </c>
      <c r="AJ5" s="41" t="str">
        <f aca="false">IF(ISBLANK(Values!E4),"","👉 "&amp;Values!H4&amp; " "&amp;Values!$B$24 &amp;" "&amp;Values!$B$3)</f>
        <v>👉 German COMPATIBLE Lenovo T470 T480</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Non-Backlit</v>
      </c>
      <c r="AV5" s="28" t="str">
        <f aca="false">IF(ISBLANK(Values!E4),"",Values!H4)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T530 Regular - FR</v>
      </c>
      <c r="C6" s="32" t="str">
        <f aca="false">IF(ISBLANK(Values!E5),"","TellusRem")</f>
        <v>TellusRem</v>
      </c>
      <c r="D6" s="30" t="n">
        <f aca="false">IF(ISBLANK(Values!E5),"",Values!E5)</f>
        <v>5714401472025</v>
      </c>
      <c r="E6" s="31" t="str">
        <f aca="false">IF(ISBLANK(Values!E5),"","EAN")</f>
        <v>EAN</v>
      </c>
      <c r="F6" s="28" t="str">
        <f aca="false">IF(ISBLANK(Values!E5),"",IF(Values!J5,Values!H5 &amp;" "&amp;  Values!$B$1 &amp; " " &amp;Values!$B$3,Values!G5 &amp;" "&amp;  Values!$B$2 &amp; " " &amp;Values!$B$3))</f>
        <v>French Original NON-Backlit Keyboard for Lenovo ThinkPad Compatible T470 T480</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44.95</v>
      </c>
      <c r="L6" s="39" t="n">
        <f aca="false">IF(ISBLANK(Values!E5),"",Values!$B$18)</f>
        <v>5</v>
      </c>
      <c r="M6" s="28" t="str">
        <f aca="false">IF(ISBLANK(Values!E5),"",Values!$M5)</f>
        <v>https://download.lenovo.com/Images/Parts/01AX416/01AX416_A.jpg</v>
      </c>
      <c r="N6" s="28" t="str">
        <f aca="false">IF(ISBLANK(Values!F5),"",Values!$N5)</f>
        <v>https://download.lenovo.com/Images/Parts/01AX416/01AX416_B.jpg</v>
      </c>
      <c r="O6" s="1" t="str">
        <f aca="false">IF(ISBLANK(Values!F5),"",Values!$O5)</f>
        <v>https://download.lenovo.com/Images/Parts/01AX416/01AX416_details.jpg</v>
      </c>
      <c r="W6" s="32" t="str">
        <f aca="false">IF(ISBLANK(Values!E5),"","Child")</f>
        <v>Child</v>
      </c>
      <c r="X6" s="32" t="str">
        <f aca="false">IF(ISBLANK(Values!E5),"",Values!$B$13)</f>
        <v>Lenovo T470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0" t="str">
        <f aca="false">IF(ISBLANK(Values!E5),"",IF(Values!I5,Values!$B$23,Values!$B$33))</f>
        <v>👉 SATISFIED CUSTOMERS WORLDWIDE: more than 10.000 satisfied customers worldwide. Keyboard restored in Europe</v>
      </c>
      <c r="AJ6" s="41" t="str">
        <f aca="false">IF(ISBLANK(Values!E5),"","👉 "&amp;Values!H5&amp; " "&amp;Values!$B$24 &amp;" "&amp;Values!$B$3)</f>
        <v>👉 French COMPATIBLE Lenovo T470 T480</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Non-Backlit</v>
      </c>
      <c r="AV6" s="28" t="str">
        <f aca="false">IF(ISBLANK(Values!E5),"",Values!H5)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T530 Regular - IT</v>
      </c>
      <c r="C7" s="32" t="str">
        <f aca="false">IF(ISBLANK(Values!E6),"","TellusRem")</f>
        <v>TellusRem</v>
      </c>
      <c r="D7" s="30" t="n">
        <f aca="false">IF(ISBLANK(Values!E6),"",Values!E6)</f>
        <v>5714401473039</v>
      </c>
      <c r="E7" s="31" t="str">
        <f aca="false">IF(ISBLANK(Values!E6),"","EAN")</f>
        <v>EAN</v>
      </c>
      <c r="F7" s="28" t="str">
        <f aca="false">IF(ISBLANK(Values!E6),"",IF(Values!J6,Values!H6 &amp;" "&amp;  Values!$B$1 &amp; " " &amp;Values!$B$3,Values!G6 &amp;" "&amp;  Values!$B$2 &amp; " " &amp;Values!$B$3))</f>
        <v>Italian Original NON-Backlit Keyboard for Lenovo ThinkPad Compatible T470 T480</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44.95</v>
      </c>
      <c r="L7" s="39" t="n">
        <f aca="false">IF(ISBLANK(Values!E6),"",Values!$B$18)</f>
        <v>5</v>
      </c>
      <c r="M7" s="28" t="str">
        <f aca="false">IF(ISBLANK(Values!E6),"",Values!$M6)</f>
        <v>https://download.lenovo.com/Images/Parts/01AX381/01AX381_A.jpg</v>
      </c>
      <c r="N7" s="28" t="str">
        <f aca="false">IF(ISBLANK(Values!F6),"",Values!$N6)</f>
        <v>https://download.lenovo.com/Images/Parts/01AX381/01AX381_B.jpg</v>
      </c>
      <c r="O7" s="1" t="str">
        <f aca="false">IF(ISBLANK(Values!F6),"",Values!$O6)</f>
        <v>https://download.lenovo.com/Images/Parts/01AX381/01AX381_details.jpg</v>
      </c>
      <c r="W7" s="32" t="str">
        <f aca="false">IF(ISBLANK(Values!E6),"","Child")</f>
        <v>Child</v>
      </c>
      <c r="X7" s="32" t="str">
        <f aca="false">IF(ISBLANK(Values!E6),"",Values!$B$13)</f>
        <v>Lenovo T470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0" t="str">
        <f aca="false">IF(ISBLANK(Values!E6),"",IF(Values!I6,Values!$B$23,Values!$B$33))</f>
        <v>👉 SATISFIED CUSTOMERS WORLDWIDE: more than 10.000 satisfied customers worldwide. Keyboard restored in Europe</v>
      </c>
      <c r="AJ7" s="41" t="str">
        <f aca="false">IF(ISBLANK(Values!E6),"","👉 "&amp;Values!H6&amp; " "&amp;Values!$B$24 &amp;" "&amp;Values!$B$3)</f>
        <v>👉 Italian COMPATIBLE Lenovo T470 T480</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Non-Backlit</v>
      </c>
      <c r="AV7" s="28" t="str">
        <f aca="false">IF(ISBLANK(Values!E6),"",Values!H6)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T530 Regular - ES</v>
      </c>
      <c r="C8" s="32" t="str">
        <f aca="false">IF(ISBLANK(Values!E7),"","TellusRem")</f>
        <v>TellusRem</v>
      </c>
      <c r="D8" s="30" t="n">
        <f aca="false">IF(ISBLANK(Values!E7),"",Values!E7)</f>
        <v>5714401474043</v>
      </c>
      <c r="E8" s="31" t="str">
        <f aca="false">IF(ISBLANK(Values!E7),"","EAN")</f>
        <v>EAN</v>
      </c>
      <c r="F8" s="28" t="str">
        <f aca="false">IF(ISBLANK(Values!E7),"",IF(Values!J7,Values!H7 &amp;" "&amp;  Values!$B$1 &amp; " " &amp;Values!$B$3,Values!G7 &amp;" "&amp;  Values!$B$2 &amp; " " &amp;Values!$B$3))</f>
        <v>Spanish Original NON-Backlit Keyboard for Lenovo ThinkPad Compatible T470 T480</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44.95</v>
      </c>
      <c r="L8" s="39" t="n">
        <f aca="false">IF(ISBLANK(Values!E7),"",Values!$B$18)</f>
        <v>5</v>
      </c>
      <c r="M8" s="28" t="str">
        <f aca="false">IF(ISBLANK(Values!E7),"",Values!$M7)</f>
        <v>https://download.lenovo.com/Images/Parts/01AX374/01AX374_A.jpg</v>
      </c>
      <c r="N8" s="28" t="str">
        <f aca="false">IF(ISBLANK(Values!F7),"",Values!$N7)</f>
        <v>https://download.lenovo.com/Images/Parts/01AX374/01AX374_B.jpg</v>
      </c>
      <c r="O8" s="1" t="str">
        <f aca="false">IF(ISBLANK(Values!F7),"",Values!$O7)</f>
        <v>https://download.lenovo.com/Images/Parts/01AX374/01AX374_details.jpg</v>
      </c>
      <c r="W8" s="32" t="str">
        <f aca="false">IF(ISBLANK(Values!E7),"","Child")</f>
        <v>Child</v>
      </c>
      <c r="X8" s="32" t="str">
        <f aca="false">IF(ISBLANK(Values!E7),"",Values!$B$13)</f>
        <v>Lenovo T470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0" t="str">
        <f aca="false">IF(ISBLANK(Values!E7),"",IF(Values!I7,Values!$B$23,Values!$B$33))</f>
        <v>👉 SATISFIED CUSTOMERS WORLDWIDE: more than 10.000 satisfied customers worldwide. Keyboard restored in Europe</v>
      </c>
      <c r="AJ8" s="41" t="str">
        <f aca="false">IF(ISBLANK(Values!E7),"","👉 "&amp;Values!H7&amp; " "&amp;Values!$B$24 &amp;" "&amp;Values!$B$3)</f>
        <v>👉 Spanish COMPATIBLE Lenovo T470 T480</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Non-Backlit</v>
      </c>
      <c r="AV8" s="28" t="str">
        <f aca="false">IF(ISBLANK(Values!E7),"",Values!H7)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T530 Regular - UK</v>
      </c>
      <c r="C9" s="32" t="str">
        <f aca="false">IF(ISBLANK(Values!E8),"","TellusRem")</f>
        <v>TellusRem</v>
      </c>
      <c r="D9" s="30" t="n">
        <f aca="false">IF(ISBLANK(Values!E8),"",Values!E8)</f>
        <v>5714401475057</v>
      </c>
      <c r="E9" s="31" t="str">
        <f aca="false">IF(ISBLANK(Values!E8),"","EAN")</f>
        <v>EAN</v>
      </c>
      <c r="F9" s="28" t="str">
        <f aca="false">IF(ISBLANK(Values!E8),"",IF(Values!J8,Values!H8 &amp;" "&amp;  Values!$B$1 &amp; " " &amp;Values!$B$3,Values!G8 &amp;" "&amp;  Values!$B$2 &amp; " " &amp;Values!$B$3))</f>
        <v>UK Original NON-Backlit Keyboard for Lenovo ThinkPad Compatible T470 T480</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44.95</v>
      </c>
      <c r="L9" s="39" t="n">
        <f aca="false">IF(ISBLANK(Values!E8),"",Values!$B$18)</f>
        <v>5</v>
      </c>
      <c r="M9" s="28" t="str">
        <f aca="false">IF(ISBLANK(Values!E8),"",Values!$M8)</f>
        <v>https://download.lenovo.com/Images/Parts/01AX475/01AX475_A.jpg</v>
      </c>
      <c r="N9" s="28" t="str">
        <f aca="false">IF(ISBLANK(Values!F8),"",Values!$N8)</f>
        <v>https://download.lenovo.com/Images/Parts/01AX475/01AX475_B.jpg</v>
      </c>
      <c r="O9" s="1" t="str">
        <f aca="false">IF(ISBLANK(Values!F8),"",Values!$O8)</f>
        <v>https://download.lenovo.com/Images/Parts/01AX475/01AX475_details.jpg</v>
      </c>
      <c r="W9" s="32" t="str">
        <f aca="false">IF(ISBLANK(Values!E8),"","Child")</f>
        <v>Child</v>
      </c>
      <c r="X9" s="32" t="str">
        <f aca="false">IF(ISBLANK(Values!E8),"",Values!$B$13)</f>
        <v>Lenovo T470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0" t="str">
        <f aca="false">IF(ISBLANK(Values!E8),"",IF(Values!I8,Values!$B$23,Values!$B$33))</f>
        <v>👉 SATISFIED CUSTOMERS WORLDWIDE: more than 10.000 satisfied customers worldwide. Keyboard restored in Europe</v>
      </c>
      <c r="AJ9" s="41" t="str">
        <f aca="false">IF(ISBLANK(Values!E8),"","👉 "&amp;Values!H8&amp; " "&amp;Values!$B$24 &amp;" "&amp;Values!$B$3)</f>
        <v>👉 UK COMPATIBLE Lenovo T470 T480</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T530 Regular - NOR</v>
      </c>
      <c r="C10" s="32" t="str">
        <f aca="false">IF(ISBLANK(Values!E9),"","TellusRem")</f>
        <v>TellusRem</v>
      </c>
      <c r="D10" s="30" t="n">
        <f aca="false">IF(ISBLANK(Values!E9),"",Values!E9)</f>
        <v>5714401476061</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T470 T480</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44.95</v>
      </c>
      <c r="L10" s="39" t="n">
        <f aca="false">IF(ISBLANK(Values!E9),"",Values!$B$18)</f>
        <v>5</v>
      </c>
      <c r="M10" s="28" t="str">
        <f aca="false">IF(ISBLANK(Values!E9),"",Values!$M9)</f>
        <v>https://download.lenovo.com/Images/Parts/01AX486/01AX486_A.jpg</v>
      </c>
      <c r="N10" s="28" t="str">
        <f aca="false">IF(ISBLANK(Values!F9),"",Values!$N9)</f>
        <v>https://download.lenovo.com/Images/Parts/01AX486/01AX486_B.jpg</v>
      </c>
      <c r="O10" s="1" t="str">
        <f aca="false">IF(ISBLANK(Values!F9),"",Values!$O9)</f>
        <v>https://download.lenovo.com/Images/Parts/01AX486/01AX486_details.jpg</v>
      </c>
      <c r="W10" s="32" t="str">
        <f aca="false">IF(ISBLANK(Values!E9),"","Child")</f>
        <v>Child</v>
      </c>
      <c r="X10" s="32" t="str">
        <f aca="false">IF(ISBLANK(Values!E9),"",Values!$B$13)</f>
        <v>Lenovo T470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0" t="str">
        <f aca="false">IF(ISBLANK(Values!E9),"",IF(Values!I9,Values!$B$23,Values!$B$33))</f>
        <v>👉 SATISFIED CUSTOMERS WORLDWIDE: more than 10.000 satisfied customers worldwide. Keyboard restored in Europe</v>
      </c>
      <c r="AJ10" s="41" t="str">
        <f aca="false">IF(ISBLANK(Values!E9),"","👉 "&amp;Values!H9&amp; " "&amp;Values!$B$24 &amp;" "&amp;Values!$B$3)</f>
        <v>👉 Scandinavian – Nordic COMPATIBLE Lenovo T470 T480</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Non-Backlit</v>
      </c>
      <c r="AV10" s="28" t="str">
        <f aca="false">IF(ISBLANK(Values!E9),"",Values!H9)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T470 regular - BE</v>
      </c>
      <c r="C11" s="32" t="str">
        <f aca="false">IF(ISBLANK(Values!E10),"","TellusRem")</f>
        <v>TellusRem</v>
      </c>
      <c r="D11" s="30" t="n">
        <f aca="false">IF(ISBLANK(Values!E10),"",Values!E10)</f>
        <v>5714401477075</v>
      </c>
      <c r="E11" s="31" t="str">
        <f aca="false">IF(ISBLANK(Values!E10),"","EAN")</f>
        <v>EAN</v>
      </c>
      <c r="F11" s="28" t="str">
        <f aca="false">IF(ISBLANK(Values!E10),"",IF(Values!J10,Values!H10 &amp;" "&amp;  Values!$B$1 &amp; " " &amp;Values!$B$3,Values!G10 &amp;" "&amp;  Values!$B$2 &amp; " " &amp;Values!$B$3))</f>
        <v>Belgian Original NON-Backlit Keyboard for Lenovo ThinkPad Compatible T470 T480</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T470 regular - BE</v>
      </c>
      <c r="K11" s="28" t="n">
        <f aca="false">IF(ISBLANK(Values!E10),"",IF(Values!J10, Values!$B$4, Values!$B$5))</f>
        <v>44.95</v>
      </c>
      <c r="L11" s="39" t="n">
        <f aca="false">IF(ISBLANK(Values!E10),"",Values!$B$18)</f>
        <v>5</v>
      </c>
      <c r="M11" s="28" t="str">
        <f aca="false">IF(ISBLANK(Values!E10),"",Values!$M10)</f>
        <v>https://download.lenovo.com/Images/Parts/01AX370/01AX370_A.jpg</v>
      </c>
      <c r="N11" s="28" t="str">
        <f aca="false">IF(ISBLANK(Values!F10),"",Values!$N10)</f>
        <v>https://download.lenovo.com/Images/Parts/01AX370/01AX370_B.jpg</v>
      </c>
      <c r="O11" s="1" t="str">
        <f aca="false">IF(ISBLANK(Values!F10),"",Values!$O10)</f>
        <v>https://download.lenovo.com/Images/Parts/01AX370/01AX370_details.jpg</v>
      </c>
      <c r="W11" s="32" t="str">
        <f aca="false">IF(ISBLANK(Values!E10),"","Child")</f>
        <v>Child</v>
      </c>
      <c r="X11" s="32" t="str">
        <f aca="false">IF(ISBLANK(Values!E10),"",Values!$B$13)</f>
        <v>Lenovo T470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0" t="str">
        <f aca="false">IF(ISBLANK(Values!E10),"",IF(Values!I10,Values!$B$23,Values!$B$33))</f>
        <v>👉 SATISFIED CUSTOMERS WORLDWIDE: more than 10.000 satisfied customers worldwide. Keyboard restored in Europe</v>
      </c>
      <c r="AJ11" s="41" t="str">
        <f aca="false">IF(ISBLANK(Values!E10),"","👉 "&amp;Values!H10&amp; " "&amp;Values!$B$24 &amp;" "&amp;Values!$B$3)</f>
        <v>👉 Belgian COMPATIBLE Lenovo T470 T480</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Non-Backlit</v>
      </c>
      <c r="AV11" s="28" t="str">
        <f aca="false">IF(ISBLANK(Values!E10),"",Values!H10)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T470 regular - BG</v>
      </c>
      <c r="C12" s="32" t="str">
        <f aca="false">IF(ISBLANK(Values!E11),"","TellusRem")</f>
        <v>TellusRem</v>
      </c>
      <c r="D12" s="30" t="n">
        <f aca="false">IF(ISBLANK(Values!E11),"",Values!E11)</f>
        <v>5714401478089</v>
      </c>
      <c r="E12" s="31" t="str">
        <f aca="false">IF(ISBLANK(Values!E11),"","EAN")</f>
        <v>EAN</v>
      </c>
      <c r="F12" s="28" t="str">
        <f aca="false">IF(ISBLANK(Values!E11),"",IF(Values!J11,Values!H11 &amp;" "&amp;  Values!$B$1 &amp; " " &amp;Values!$B$3,Values!G11 &amp;" "&amp;  Values!$B$2 &amp; " " &amp;Values!$B$3))</f>
        <v>Bulgarian Original NON-Backlit Keyboard for Lenovo ThinkPad Compatible T470 T480</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T470 regular - BG</v>
      </c>
      <c r="K12" s="28" t="n">
        <f aca="false">IF(ISBLANK(Values!E11),"",IF(Values!J11, Values!$B$4, Values!$B$5))</f>
        <v>44.95</v>
      </c>
      <c r="L12" s="39" t="n">
        <f aca="false">IF(ISBLANK(Values!E11),"",Values!$B$18)</f>
        <v>5</v>
      </c>
      <c r="M12" s="28" t="str">
        <f aca="false">IF(ISBLANK(Values!E11),"",Values!$M11)</f>
        <v>https://download.lenovo.com/Images/Parts/01AX371/01AX371_A.jpg</v>
      </c>
      <c r="N12" s="28" t="str">
        <f aca="false">IF(ISBLANK(Values!F11),"",Values!$N11)</f>
        <v>https://download.lenovo.com/Images/Parts/01AX371/01AX371_B.jpg</v>
      </c>
      <c r="O12" s="1" t="str">
        <f aca="false">IF(ISBLANK(Values!F11),"",Values!$O11)</f>
        <v>https://download.lenovo.com/Images/Parts/01AX371/01AX371_details.jpg</v>
      </c>
      <c r="W12" s="32" t="str">
        <f aca="false">IF(ISBLANK(Values!E11),"","Child")</f>
        <v>Child</v>
      </c>
      <c r="X12" s="32" t="str">
        <f aca="false">IF(ISBLANK(Values!E11),"",Values!$B$13)</f>
        <v>Lenovo T470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0" t="str">
        <f aca="false">IF(ISBLANK(Values!E11),"",IF(Values!I11,Values!$B$23,Values!$B$33))</f>
        <v>👉 SATISFIED CUSTOMERS WORLDWIDE: more than 10.000 satisfied customers worldwide. Keyboard restored in Europe</v>
      </c>
      <c r="AJ12" s="41" t="str">
        <f aca="false">IF(ISBLANK(Values!E11),"","👉 "&amp;Values!H11&amp; " "&amp;Values!$B$24 &amp;" "&amp;Values!$B$3)</f>
        <v>👉 Bulgarian COMPATIBLE Lenovo T470 T480</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Non-Backlit</v>
      </c>
      <c r="AV12" s="28" t="str">
        <f aca="false">IF(ISBLANK(Values!E11),"",Values!H11)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T470 regular - CZ</v>
      </c>
      <c r="C13" s="32" t="str">
        <f aca="false">IF(ISBLANK(Values!E12),"","TellusRem")</f>
        <v>TellusRem</v>
      </c>
      <c r="D13" s="30" t="n">
        <f aca="false">IF(ISBLANK(Values!E12),"",Values!E12)</f>
        <v>5714401479093</v>
      </c>
      <c r="E13" s="31" t="str">
        <f aca="false">IF(ISBLANK(Values!E12),"","EAN")</f>
        <v>EAN</v>
      </c>
      <c r="F13" s="28" t="str">
        <f aca="false">IF(ISBLANK(Values!E12),"",IF(Values!J12,Values!H12 &amp;" "&amp;  Values!$B$1 &amp; " " &amp;Values!$B$3,Values!G12 &amp;" "&amp;  Values!$B$2 &amp; " " &amp;Values!$B$3))</f>
        <v>Czech Original NON-Backlit Keyboard for Lenovo ThinkPad Compatible T470 T480</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T470 regular - CZ</v>
      </c>
      <c r="K13" s="28" t="n">
        <f aca="false">IF(ISBLANK(Values!E12),"",IF(Values!J12, Values!$B$4, Values!$B$5))</f>
        <v>44.95</v>
      </c>
      <c r="L13" s="39" t="n">
        <f aca="false">IF(ISBLANK(Values!E12),"",Values!$B$18)</f>
        <v>5</v>
      </c>
      <c r="M13" s="28" t="str">
        <f aca="false">IF(ISBLANK(Values!E12),"",Values!$M12)</f>
        <v>https://download.lenovo.com/Images/Parts/01AX454/01AX454_A.jpg</v>
      </c>
      <c r="N13" s="28" t="str">
        <f aca="false">IF(ISBLANK(Values!F12),"",Values!$N12)</f>
        <v>https://download.lenovo.com/Images/Parts/01AX454/01AX454_B.jpg</v>
      </c>
      <c r="O13" s="1" t="str">
        <f aca="false">IF(ISBLANK(Values!F12),"",Values!$O12)</f>
        <v>https://download.lenovo.com/Images/Parts/01AX454/01AX454_details.jpg</v>
      </c>
      <c r="W13" s="32" t="str">
        <f aca="false">IF(ISBLANK(Values!E12),"","Child")</f>
        <v>Child</v>
      </c>
      <c r="X13" s="32" t="str">
        <f aca="false">IF(ISBLANK(Values!E12),"",Values!$B$13)</f>
        <v>Lenovo T470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0" t="str">
        <f aca="false">IF(ISBLANK(Values!E12),"",IF(Values!I12,Values!$B$23,Values!$B$33))</f>
        <v>👉 SATISFIED CUSTOMERS WORLDWIDE: more than 10.000 satisfied customers worldwide. Keyboard restored in Europe</v>
      </c>
      <c r="AJ13" s="41" t="str">
        <f aca="false">IF(ISBLANK(Values!E12),"","👉 "&amp;Values!H12&amp; " "&amp;Values!$B$24 &amp;" "&amp;Values!$B$3)</f>
        <v>👉 Czech COMPATIBLE Lenovo T470 T480</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Non-Backlit</v>
      </c>
      <c r="AV13" s="28" t="str">
        <f aca="false">IF(ISBLANK(Values!E12),"",Values!H12)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T470 regular - DK</v>
      </c>
      <c r="C14" s="32" t="str">
        <f aca="false">IF(ISBLANK(Values!E13),"","TellusRem")</f>
        <v>TellusRem</v>
      </c>
      <c r="D14" s="30" t="n">
        <f aca="false">IF(ISBLANK(Values!E13),"",Values!E13)</f>
        <v>5714401480105</v>
      </c>
      <c r="E14" s="31" t="str">
        <f aca="false">IF(ISBLANK(Values!E13),"","EAN")</f>
        <v>EAN</v>
      </c>
      <c r="F14" s="28" t="str">
        <f aca="false">IF(ISBLANK(Values!E13),"",IF(Values!J13,Values!H13 &amp;" "&amp;  Values!$B$1 &amp; " " &amp;Values!$B$3,Values!G13 &amp;" "&amp;  Values!$B$2 &amp; " " &amp;Values!$B$3))</f>
        <v>Danish Original NON-Backlit Keyboard for Lenovo ThinkPad Compatible T470 T480</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T470 regular - DK</v>
      </c>
      <c r="K14" s="28" t="n">
        <f aca="false">IF(ISBLANK(Values!E13),"",IF(Values!J13, Values!$B$4, Values!$B$5))</f>
        <v>44.95</v>
      </c>
      <c r="L14" s="39" t="n">
        <f aca="false">IF(ISBLANK(Values!E13),"",Values!$B$18)</f>
        <v>5</v>
      </c>
      <c r="M14" s="28" t="str">
        <f aca="false">IF(ISBLANK(Values!E13),"",Values!$M13)</f>
        <v>https://download.lenovo.com/Images/Parts/01AX455/01AX455_A.jpg</v>
      </c>
      <c r="N14" s="28" t="str">
        <f aca="false">IF(ISBLANK(Values!F13),"",Values!$N13)</f>
        <v>https://download.lenovo.com/Images/Parts/01AX455/01AX455_B.jpg</v>
      </c>
      <c r="O14" s="1" t="str">
        <f aca="false">IF(ISBLANK(Values!F13),"",Values!$O13)</f>
        <v>https://download.lenovo.com/Images/Parts/01AX455/01AX455_details.jpg</v>
      </c>
      <c r="W14" s="32" t="str">
        <f aca="false">IF(ISBLANK(Values!E13),"","Child")</f>
        <v>Child</v>
      </c>
      <c r="X14" s="32" t="str">
        <f aca="false">IF(ISBLANK(Values!E13),"",Values!$B$13)</f>
        <v>Lenovo T470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0" t="str">
        <f aca="false">IF(ISBLANK(Values!E13),"",IF(Values!I13,Values!$B$23,Values!$B$33))</f>
        <v>👉 SATISFIED CUSTOMERS WORLDWIDE: more than 10.000 satisfied customers worldwide. Keyboard restored in Europe</v>
      </c>
      <c r="AJ14" s="41" t="str">
        <f aca="false">IF(ISBLANK(Values!E13),"","👉 "&amp;Values!H13&amp; " "&amp;Values!$B$24 &amp;" "&amp;Values!$B$3)</f>
        <v>👉 Danish COMPATIBLE Lenovo T470 T480</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Non-Backlit</v>
      </c>
      <c r="AV14" s="28" t="str">
        <f aca="false">IF(ISBLANK(Values!E13),"",Values!H13)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T470 regular - HU</v>
      </c>
      <c r="C15" s="32" t="str">
        <f aca="false">IF(ISBLANK(Values!E14),"","TellusRem")</f>
        <v>TellusRem</v>
      </c>
      <c r="D15" s="30" t="n">
        <f aca="false">IF(ISBLANK(Values!E14),"",Values!E14)</f>
        <v>5714401481119</v>
      </c>
      <c r="E15" s="31" t="str">
        <f aca="false">IF(ISBLANK(Values!E14),"","EAN")</f>
        <v>EAN</v>
      </c>
      <c r="F15" s="28" t="str">
        <f aca="false">IF(ISBLANK(Values!E14),"",IF(Values!J14,Values!H14 &amp;" "&amp;  Values!$B$1 &amp; " " &amp;Values!$B$3,Values!G14 &amp;" "&amp;  Values!$B$2 &amp; " " &amp;Values!$B$3))</f>
        <v>Hungarian Original NON-Backlit Keyboard for Lenovo ThinkPad Compatible T470 T480</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T470 regular - HU</v>
      </c>
      <c r="K15" s="28" t="n">
        <f aca="false">IF(ISBLANK(Values!E14),"",IF(Values!J14, Values!$B$4, Values!$B$5))</f>
        <v>44.95</v>
      </c>
      <c r="L15" s="39" t="n">
        <f aca="false">IF(ISBLANK(Values!E14),"",Values!$B$18)</f>
        <v>5</v>
      </c>
      <c r="M15" s="28" t="str">
        <f aca="false">IF(ISBLANK(Values!E14),"",Values!$M14)</f>
        <v>https://download.lenovo.com/Images/Parts/01AX379/01AX379_A.jpg</v>
      </c>
      <c r="N15" s="28" t="str">
        <f aca="false">IF(ISBLANK(Values!F14),"",Values!$N14)</f>
        <v>https://download.lenovo.com/Images/Parts/01AX379/01AX379_B.jpg</v>
      </c>
      <c r="O15" s="1" t="str">
        <f aca="false">IF(ISBLANK(Values!F14),"",Values!$O14)</f>
        <v>https://download.lenovo.com/Images/Parts/01AX379/01AX379_details.jpg</v>
      </c>
      <c r="W15" s="32" t="str">
        <f aca="false">IF(ISBLANK(Values!E14),"","Child")</f>
        <v>Child</v>
      </c>
      <c r="X15" s="32" t="str">
        <f aca="false">IF(ISBLANK(Values!E14),"",Values!$B$13)</f>
        <v>Lenovo T470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0" t="str">
        <f aca="false">IF(ISBLANK(Values!E14),"",IF(Values!I14,Values!$B$23,Values!$B$33))</f>
        <v>👉 SATISFIED CUSTOMERS WORLDWIDE: more than 10.000 satisfied customers worldwide. Keyboard restored in Europe</v>
      </c>
      <c r="AJ15" s="41" t="str">
        <f aca="false">IF(ISBLANK(Values!E14),"","👉 "&amp;Values!H14&amp; " "&amp;Values!$B$24 &amp;" "&amp;Values!$B$3)</f>
        <v>👉 Hungarian COMPATIBLE Lenovo T470 T480</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Non-Backlit</v>
      </c>
      <c r="AV15" s="28" t="str">
        <f aca="false">IF(ISBLANK(Values!E14),"",Values!H14)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T470 regular - NL</v>
      </c>
      <c r="C16" s="32" t="str">
        <f aca="false">IF(ISBLANK(Values!E15),"","TellusRem")</f>
        <v>TellusRem</v>
      </c>
      <c r="D16" s="30" t="n">
        <f aca="false">IF(ISBLANK(Values!E15),"",Values!E15)</f>
        <v>5714401482123</v>
      </c>
      <c r="E16" s="31" t="str">
        <f aca="false">IF(ISBLANK(Values!E15),"","EAN")</f>
        <v>EAN</v>
      </c>
      <c r="F16" s="28" t="str">
        <f aca="false">IF(ISBLANK(Values!E15),"",IF(Values!J15,Values!H15 &amp;" "&amp;  Values!$B$1 &amp; " " &amp;Values!$B$3,Values!G15 &amp;" "&amp;  Values!$B$2 &amp; " " &amp;Values!$B$3))</f>
        <v>Dutch Original NON-Backlit Keyboard for Lenovo ThinkPad Compatible T470 T480</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T470 regular - NL</v>
      </c>
      <c r="K16" s="28" t="n">
        <f aca="false">IF(ISBLANK(Values!E15),"",IF(Values!J15, Values!$B$4, Values!$B$5))</f>
        <v>44.95</v>
      </c>
      <c r="L16" s="39" t="n">
        <f aca="false">IF(ISBLANK(Values!E15),"",Values!$B$18)</f>
        <v>5</v>
      </c>
      <c r="M16" s="28" t="str">
        <f aca="false">IF(ISBLANK(Values!E15),"",Values!$M15)</f>
        <v>https://download.lenovo.com/Images/Parts/01AX465/01AX465_A.jpg</v>
      </c>
      <c r="N16" s="28" t="str">
        <f aca="false">IF(ISBLANK(Values!F15),"",Values!$N15)</f>
        <v>https://download.lenovo.com/Images/Parts/01AX465/01AX465_B.jpg</v>
      </c>
      <c r="O16" s="1" t="str">
        <f aca="false">IF(ISBLANK(Values!F15),"",Values!$O15)</f>
        <v>https://download.lenovo.com/Images/Parts/01AX465/01AX465_details.jpg</v>
      </c>
      <c r="W16" s="32" t="str">
        <f aca="false">IF(ISBLANK(Values!E15),"","Child")</f>
        <v>Child</v>
      </c>
      <c r="X16" s="32" t="str">
        <f aca="false">IF(ISBLANK(Values!E15),"",Values!$B$13)</f>
        <v>Lenovo T470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0" t="str">
        <f aca="false">IF(ISBLANK(Values!E15),"",IF(Values!I15,Values!$B$23,Values!$B$33))</f>
        <v>👉 SATISFIED CUSTOMERS WORLDWIDE: more than 10.000 satisfied customers worldwide. Keyboard restored in Europe</v>
      </c>
      <c r="AJ16" s="41" t="str">
        <f aca="false">IF(ISBLANK(Values!E15),"","👉 "&amp;Values!H15&amp; " "&amp;Values!$B$24 &amp;" "&amp;Values!$B$3)</f>
        <v>👉 Dutch COMPATIBLE Lenovo T470 T480</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Non-Backlit</v>
      </c>
      <c r="AV16" s="28" t="str">
        <f aca="false">IF(ISBLANK(Values!E15),"",Values!H15)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T470 regular - NO</v>
      </c>
      <c r="C17" s="32" t="str">
        <f aca="false">IF(ISBLANK(Values!E16),"","TellusRem")</f>
        <v>TellusRem</v>
      </c>
      <c r="D17" s="30" t="n">
        <f aca="false">IF(ISBLANK(Values!E16),"",Values!E16)</f>
        <v>5714401483137</v>
      </c>
      <c r="E17" s="31" t="str">
        <f aca="false">IF(ISBLANK(Values!E16),"","EAN")</f>
        <v>EAN</v>
      </c>
      <c r="F17" s="28" t="str">
        <f aca="false">IF(ISBLANK(Values!E16),"",IF(Values!J16,Values!H16 &amp;" "&amp;  Values!$B$1 &amp; " " &amp;Values!$B$3,Values!G16 &amp;" "&amp;  Values!$B$2 &amp; " " &amp;Values!$B$3))</f>
        <v>Norwegian Original NON-Backlit Keyboard for Lenovo ThinkPad Compatible T470 T480</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T470 regular - NO</v>
      </c>
      <c r="K17" s="28" t="n">
        <f aca="false">IF(ISBLANK(Values!E16),"",IF(Values!J16, Values!$B$4, Values!$B$5))</f>
        <v>44.95</v>
      </c>
      <c r="L17" s="39" t="n">
        <f aca="false">IF(ISBLANK(Values!E16),"",Values!$B$18)</f>
        <v>5</v>
      </c>
      <c r="M17" s="28" t="str">
        <f aca="false">IF(ISBLANK(Values!E16),"",Values!$M16)</f>
        <v>https://download.lenovo.com/Images/Parts/01AX425/01AX425_A.jpg</v>
      </c>
      <c r="N17" s="28" t="str">
        <f aca="false">IF(ISBLANK(Values!F16),"",Values!$N16)</f>
        <v>https://download.lenovo.com/Images/Parts/01AX425/01AX425_B.jpg</v>
      </c>
      <c r="O17" s="1" t="str">
        <f aca="false">IF(ISBLANK(Values!F16),"",Values!$O16)</f>
        <v>https://download.lenovo.com/Images/Parts/01AX425/01AX425_details.jpg</v>
      </c>
      <c r="W17" s="32" t="str">
        <f aca="false">IF(ISBLANK(Values!E16),"","Child")</f>
        <v>Child</v>
      </c>
      <c r="X17" s="32" t="str">
        <f aca="false">IF(ISBLANK(Values!E16),"",Values!$B$13)</f>
        <v>Lenovo T470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0" t="str">
        <f aca="false">IF(ISBLANK(Values!E16),"",IF(Values!I16,Values!$B$23,Values!$B$33))</f>
        <v>👉 SATISFIED CUSTOMERS WORLDWIDE: more than 10.000 satisfied customers worldwide. Keyboard restored in Europe</v>
      </c>
      <c r="AJ17" s="41" t="str">
        <f aca="false">IF(ISBLANK(Values!E16),"","👉 "&amp;Values!H16&amp; " "&amp;Values!$B$24 &amp;" "&amp;Values!$B$3)</f>
        <v>👉 Norwegian COMPATIBLE Lenovo T470 T480</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Non-Backlit</v>
      </c>
      <c r="AV17" s="28" t="str">
        <f aca="false">IF(ISBLANK(Values!E16),"",Values!H16)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T470 regular - PL</v>
      </c>
      <c r="C18" s="32" t="str">
        <f aca="false">IF(ISBLANK(Values!E17),"","TellusRem")</f>
        <v>TellusRem</v>
      </c>
      <c r="D18" s="30" t="n">
        <f aca="false">IF(ISBLANK(Values!E17),"",Values!E17)</f>
        <v>5714401484141</v>
      </c>
      <c r="E18" s="31" t="str">
        <f aca="false">IF(ISBLANK(Values!E17),"","EAN")</f>
        <v>EAN</v>
      </c>
      <c r="F18" s="28" t="str">
        <f aca="false">IF(ISBLANK(Values!E17),"",IF(Values!J17,Values!H17 &amp;" "&amp;  Values!$B$1 &amp; " " &amp;Values!$B$3,Values!G17 &amp;" "&amp;  Values!$B$2 &amp; " " &amp;Values!$B$3))</f>
        <v>Polish Original NON-Backlit Keyboard for Lenovo ThinkPad Compatible T470 T480</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T470 regular - PL</v>
      </c>
      <c r="K18" s="28" t="n">
        <f aca="false">IF(ISBLANK(Values!E17),"",IF(Values!J17, Values!$B$4, Values!$B$5))</f>
        <v>44.95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T470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0" t="str">
        <f aca="false">IF(ISBLANK(Values!E17),"",IF(Values!I17,Values!$B$23,Values!$B$33))</f>
        <v>👉 SATISFIED CUSTOMERS WORLDWIDE: more than 10.000 satisfied customers worldwide. Keyboard restored in Europe</v>
      </c>
      <c r="AJ18" s="41" t="str">
        <f aca="false">IF(ISBLANK(Values!E17),"","👉 "&amp;Values!H17&amp; " "&amp;Values!$B$24 &amp;" "&amp;Values!$B$3)</f>
        <v>👉 Polish COMPATIBLE Lenovo T470 T480</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Non-Backlit</v>
      </c>
      <c r="AV18" s="28" t="str">
        <f aca="false">IF(ISBLANK(Values!E17),"",Values!H17)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T470 regular - PT</v>
      </c>
      <c r="C19" s="32" t="str">
        <f aca="false">IF(ISBLANK(Values!E18),"","TellusRem")</f>
        <v>TellusRem</v>
      </c>
      <c r="D19" s="30" t="n">
        <f aca="false">IF(ISBLANK(Values!E18),"",Values!E18)</f>
        <v>5714401485155</v>
      </c>
      <c r="E19" s="31" t="str">
        <f aca="false">IF(ISBLANK(Values!E18),"","EAN")</f>
        <v>EAN</v>
      </c>
      <c r="F19" s="28" t="str">
        <f aca="false">IF(ISBLANK(Values!E18),"",IF(Values!J18,Values!H18 &amp;" "&amp;  Values!$B$1 &amp; " " &amp;Values!$B$3,Values!G18 &amp;" "&amp;  Values!$B$2 &amp; " " &amp;Values!$B$3))</f>
        <v>Portuguese Original NON-Backlit Keyboard for Lenovo ThinkPad Compatible T470 T480</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T470 regular - PT</v>
      </c>
      <c r="K19" s="28" t="n">
        <f aca="false">IF(ISBLANK(Values!E18),"",IF(Values!J18, Values!$B$4, Values!$B$5))</f>
        <v>44.95</v>
      </c>
      <c r="L19" s="39" t="n">
        <f aca="false">IF(ISBLANK(Values!E18),"",Values!$B$18)</f>
        <v>5</v>
      </c>
      <c r="M19" s="28" t="str">
        <f aca="false">IF(ISBLANK(Values!E18),"",Values!$M18)</f>
        <v>https://download.lenovo.com/Images/Parts/01AX468/01AX468_A.jpg</v>
      </c>
      <c r="N19" s="28" t="str">
        <f aca="false">IF(ISBLANK(Values!F18),"",Values!$N18)</f>
        <v>https://download.lenovo.com/Images/Parts/01AX468/01AX468_B.jpg</v>
      </c>
      <c r="O19" s="1" t="str">
        <f aca="false">IF(ISBLANK(Values!F18),"",Values!$O18)</f>
        <v>https://download.lenovo.com/Images/Parts/01AX468/01AX468_details.jpg</v>
      </c>
      <c r="W19" s="32" t="str">
        <f aca="false">IF(ISBLANK(Values!E18),"","Child")</f>
        <v>Child</v>
      </c>
      <c r="X19" s="32" t="str">
        <f aca="false">IF(ISBLANK(Values!E18),"",Values!$B$13)</f>
        <v>Lenovo T470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0" t="str">
        <f aca="false">IF(ISBLANK(Values!E18),"",IF(Values!I18,Values!$B$23,Values!$B$33))</f>
        <v>👉 SATISFIED CUSTOMERS WORLDWIDE: more than 10.000 satisfied customers worldwide. Keyboard restored in Europe</v>
      </c>
      <c r="AJ19" s="41" t="str">
        <f aca="false">IF(ISBLANK(Values!E18),"","👉 "&amp;Values!H18&amp; " "&amp;Values!$B$24 &amp;" "&amp;Values!$B$3)</f>
        <v>👉 Portuguese COMPATIBLE Lenovo T470 T480</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Non-Backlit</v>
      </c>
      <c r="AV19" s="28" t="str">
        <f aca="false">IF(ISBLANK(Values!E18),"",Values!H18)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T470 regular - SE/FI</v>
      </c>
      <c r="C20" s="32" t="str">
        <f aca="false">IF(ISBLANK(Values!E19),"","TellusRem")</f>
        <v>TellusRem</v>
      </c>
      <c r="D20" s="30" t="n">
        <f aca="false">IF(ISBLANK(Values!E19),"",Values!E19)</f>
        <v>5714401486169</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T470 T480</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T470 regular - SE/FI</v>
      </c>
      <c r="K20" s="28" t="n">
        <f aca="false">IF(ISBLANK(Values!E19),"",IF(Values!J19, Values!$B$4, Values!$B$5))</f>
        <v>44.95</v>
      </c>
      <c r="L20" s="39" t="n">
        <f aca="false">IF(ISBLANK(Values!E19),"",Values!$B$18)</f>
        <v>5</v>
      </c>
      <c r="M20" s="28" t="str">
        <f aca="false">IF(ISBLANK(Values!E19),"",Values!$M19)</f>
        <v>https://download.lenovo.com/Images/Parts/01AX472/01AX472_A.jpg</v>
      </c>
      <c r="N20" s="28" t="str">
        <f aca="false">IF(ISBLANK(Values!F19),"",Values!$N19)</f>
        <v>https://download.lenovo.com/Images/Parts/01AX472/01AX472_B.jpg</v>
      </c>
      <c r="O20" s="1" t="str">
        <f aca="false">IF(ISBLANK(Values!F19),"",Values!$O19)</f>
        <v>https://download.lenovo.com/Images/Parts/01AX472/01AX472_details.jpg</v>
      </c>
      <c r="W20" s="32" t="str">
        <f aca="false">IF(ISBLANK(Values!E19),"","Child")</f>
        <v>Child</v>
      </c>
      <c r="X20" s="32" t="str">
        <f aca="false">IF(ISBLANK(Values!E19),"",Values!$B$13)</f>
        <v>Lenovo T470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0" t="str">
        <f aca="false">IF(ISBLANK(Values!E19),"",IF(Values!I19,Values!$B$23,Values!$B$33))</f>
        <v>👉 SATISFIED CUSTOMERS WORLDWIDE: more than 10.000 satisfied customers worldwide. Keyboard restored in Europe</v>
      </c>
      <c r="AJ20" s="41" t="str">
        <f aca="false">IF(ISBLANK(Values!E19),"","👉 "&amp;Values!H19&amp; " "&amp;Values!$B$24 &amp;" "&amp;Values!$B$3)</f>
        <v>👉 Swedish – Finnish COMPATIBLE Lenovo T470 T480</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Non-Backlit</v>
      </c>
      <c r="AV20" s="28" t="str">
        <f aca="false">IF(ISBLANK(Values!E19),"",Values!H19)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T470 regular - CH</v>
      </c>
      <c r="C21" s="32" t="str">
        <f aca="false">IF(ISBLANK(Values!E20),"","TellusRem")</f>
        <v>TellusRem</v>
      </c>
      <c r="D21" s="30" t="n">
        <f aca="false">IF(ISBLANK(Values!E20),"",Values!E20)</f>
        <v>5714401487173</v>
      </c>
      <c r="E21" s="31" t="str">
        <f aca="false">IF(ISBLANK(Values!E20),"","EAN")</f>
        <v>EAN</v>
      </c>
      <c r="F21" s="28" t="str">
        <f aca="false">IF(ISBLANK(Values!E20),"",IF(Values!J20,Values!H20 &amp;" "&amp;  Values!$B$1 &amp; " " &amp;Values!$B$3,Values!G20 &amp;" "&amp;  Values!$B$2 &amp; " " &amp;Values!$B$3))</f>
        <v>Swiss Original NON-Backlit Keyboard for Lenovo ThinkPad Compatible T470 T480</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T470 regular - CH</v>
      </c>
      <c r="K21" s="28" t="n">
        <f aca="false">IF(ISBLANK(Values!E20),"",IF(Values!J20, Values!$B$4, Values!$B$5))</f>
        <v>44.95</v>
      </c>
      <c r="L21" s="39" t="n">
        <f aca="false">IF(ISBLANK(Values!E20),"",Values!$B$18)</f>
        <v>5</v>
      </c>
      <c r="M21" s="28" t="str">
        <f aca="false">IF(ISBLANK(Values!E20),"",Values!$M20)</f>
        <v>https://download.lenovo.com/Images/Parts/01AX473/01AX473_A.jpg</v>
      </c>
      <c r="N21" s="28" t="str">
        <f aca="false">IF(ISBLANK(Values!F20),"",Values!$N20)</f>
        <v>https://download.lenovo.com/Images/Parts/01AX473/01AX473_B.jpg</v>
      </c>
      <c r="O21" s="1" t="str">
        <f aca="false">IF(ISBLANK(Values!F20),"",Values!$O20)</f>
        <v>https://download.lenovo.com/Images/Parts/01AX473/01AX473_details.jpg</v>
      </c>
      <c r="W21" s="32" t="str">
        <f aca="false">IF(ISBLANK(Values!E20),"","Child")</f>
        <v>Child</v>
      </c>
      <c r="X21" s="32" t="str">
        <f aca="false">IF(ISBLANK(Values!E20),"",Values!$B$13)</f>
        <v>Lenovo T470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0" t="str">
        <f aca="false">IF(ISBLANK(Values!E20),"",IF(Values!I20,Values!$B$23,Values!$B$33))</f>
        <v>👉 SATISFIED CUSTOMERS WORLDWIDE: more than 10.000 satisfied customers worldwide. Keyboard restored in Europe</v>
      </c>
      <c r="AJ21" s="41" t="str">
        <f aca="false">IF(ISBLANK(Values!E20),"","👉 "&amp;Values!H20&amp; " "&amp;Values!$B$24 &amp;" "&amp;Values!$B$3)</f>
        <v>👉 Swiss COMPATIBLE Lenovo T470 T480</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Non-Backlit</v>
      </c>
      <c r="AV21" s="28" t="str">
        <f aca="false">IF(ISBLANK(Values!E20),"",Values!H20)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v>
      </c>
      <c r="B22" s="37" t="str">
        <f aca="false">IF(ISBLANK(Values!E21),"",Values!F21)</f>
        <v>Lenovo T470 regular - US INT</v>
      </c>
      <c r="C22" s="32" t="str">
        <f aca="false">IF(ISBLANK(Values!E21),"","TellusRem")</f>
        <v>TellusRem</v>
      </c>
      <c r="D22" s="30" t="n">
        <f aca="false">IF(ISBLANK(Values!E21),"",Values!E21)</f>
        <v>5714401488187</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T470 T480</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T470 regular - US INT</v>
      </c>
      <c r="K22" s="28" t="n">
        <f aca="false">IF(ISBLANK(Values!E21),"",IF(Values!J21, Values!$B$4, Values!$B$5))</f>
        <v>44.95</v>
      </c>
      <c r="L22" s="39" t="n">
        <f aca="false">IF(ISBLANK(Values!E21),"",Values!$B$18)</f>
        <v>5</v>
      </c>
      <c r="M22" s="28" t="str">
        <f aca="false">IF(ISBLANK(Values!E21),"",Values!$M21)</f>
        <v>https://download.lenovo.com/Images/Parts/01AX394/01AX394_A.jpg</v>
      </c>
      <c r="N22" s="28" t="str">
        <f aca="false">IF(ISBLANK(Values!F21),"",Values!$N21)</f>
        <v>https://download.lenovo.com/Images/Parts/01AX394/01AX394_B.jpg</v>
      </c>
      <c r="O22" s="1" t="str">
        <f aca="false">IF(ISBLANK(Values!F21),"",Values!$O21)</f>
        <v>https://download.lenovo.com/Images/Parts/01AX394/01AX394_details.jpg</v>
      </c>
      <c r="W22" s="32" t="str">
        <f aca="false">IF(ISBLANK(Values!E21),"","Child")</f>
        <v>Child</v>
      </c>
      <c r="X22" s="32" t="str">
        <f aca="false">IF(ISBLANK(Values!E21),"",Values!$B$13)</f>
        <v>Lenovo T470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0" t="str">
        <f aca="false">IF(ISBLANK(Values!E21),"",IF(Values!I21,Values!$B$23,Values!$B$33))</f>
        <v>👉 SATISFIED CUSTOMERS WORLDWIDE: more than 10.000 satisfied customers worldwide.  Brand New from Open box, Replacement Lenovo keyboard.</v>
      </c>
      <c r="AJ22" s="41" t="str">
        <f aca="false">IF(ISBLANK(Values!E21),"","👉 "&amp;Values!H21&amp; " "&amp;Values!$B$24 &amp;" "&amp;Values!$B$3)</f>
        <v>👉 US International COMPATIBLE Lenovo T470 T480</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v>
      </c>
      <c r="B23" s="37" t="str">
        <f aca="false">IF(ISBLANK(Values!E22),"",Values!F22)</f>
        <v>Lenovo T470 regular - RUS</v>
      </c>
      <c r="C23" s="32" t="str">
        <f aca="false">IF(ISBLANK(Values!E22),"","TellusRem")</f>
        <v>TellusRem</v>
      </c>
      <c r="D23" s="30" t="n">
        <f aca="false">IF(ISBLANK(Values!E22),"",Values!E22)</f>
        <v>5714401489191</v>
      </c>
      <c r="E23" s="31" t="str">
        <f aca="false">IF(ISBLANK(Values!E22),"","EAN")</f>
        <v>EAN</v>
      </c>
      <c r="F23" s="28" t="str">
        <f aca="false">IF(ISBLANK(Values!E22),"",IF(Values!J22,Values!H22 &amp;" "&amp;  Values!$B$1 &amp; " " &amp;Values!$B$3,Values!G22 &amp;" "&amp;  Values!$B$2 &amp; " " &amp;Values!$B$3))</f>
        <v>Russian Original NON-Backlit Keyboard for Lenovo ThinkPad Compatible T470 T480</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T470 regular - RUS</v>
      </c>
      <c r="K23" s="28" t="n">
        <f aca="false">IF(ISBLANK(Values!E22),"",IF(Values!J22, Values!$B$4, Values!$B$5))</f>
        <v>44.95</v>
      </c>
      <c r="L23" s="39" t="n">
        <f aca="false">IF(ISBLANK(Values!E22),"",Values!$B$18)</f>
        <v>5</v>
      </c>
      <c r="M23" s="28" t="str">
        <f aca="false">IF(ISBLANK(Values!E22),"",Values!$M22)</f>
        <v>https://download.lenovo.com/Images/Parts/01AX469/01AX469_A.jpg</v>
      </c>
      <c r="N23" s="28" t="str">
        <f aca="false">IF(ISBLANK(Values!F22),"",Values!$N22)</f>
        <v>https://download.lenovo.com/Images/Parts/01AX469/01AX469_B.jpg</v>
      </c>
      <c r="O23" s="1" t="str">
        <f aca="false">IF(ISBLANK(Values!F22),"",Values!$O22)</f>
        <v>https://download.lenovo.com/Images/Parts/01AX469/01AX469_details.jpg</v>
      </c>
      <c r="P23" s="1"/>
      <c r="Q23" s="1"/>
      <c r="R23" s="1"/>
      <c r="S23" s="1"/>
      <c r="T23" s="1"/>
      <c r="U23" s="1"/>
      <c r="V23" s="1"/>
      <c r="W23" s="32" t="str">
        <f aca="false">IF(ISBLANK(Values!E22),"","Child")</f>
        <v>Child</v>
      </c>
      <c r="X23" s="32" t="str">
        <f aca="false">IF(ISBLANK(Values!E22),"",Values!$B$13)</f>
        <v>Lenovo T470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SATISFIED CUSTOMERS WORLDWIDE: more than 10.000 satisfied customers worldwide. Keyboard restored in Europe</v>
      </c>
      <c r="AJ23" s="41" t="str">
        <f aca="false">IF(ISBLANK(Values!E22),"","👉 "&amp;Values!H22&amp; " "&amp;Values!$B$24 &amp;" "&amp;Values!$B$3)</f>
        <v>👉 Russian COMPATIBLE Lenovo T470 T480</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Non-Backlit</v>
      </c>
      <c r="AU23" s="1"/>
      <c r="AV23" s="28" t="str">
        <f aca="false">IF(ISBLANK(Values!E22),"",Values!H22)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v>
      </c>
      <c r="B24" s="37" t="str">
        <f aca="false">IF(ISBLANK(Values!E23),"",Values!F23)</f>
        <v>Lenovo T470 regular - US</v>
      </c>
      <c r="C24" s="32" t="str">
        <f aca="false">IF(ISBLANK(Values!E23),"","TellusRem")</f>
        <v>TellusRem</v>
      </c>
      <c r="D24" s="30" t="n">
        <f aca="false">IF(ISBLANK(Values!E23),"",Values!E23)</f>
        <v>5714401490203</v>
      </c>
      <c r="E24" s="31" t="str">
        <f aca="false">IF(ISBLANK(Values!E23),"","EAN")</f>
        <v>EAN</v>
      </c>
      <c r="F24" s="28" t="str">
        <f aca="false">IF(ISBLANK(Values!E23),"",IF(Values!J23,Values!H23 &amp;" "&amp;  Values!$B$1 &amp; " " &amp;Values!$B$3,Values!G23 &amp;" "&amp;  Values!$B$2 &amp; " " &amp;Values!$B$3))</f>
        <v>US Original NON-Backlit Keyboard for Lenovo ThinkPad Compatible T470 T480</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T470 regular - US</v>
      </c>
      <c r="K24" s="28" t="n">
        <f aca="false">IF(ISBLANK(Values!E23),"",IF(Values!J23, Values!$B$4, Values!$B$5))</f>
        <v>44.95</v>
      </c>
      <c r="L24" s="39" t="n">
        <f aca="false">IF(ISBLANK(Values!E23),"",Values!$B$18)</f>
        <v>5</v>
      </c>
      <c r="M24" s="28" t="str">
        <f aca="false">IF(ISBLANK(Values!E23),"",Values!$M23)</f>
        <v>https://download.lenovo.com/Images/Parts/01AX446/01AX446_A.jpg</v>
      </c>
      <c r="N24" s="28" t="str">
        <f aca="false">IF(ISBLANK(Values!F23),"",Values!$N23)</f>
        <v>https://download.lenovo.com/Images/Parts/01AX446/01AX446_B.jpg</v>
      </c>
      <c r="O24" s="1" t="str">
        <f aca="false">IF(ISBLANK(Values!F23),"",Values!$O23)</f>
        <v>https://download.lenovo.com/Images/Parts/01AX446/01AX446_details.jpg</v>
      </c>
      <c r="P24" s="1"/>
      <c r="Q24" s="1"/>
      <c r="R24" s="1"/>
      <c r="S24" s="1"/>
      <c r="T24" s="1"/>
      <c r="U24" s="1"/>
      <c r="V24" s="1"/>
      <c r="W24" s="32" t="str">
        <f aca="false">IF(ISBLANK(Values!E23),"","Child")</f>
        <v>Child</v>
      </c>
      <c r="X24" s="32" t="str">
        <f aca="false">IF(ISBLANK(Values!E23),"",Values!$B$13)</f>
        <v>Lenovo T470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SATISFIED CUSTOMERS WORLDWIDE: more than 10.000 satisfied customers worldwide.  Brand New from Open box, Replacement Lenovo keyboard.</v>
      </c>
      <c r="AJ24" s="41" t="str">
        <f aca="false">IF(ISBLANK(Values!E23),"","👉 "&amp;Values!H23&amp; " "&amp;Values!$B$24 &amp;" "&amp;Values!$B$3)</f>
        <v>👉 US COMPATIBLE Lenovo T470 T480</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v>
      </c>
      <c r="B25" s="37" t="str">
        <f aca="false">IF(ISBLANK(Values!E24),"",Values!F24)</f>
        <v>Lenovo T470 BL - DE</v>
      </c>
      <c r="C25" s="32" t="str">
        <f aca="false">IF(ISBLANK(Values!E24),"","TellusRem")</f>
        <v>TellusRem</v>
      </c>
      <c r="D25" s="30" t="n">
        <f aca="false">IF(ISBLANK(Values!E24),"",Values!E24)</f>
        <v>5714401470014</v>
      </c>
      <c r="E25" s="31" t="str">
        <f aca="false">IF(ISBLANK(Values!E24),"","EAN")</f>
        <v>EAN</v>
      </c>
      <c r="F25" s="28" t="str">
        <f aca="false">IF(ISBLANK(Values!E24),"",IF(Values!J24,Values!H24 &amp;" "&amp;  Values!$B$1 &amp; " " &amp;Values!$B$3,Values!G24 &amp;" "&amp;  Values!$B$2 &amp; " " &amp;Values!$B$3))</f>
        <v>German Original Backlit Keyboard for Lenovo Thinkpad T470 T480</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T470 BL - DE</v>
      </c>
      <c r="K25" s="28" t="n">
        <f aca="false">IF(ISBLANK(Values!E24),"",IF(Values!J24, Values!$B$4, Values!$B$5))</f>
        <v>58.95</v>
      </c>
      <c r="L25" s="39" t="n">
        <f aca="false">IF(ISBLANK(Values!E24),"",Values!$B$18)</f>
        <v>5</v>
      </c>
      <c r="M25" s="28" t="str">
        <f aca="false">IF(ISBLANK(Values!E24),"",Values!$M24)</f>
        <v>https://download.lenovo.com/Images/Parts/01AX581/01AX581_A.jpg</v>
      </c>
      <c r="N25" s="28" t="str">
        <f aca="false">IF(ISBLANK(Values!F24),"",Values!$N24)</f>
        <v>https://download.lenovo.com/Images/Parts/01AX581/01AX581_B.jpg</v>
      </c>
      <c r="O25" s="1" t="str">
        <f aca="false">IF(ISBLANK(Values!F24),"",Values!$O24)</f>
        <v>https://download.lenovo.com/Images/Parts/01AX581/01AX581_details.jpg</v>
      </c>
      <c r="P25" s="1"/>
      <c r="Q25" s="1"/>
      <c r="R25" s="1"/>
      <c r="S25" s="1"/>
      <c r="T25" s="1"/>
      <c r="U25" s="1"/>
      <c r="V25" s="1"/>
      <c r="W25" s="32" t="str">
        <f aca="false">IF(ISBLANK(Values!E24),"","Child")</f>
        <v>Child</v>
      </c>
      <c r="X25" s="32" t="str">
        <f aca="false">IF(ISBLANK(Values!E24),"",Values!$B$13)</f>
        <v>Lenovo T470 parent</v>
      </c>
      <c r="Y25" s="38"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0" t="str">
        <f aca="false">IF(ISBLANK(Values!E24),"",IF(Values!I24,Values!$B$23,Values!$B$33))</f>
        <v>👉 SATISFIED CUSTOMERS WORLDWIDE: more than 10.000 satisfied customers worldwide. Keyboard restored in Europe</v>
      </c>
      <c r="AJ25" s="41" t="str">
        <f aca="false">IF(ISBLANK(Values!E24),"","👉 "&amp;Values!H24&amp; " "&amp;Values!$B$24 &amp;" "&amp;Values!$B$3)</f>
        <v>👉 German COMPATIBLE Lenovo T470 T480</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58.95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v>
      </c>
      <c r="B26" s="37" t="str">
        <f aca="false">IF(ISBLANK(Values!E25),"",Values!F25)</f>
        <v>Lenovo T470 BL - FR</v>
      </c>
      <c r="C26" s="32" t="str">
        <f aca="false">IF(ISBLANK(Values!E25),"","TellusRem")</f>
        <v>TellusRem</v>
      </c>
      <c r="D26" s="30" t="n">
        <f aca="false">IF(ISBLANK(Values!E25),"",Values!E25)</f>
        <v>5714401470021</v>
      </c>
      <c r="E26" s="31" t="str">
        <f aca="false">IF(ISBLANK(Values!E25),"","EAN")</f>
        <v>EAN</v>
      </c>
      <c r="F26" s="28" t="str">
        <f aca="false">IF(ISBLANK(Values!E25),"",IF(Values!J25,Values!H25 &amp;" "&amp;  Values!$B$1 &amp; " " &amp;Values!$B$3,Values!G25 &amp;" "&amp;  Values!$B$2 &amp; " " &amp;Values!$B$3))</f>
        <v>French Original Backlit Keyboard for Lenovo Thinkpad T470 T480</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T470 BL - FR</v>
      </c>
      <c r="K26" s="28" t="n">
        <f aca="false">IF(ISBLANK(Values!E25),"",IF(Values!J25, Values!$B$4, Values!$B$5))</f>
        <v>58.95</v>
      </c>
      <c r="L26" s="39" t="n">
        <f aca="false">IF(ISBLANK(Values!E25),"",Values!$B$18)</f>
        <v>5</v>
      </c>
      <c r="M26" s="28" t="str">
        <f aca="false">IF(ISBLANK(Values!E25),"",Values!$M25)</f>
        <v>https://download.lenovo.com/Images/Parts/01AX580/01AX580_A.jpg</v>
      </c>
      <c r="N26" s="28" t="str">
        <f aca="false">IF(ISBLANK(Values!F25),"",Values!$N25)</f>
        <v>https://download.lenovo.com/Images/Parts/01AX580/01AX580_B.jpg</v>
      </c>
      <c r="O26" s="1" t="str">
        <f aca="false">IF(ISBLANK(Values!F25),"",Values!$O25)</f>
        <v>https://download.lenovo.com/Images/Parts/01AX580/01AX580_details.jpg</v>
      </c>
      <c r="P26" s="1"/>
      <c r="Q26" s="1"/>
      <c r="R26" s="1"/>
      <c r="S26" s="1"/>
      <c r="T26" s="1"/>
      <c r="U26" s="1"/>
      <c r="V26" s="1"/>
      <c r="W26" s="32" t="str">
        <f aca="false">IF(ISBLANK(Values!E25),"","Child")</f>
        <v>Child</v>
      </c>
      <c r="X26" s="32" t="str">
        <f aca="false">IF(ISBLANK(Values!E25),"",Values!$B$13)</f>
        <v>Lenovo T470 parent</v>
      </c>
      <c r="Y26" s="38"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0" t="str">
        <f aca="false">IF(ISBLANK(Values!E25),"",IF(Values!I25,Values!$B$23,Values!$B$33))</f>
        <v>👉 SATISFIED CUSTOMERS WORLDWIDE: more than 10.000 satisfied customers worldwide. Keyboard restored in Europe</v>
      </c>
      <c r="AJ26" s="41" t="str">
        <f aca="false">IF(ISBLANK(Values!E25),"","👉 "&amp;Values!H25&amp; " "&amp;Values!$B$24 &amp;" "&amp;Values!$B$3)</f>
        <v>👉 French COMPATIBLE Lenovo T470 T480</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58.95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v>
      </c>
      <c r="B27" s="37" t="str">
        <f aca="false">IF(ISBLANK(Values!E26),"",Values!F26)</f>
        <v>Lenovo T470 BL - IT</v>
      </c>
      <c r="C27" s="32" t="str">
        <f aca="false">IF(ISBLANK(Values!E26),"","TellusRem")</f>
        <v>TellusRem</v>
      </c>
      <c r="D27" s="30" t="n">
        <f aca="false">IF(ISBLANK(Values!E26),"",Values!E26)</f>
        <v>5714401470038</v>
      </c>
      <c r="E27" s="31" t="str">
        <f aca="false">IF(ISBLANK(Values!E26),"","EAN")</f>
        <v>EAN</v>
      </c>
      <c r="F27" s="28" t="str">
        <f aca="false">IF(ISBLANK(Values!E26),"",IF(Values!J26,Values!H26 &amp;" "&amp;  Values!$B$1 &amp; " " &amp;Values!$B$3,Values!G26 &amp;" "&amp;  Values!$B$2 &amp; " " &amp;Values!$B$3))</f>
        <v>Italian Original Backlit Keyboard for Lenovo Thinkpad T470 T480</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T470 BL - IT</v>
      </c>
      <c r="K27" s="28" t="n">
        <f aca="false">IF(ISBLANK(Values!E26),"",IF(Values!J26, Values!$B$4, Values!$B$5))</f>
        <v>58.95</v>
      </c>
      <c r="L27" s="39" t="n">
        <f aca="false">IF(ISBLANK(Values!E26),"",Values!$B$18)</f>
        <v>5</v>
      </c>
      <c r="M27" s="28" t="str">
        <f aca="false">IF(ISBLANK(Values!E26),"",Values!$M26)</f>
        <v>https://download.lenovo.com/Images/Parts/01AX545/01AX545_A.jpg</v>
      </c>
      <c r="N27" s="28" t="str">
        <f aca="false">IF(ISBLANK(Values!F26),"",Values!$N26)</f>
        <v>https://download.lenovo.com/Images/Parts/01AX545/01AX545_B.jpg</v>
      </c>
      <c r="O27" s="1" t="str">
        <f aca="false">IF(ISBLANK(Values!F26),"",Values!$O26)</f>
        <v>https://download.lenovo.com/Images/Parts/01AX545/01AX545_details.jpg</v>
      </c>
      <c r="P27" s="1"/>
      <c r="Q27" s="1"/>
      <c r="R27" s="1"/>
      <c r="S27" s="1"/>
      <c r="T27" s="1"/>
      <c r="U27" s="1"/>
      <c r="V27" s="1"/>
      <c r="W27" s="32" t="str">
        <f aca="false">IF(ISBLANK(Values!E26),"","Child")</f>
        <v>Child</v>
      </c>
      <c r="X27" s="32" t="str">
        <f aca="false">IF(ISBLANK(Values!E26),"",Values!$B$13)</f>
        <v>Lenovo T470 parent</v>
      </c>
      <c r="Y27" s="38"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0" t="str">
        <f aca="false">IF(ISBLANK(Values!E26),"",IF(Values!I26,Values!$B$23,Values!$B$33))</f>
        <v>👉 SATISFIED CUSTOMERS WORLDWIDE: more than 10.000 satisfied customers worldwide. Keyboard restored in Europe</v>
      </c>
      <c r="AJ27" s="41" t="str">
        <f aca="false">IF(ISBLANK(Values!E26),"","👉 "&amp;Values!H26&amp; " "&amp;Values!$B$24 &amp;" "&amp;Values!$B$3)</f>
        <v>👉 Italian COMPATIBLE Lenovo T470 T480</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58.95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v>
      </c>
      <c r="B28" s="37" t="str">
        <f aca="false">IF(ISBLANK(Values!E27),"",Values!F27)</f>
        <v>Lenovo T470 BL - ES</v>
      </c>
      <c r="C28" s="32" t="str">
        <f aca="false">IF(ISBLANK(Values!E27),"","TellusRem")</f>
        <v>TellusRem</v>
      </c>
      <c r="D28" s="30" t="n">
        <f aca="false">IF(ISBLANK(Values!E27),"",Values!E27)</f>
        <v>5714401470045</v>
      </c>
      <c r="E28" s="31" t="str">
        <f aca="false">IF(ISBLANK(Values!E27),"","EAN")</f>
        <v>EAN</v>
      </c>
      <c r="F28" s="28" t="str">
        <f aca="false">IF(ISBLANK(Values!E27),"",IF(Values!J27,Values!H27 &amp;" "&amp;  Values!$B$1 &amp; " " &amp;Values!$B$3,Values!G27 &amp;" "&amp;  Values!$B$2 &amp; " " &amp;Values!$B$3))</f>
        <v>Spanish Original Backlit Keyboard for Lenovo Thinkpad T470 T480</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T470 BL - ES</v>
      </c>
      <c r="K28" s="28" t="n">
        <f aca="false">IF(ISBLANK(Values!E27),"",IF(Values!J27, Values!$B$4, Values!$B$5))</f>
        <v>58.95</v>
      </c>
      <c r="L28" s="39" t="n">
        <f aca="false">IF(ISBLANK(Values!E27),"",Values!$B$18)</f>
        <v>5</v>
      </c>
      <c r="M28" s="28" t="str">
        <f aca="false">IF(ISBLANK(Values!E27),"",Values!$M27)</f>
        <v>https://download.lenovo.com/Images/Parts/01AX579/01AX579_A.jpg</v>
      </c>
      <c r="N28" s="28" t="str">
        <f aca="false">IF(ISBLANK(Values!F27),"",Values!$N27)</f>
        <v>https://download.lenovo.com/Images/Parts/01AX579/01AX579_B.jpg</v>
      </c>
      <c r="O28" s="1" t="str">
        <f aca="false">IF(ISBLANK(Values!F27),"",Values!$O27)</f>
        <v>https://download.lenovo.com/Images/Parts/01AX579/01AX579_details.jpg</v>
      </c>
      <c r="P28" s="1"/>
      <c r="Q28" s="1"/>
      <c r="R28" s="1"/>
      <c r="S28" s="1"/>
      <c r="T28" s="1"/>
      <c r="U28" s="1"/>
      <c r="V28" s="1"/>
      <c r="W28" s="32" t="str">
        <f aca="false">IF(ISBLANK(Values!E27),"","Child")</f>
        <v>Child</v>
      </c>
      <c r="X28" s="32" t="str">
        <f aca="false">IF(ISBLANK(Values!E27),"",Values!$B$13)</f>
        <v>Lenovo T470 parent</v>
      </c>
      <c r="Y28" s="38"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0" t="str">
        <f aca="false">IF(ISBLANK(Values!E27),"",IF(Values!I27,Values!$B$23,Values!$B$33))</f>
        <v>👉 SATISFIED CUSTOMERS WORLDWIDE: more than 10.000 satisfied customers worldwide. Keyboard restored in Europe</v>
      </c>
      <c r="AJ28" s="41" t="str">
        <f aca="false">IF(ISBLANK(Values!E27),"","👉 "&amp;Values!H27&amp; " "&amp;Values!$B$24 &amp;" "&amp;Values!$B$3)</f>
        <v>👉 Spanish COMPATIBLE Lenovo T470 T480</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58.95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v>
      </c>
      <c r="B29" s="37" t="str">
        <f aca="false">IF(ISBLANK(Values!E28),"",Values!F28)</f>
        <v>Lenovo T470 BL - UK</v>
      </c>
      <c r="C29" s="32" t="str">
        <f aca="false">IF(ISBLANK(Values!E28),"","TellusRem")</f>
        <v>TellusRem</v>
      </c>
      <c r="D29" s="30" t="n">
        <f aca="false">IF(ISBLANK(Values!E28),"",Values!E28)</f>
        <v>5714401470052</v>
      </c>
      <c r="E29" s="31" t="str">
        <f aca="false">IF(ISBLANK(Values!E28),"","EAN")</f>
        <v>EAN</v>
      </c>
      <c r="F29" s="28" t="str">
        <f aca="false">IF(ISBLANK(Values!E28),"",IF(Values!J28,Values!H28 &amp;" "&amp;  Values!$B$1 &amp; " " &amp;Values!$B$3,Values!G28 &amp;" "&amp;  Values!$B$2 &amp; " " &amp;Values!$B$3))</f>
        <v>UK Original Backlit Keyboard for Lenovo Thinkpad T470 T480</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T470 BL - UK</v>
      </c>
      <c r="K29" s="28" t="n">
        <f aca="false">IF(ISBLANK(Values!E28),"",IF(Values!J28, Values!$B$4, Values!$B$5))</f>
        <v>58.95</v>
      </c>
      <c r="L29" s="39" t="n">
        <f aca="false">IF(ISBLANK(Values!E28),"",Values!$B$18)</f>
        <v>5</v>
      </c>
      <c r="M29" s="28" t="str">
        <f aca="false">IF(ISBLANK(Values!E28),"",Values!$M28)</f>
        <v>https://download.lenovo.com/Images/Parts/01AX557/01AX557_A.jpg</v>
      </c>
      <c r="N29" s="28" t="str">
        <f aca="false">IF(ISBLANK(Values!F28),"",Values!$N28)</f>
        <v>https://download.lenovo.com/Images/Parts/01AX557/01AX557_B.jpg</v>
      </c>
      <c r="O29" s="1" t="str">
        <f aca="false">IF(ISBLANK(Values!F28),"",Values!$O28)</f>
        <v>https://download.lenovo.com/Images/Parts/01AX557/01AX557_details.jpg</v>
      </c>
      <c r="P29" s="1"/>
      <c r="Q29" s="1"/>
      <c r="R29" s="1"/>
      <c r="S29" s="1"/>
      <c r="T29" s="1"/>
      <c r="U29" s="1"/>
      <c r="V29" s="1"/>
      <c r="W29" s="32" t="str">
        <f aca="false">IF(ISBLANK(Values!E28),"","Child")</f>
        <v>Child</v>
      </c>
      <c r="X29" s="32" t="str">
        <f aca="false">IF(ISBLANK(Values!E28),"",Values!$B$13)</f>
        <v>Lenovo T470 parent</v>
      </c>
      <c r="Y29" s="38"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0" t="str">
        <f aca="false">IF(ISBLANK(Values!E28),"",IF(Values!I28,Values!$B$23,Values!$B$33))</f>
        <v>👉 SATISFIED CUSTOMERS WORLDWIDE: more than 10.000 satisfied customers worldwide. Keyboard restored in Europe</v>
      </c>
      <c r="AJ29" s="41" t="str">
        <f aca="false">IF(ISBLANK(Values!E28),"","👉 "&amp;Values!H28&amp; " "&amp;Values!$B$24 &amp;" "&amp;Values!$B$3)</f>
        <v>👉 UK COMPATIBLE Lenovo T470 T480</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58.95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v>
      </c>
      <c r="B30" s="37" t="str">
        <f aca="false">IF(ISBLANK(Values!E29),"",Values!F29)</f>
        <v>Lenovo T470 BL - NOR</v>
      </c>
      <c r="C30" s="32" t="str">
        <f aca="false">IF(ISBLANK(Values!E29),"","TellusRem")</f>
        <v>TellusRem</v>
      </c>
      <c r="D30" s="30" t="n">
        <f aca="false">IF(ISBLANK(Values!E29),"",Values!E29)</f>
        <v>5714401470069</v>
      </c>
      <c r="E30" s="31" t="str">
        <f aca="false">IF(ISBLANK(Values!E29),"","EAN")</f>
        <v>EAN</v>
      </c>
      <c r="F30" s="28" t="str">
        <f aca="false">IF(ISBLANK(Values!E29),"",IF(Values!J29,Values!H29 &amp;" "&amp;  Values!$B$1 &amp; " " &amp;Values!$B$3,Values!G29 &amp;" "&amp;  Values!$B$2 &amp; " " &amp;Values!$B$3))</f>
        <v>Scandinavian – Nordic Original Backlit Keyboard for Lenovo Thinkpad T470 T480</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T470 BL - NOR</v>
      </c>
      <c r="K30" s="28" t="n">
        <f aca="false">IF(ISBLANK(Values!E29),"",IF(Values!J29, Values!$B$4, Values!$B$5))</f>
        <v>58.95</v>
      </c>
      <c r="L30" s="39" t="n">
        <f aca="false">IF(ISBLANK(Values!E29),"",Values!$B$18)</f>
        <v>5</v>
      </c>
      <c r="M30" s="28" t="str">
        <f aca="false">IF(ISBLANK(Values!E29),"",Values!$M29)</f>
        <v>https://download.lenovo.com/Images/Parts/01AX609/01AX609_A.jpg</v>
      </c>
      <c r="N30" s="28" t="str">
        <f aca="false">IF(ISBLANK(Values!F29),"",Values!$N29)</f>
        <v>https://download.lenovo.com/Images/Parts/01AX609/01AX609_B.jpg</v>
      </c>
      <c r="O30" s="1" t="str">
        <f aca="false">IF(ISBLANK(Values!F29),"",Values!$O29)</f>
        <v>https://download.lenovo.com/Images/Parts/01AX609/01AX609_details.jpg</v>
      </c>
      <c r="P30" s="1"/>
      <c r="Q30" s="1"/>
      <c r="R30" s="1"/>
      <c r="S30" s="1"/>
      <c r="T30" s="1"/>
      <c r="U30" s="1"/>
      <c r="V30" s="1"/>
      <c r="W30" s="32" t="str">
        <f aca="false">IF(ISBLANK(Values!E29),"","Child")</f>
        <v>Child</v>
      </c>
      <c r="X30" s="32" t="str">
        <f aca="false">IF(ISBLANK(Values!E29),"",Values!$B$13)</f>
        <v>Lenovo T470 parent</v>
      </c>
      <c r="Y30" s="38"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0" t="str">
        <f aca="false">IF(ISBLANK(Values!E29),"",IF(Values!I29,Values!$B$23,Values!$B$33))</f>
        <v>👉 SATISFIED CUSTOMERS WORLDWIDE: more than 10.000 satisfied customers worldwide. Keyboard restored in Europe</v>
      </c>
      <c r="AJ30" s="41" t="str">
        <f aca="false">IF(ISBLANK(Values!E29),"","👉 "&amp;Values!H29&amp; " "&amp;Values!$B$24 &amp;" "&amp;Values!$B$3)</f>
        <v>👉 Scandinavian – Nordic COMPATIBLE Lenovo T470 T480</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58.95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v>
      </c>
      <c r="B31" s="37" t="str">
        <f aca="false">IF(ISBLANK(Values!E30),"",Values!F30)</f>
        <v>Lenovo T470 BL - BE</v>
      </c>
      <c r="C31" s="32" t="str">
        <f aca="false">IF(ISBLANK(Values!E30),"","TellusRem")</f>
        <v>TellusRem</v>
      </c>
      <c r="D31" s="30" t="n">
        <f aca="false">IF(ISBLANK(Values!E30),"",Values!E30)</f>
        <v>5714401470076</v>
      </c>
      <c r="E31" s="31" t="str">
        <f aca="false">IF(ISBLANK(Values!E30),"","EAN")</f>
        <v>EAN</v>
      </c>
      <c r="F31" s="28" t="str">
        <f aca="false">IF(ISBLANK(Values!E30),"",IF(Values!J30,Values!H30 &amp;" "&amp;  Values!$B$1 &amp; " " &amp;Values!$B$3,Values!G30 &amp;" "&amp;  Values!$B$2 &amp; " " &amp;Values!$B$3))</f>
        <v>Belgian Original Backlit Keyboard for Lenovo Thinkpad T470 T480</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T470 BL - BE</v>
      </c>
      <c r="K31" s="28" t="n">
        <f aca="false">IF(ISBLANK(Values!E30),"",IF(Values!J30, Values!$B$4, Values!$B$5))</f>
        <v>58.95</v>
      </c>
      <c r="L31" s="39" t="n">
        <f aca="false">IF(ISBLANK(Values!E30),"",Values!$B$18)</f>
        <v>5</v>
      </c>
      <c r="M31" s="28" t="str">
        <f aca="false">IF(ISBLANK(Values!E30),"",Values!$M30)</f>
        <v>https://download.lenovo.com/Images/Parts/01AX493/01AX493_A.jpg</v>
      </c>
      <c r="N31" s="28" t="str">
        <f aca="false">IF(ISBLANK(Values!F30),"",Values!$N30)</f>
        <v>https://download.lenovo.com/Images/Parts/01AX493/01AX493_B.jpg</v>
      </c>
      <c r="O31" s="1" t="str">
        <f aca="false">IF(ISBLANK(Values!F30),"",Values!$O30)</f>
        <v>https://download.lenovo.com/Images/Parts/01AX493/01AX493_details.jpg</v>
      </c>
      <c r="P31" s="1"/>
      <c r="Q31" s="1"/>
      <c r="R31" s="1"/>
      <c r="S31" s="1"/>
      <c r="T31" s="1"/>
      <c r="U31" s="1"/>
      <c r="V31" s="1"/>
      <c r="W31" s="32" t="str">
        <f aca="false">IF(ISBLANK(Values!E30),"","Child")</f>
        <v>Child</v>
      </c>
      <c r="X31" s="32" t="str">
        <f aca="false">IF(ISBLANK(Values!E30),"",Values!$B$13)</f>
        <v>Lenovo T470 parent</v>
      </c>
      <c r="Y31" s="38"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0" t="str">
        <f aca="false">IF(ISBLANK(Values!E30),"",IF(Values!I30,Values!$B$23,Values!$B$33))</f>
        <v>👉 SATISFIED CUSTOMERS WORLDWIDE: more than 10.000 satisfied customers worldwide. Keyboard restored in Europe</v>
      </c>
      <c r="AJ31" s="41" t="str">
        <f aca="false">IF(ISBLANK(Values!E30),"","👉 "&amp;Values!H30&amp; " "&amp;Values!$B$24 &amp;" "&amp;Values!$B$3)</f>
        <v>👉 Belgian COMPATIBLE Lenovo T470 T480</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58.95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v>
      </c>
      <c r="B32" s="37" t="str">
        <f aca="false">IF(ISBLANK(Values!E31),"",Values!F31)</f>
        <v>Lenovo T470 BL - BG</v>
      </c>
      <c r="C32" s="32" t="str">
        <f aca="false">IF(ISBLANK(Values!E31),"","TellusRem")</f>
        <v>TellusRem</v>
      </c>
      <c r="D32" s="30" t="n">
        <f aca="false">IF(ISBLANK(Values!E31),"",Values!E31)</f>
        <v>5714401470083</v>
      </c>
      <c r="E32" s="31" t="str">
        <f aca="false">IF(ISBLANK(Values!E31),"","EAN")</f>
        <v>EAN</v>
      </c>
      <c r="F32" s="28" t="str">
        <f aca="false">IF(ISBLANK(Values!E31),"",IF(Values!J31,Values!H31 &amp;" "&amp;  Values!$B$1 &amp; " " &amp;Values!$B$3,Values!G31 &amp;" "&amp;  Values!$B$2 &amp; " " &amp;Values!$B$3))</f>
        <v>Bulgarian Original Backlit Keyboard for Lenovo Thinkpad T470 T480</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T470 BL - BG</v>
      </c>
      <c r="K32" s="28" t="n">
        <f aca="false">IF(ISBLANK(Values!E31),"",IF(Values!J31, Values!$B$4, Values!$B$5))</f>
        <v>58.95</v>
      </c>
      <c r="L32" s="39" t="n">
        <f aca="false">IF(ISBLANK(Values!E31),"",Values!$B$18)</f>
        <v>5</v>
      </c>
      <c r="M32" s="28" t="str">
        <f aca="false">IF(ISBLANK(Values!E31),"",Values!$M31)</f>
        <v>https://download.lenovo.com/Images/Parts/01AX576/01AX576_A.jpg</v>
      </c>
      <c r="N32" s="28" t="str">
        <f aca="false">IF(ISBLANK(Values!F31),"",Values!$N31)</f>
        <v>https://download.lenovo.com/Images/Parts/01AX576/01AX576_B.jpg</v>
      </c>
      <c r="O32" s="1" t="str">
        <f aca="false">IF(ISBLANK(Values!F31),"",Values!$O31)</f>
        <v>https://download.lenovo.com/Images/Parts/01AX576/01AX576_details.jpg</v>
      </c>
      <c r="P32" s="1"/>
      <c r="Q32" s="1"/>
      <c r="R32" s="1"/>
      <c r="S32" s="1"/>
      <c r="T32" s="1"/>
      <c r="U32" s="1"/>
      <c r="V32" s="1"/>
      <c r="W32" s="32" t="str">
        <f aca="false">IF(ISBLANK(Values!E31),"","Child")</f>
        <v>Child</v>
      </c>
      <c r="X32" s="32" t="str">
        <f aca="false">IF(ISBLANK(Values!E31),"",Values!$B$13)</f>
        <v>Lenovo T470 parent</v>
      </c>
      <c r="Y32" s="38"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0" t="str">
        <f aca="false">IF(ISBLANK(Values!E31),"",IF(Values!I31,Values!$B$23,Values!$B$33))</f>
        <v>👉 SATISFIED CUSTOMERS WORLDWIDE: more than 10.000 satisfied customers worldwide. Keyboard restored in Europe</v>
      </c>
      <c r="AJ32" s="41" t="str">
        <f aca="false">IF(ISBLANK(Values!E31),"","👉 "&amp;Values!H31&amp; " "&amp;Values!$B$24 &amp;" "&amp;Values!$B$3)</f>
        <v>👉 Bulgarian COMPATIBLE Lenovo T470 T480</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58.95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v>
      </c>
      <c r="B33" s="37" t="str">
        <f aca="false">IF(ISBLANK(Values!E32),"",Values!F32)</f>
        <v>Lenovo T470 BL - CZ</v>
      </c>
      <c r="C33" s="32" t="str">
        <f aca="false">IF(ISBLANK(Values!E32),"","TellusRem")</f>
        <v>TellusRem</v>
      </c>
      <c r="D33" s="30" t="n">
        <f aca="false">IF(ISBLANK(Values!E32),"",Values!E32)</f>
        <v>5714401470090</v>
      </c>
      <c r="E33" s="31" t="str">
        <f aca="false">IF(ISBLANK(Values!E32),"","EAN")</f>
        <v>EAN</v>
      </c>
      <c r="F33" s="28" t="str">
        <f aca="false">IF(ISBLANK(Values!E32),"",IF(Values!J32,Values!H32 &amp;" "&amp;  Values!$B$1 &amp; " " &amp;Values!$B$3,Values!G32 &amp;" "&amp;  Values!$B$2 &amp; " " &amp;Values!$B$3))</f>
        <v>Czech Original Backlit Keyboard for Lenovo Thinkpad T470 T480</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T470 BL - CZ</v>
      </c>
      <c r="K33" s="28" t="n">
        <f aca="false">IF(ISBLANK(Values!E32),"",IF(Values!J32, Values!$B$4, Values!$B$5))</f>
        <v>58.95</v>
      </c>
      <c r="L33" s="39" t="n">
        <f aca="false">IF(ISBLANK(Values!E32),"",Values!$B$18)</f>
        <v>5</v>
      </c>
      <c r="M33" s="28" t="str">
        <f aca="false">IF(ISBLANK(Values!E32),"",Values!$M32)</f>
        <v>https://download.lenovo.com/Images/Parts/01AX495/01AX495_A.jpg</v>
      </c>
      <c r="N33" s="28" t="str">
        <f aca="false">IF(ISBLANK(Values!F32),"",Values!$N32)</f>
        <v>https://download.lenovo.com/Images/Parts/01AX495/01AX495_B.jpg</v>
      </c>
      <c r="O33" s="1" t="str">
        <f aca="false">IF(ISBLANK(Values!F32),"",Values!$O32)</f>
        <v>https://download.lenovo.com/Images/Parts/01AX495/01AX495_details.jpg</v>
      </c>
      <c r="P33" s="1"/>
      <c r="Q33" s="1"/>
      <c r="R33" s="1"/>
      <c r="S33" s="1"/>
      <c r="T33" s="1"/>
      <c r="U33" s="1"/>
      <c r="V33" s="1"/>
      <c r="W33" s="32" t="str">
        <f aca="false">IF(ISBLANK(Values!E32),"","Child")</f>
        <v>Child</v>
      </c>
      <c r="X33" s="32" t="str">
        <f aca="false">IF(ISBLANK(Values!E32),"",Values!$B$13)</f>
        <v>Lenovo T470 parent</v>
      </c>
      <c r="Y33" s="38"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0" t="str">
        <f aca="false">IF(ISBLANK(Values!E32),"",IF(Values!I32,Values!$B$23,Values!$B$33))</f>
        <v>👉 SATISFIED CUSTOMERS WORLDWIDE: more than 10.000 satisfied customers worldwide. Keyboard restored in Europe</v>
      </c>
      <c r="AJ33" s="41" t="str">
        <f aca="false">IF(ISBLANK(Values!E32),"","👉 "&amp;Values!H32&amp; " "&amp;Values!$B$24 &amp;" "&amp;Values!$B$3)</f>
        <v>👉 Czech COMPATIBLE Lenovo T470 T480</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58.95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v>
      </c>
      <c r="B34" s="37" t="str">
        <f aca="false">IF(ISBLANK(Values!E33),"",Values!F33)</f>
        <v>Lenovo T470 BL - DK</v>
      </c>
      <c r="C34" s="32" t="str">
        <f aca="false">IF(ISBLANK(Values!E33),"","TellusRem")</f>
        <v>TellusRem</v>
      </c>
      <c r="D34" s="30" t="n">
        <f aca="false">IF(ISBLANK(Values!E33),"",Values!E33)</f>
        <v>5714401470106</v>
      </c>
      <c r="E34" s="31" t="str">
        <f aca="false">IF(ISBLANK(Values!E33),"","EAN")</f>
        <v>EAN</v>
      </c>
      <c r="F34" s="28" t="str">
        <f aca="false">IF(ISBLANK(Values!E33),"",IF(Values!J33,Values!H33 &amp;" "&amp;  Values!$B$1 &amp; " " &amp;Values!$B$3,Values!G33 &amp;" "&amp;  Values!$B$2 &amp; " " &amp;Values!$B$3))</f>
        <v>Danish Original Backlit Keyboard for Lenovo Thinkpad T470 T480</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T470 BL - DK</v>
      </c>
      <c r="K34" s="28" t="n">
        <f aca="false">IF(ISBLANK(Values!E33),"",IF(Values!J33, Values!$B$4, Values!$B$5))</f>
        <v>58.95</v>
      </c>
      <c r="L34" s="39" t="n">
        <f aca="false">IF(ISBLANK(Values!E33),"",Values!$B$18)</f>
        <v>5</v>
      </c>
      <c r="M34" s="28" t="str">
        <f aca="false">IF(ISBLANK(Values!E33),"",Values!$M33)</f>
        <v>https://download.lenovo.com/Images/Parts/01AX578/01AX578_A.jpg</v>
      </c>
      <c r="N34" s="28" t="str">
        <f aca="false">IF(ISBLANK(Values!F33),"",Values!$N33)</f>
        <v>https://download.lenovo.com/Images/Parts/01AX578/01AX578_B.jpg</v>
      </c>
      <c r="O34" s="1" t="str">
        <f aca="false">IF(ISBLANK(Values!F33),"",Values!$O33)</f>
        <v>https://download.lenovo.com/Images/Parts/01AX578/01AX578_details.jpg</v>
      </c>
      <c r="P34" s="1"/>
      <c r="Q34" s="1"/>
      <c r="R34" s="1"/>
      <c r="S34" s="1"/>
      <c r="T34" s="1"/>
      <c r="U34" s="1"/>
      <c r="V34" s="1"/>
      <c r="W34" s="32" t="str">
        <f aca="false">IF(ISBLANK(Values!E33),"","Child")</f>
        <v>Child</v>
      </c>
      <c r="X34" s="32" t="str">
        <f aca="false">IF(ISBLANK(Values!E33),"",Values!$B$13)</f>
        <v>Lenovo T470 parent</v>
      </c>
      <c r="Y34" s="38"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0" t="str">
        <f aca="false">IF(ISBLANK(Values!E33),"",IF(Values!I33,Values!$B$23,Values!$B$33))</f>
        <v>👉 SATISFIED CUSTOMERS WORLDWIDE: more than 10.000 satisfied customers worldwide. Keyboard restored in Europe</v>
      </c>
      <c r="AJ34" s="41" t="str">
        <f aca="false">IF(ISBLANK(Values!E33),"","👉 "&amp;Values!H33&amp; " "&amp;Values!$B$24 &amp;" "&amp;Values!$B$3)</f>
        <v>👉 Danish COMPATIBLE Lenovo T470 T480</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58.95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v>
      </c>
      <c r="B35" s="37" t="str">
        <f aca="false">IF(ISBLANK(Values!E34),"",Values!F34)</f>
        <v>Lenovo T470 BL - HU</v>
      </c>
      <c r="C35" s="32" t="str">
        <f aca="false">IF(ISBLANK(Values!E34),"","TellusRem")</f>
        <v>TellusRem</v>
      </c>
      <c r="D35" s="30" t="n">
        <f aca="false">IF(ISBLANK(Values!E34),"",Values!E34)</f>
        <v>5714401470113</v>
      </c>
      <c r="E35" s="31" t="str">
        <f aca="false">IF(ISBLANK(Values!E34),"","EAN")</f>
        <v>EAN</v>
      </c>
      <c r="F35" s="28" t="str">
        <f aca="false">IF(ISBLANK(Values!E34),"",IF(Values!J34,Values!H34 &amp;" "&amp;  Values!$B$1 &amp; " " &amp;Values!$B$3,Values!G34 &amp;" "&amp;  Values!$B$2 &amp; " " &amp;Values!$B$3))</f>
        <v>Hungarian Original Backlit Keyboard for Lenovo Thinkpad T470 T480</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T470 BL - HU</v>
      </c>
      <c r="K35" s="28" t="n">
        <f aca="false">IF(ISBLANK(Values!E34),"",IF(Values!J34, Values!$B$4, Values!$B$5))</f>
        <v>58.95</v>
      </c>
      <c r="L35" s="39" t="n">
        <f aca="false">IF(ISBLANK(Values!E34),"",Values!$B$18)</f>
        <v>5</v>
      </c>
      <c r="M35" s="28" t="str">
        <f aca="false">IF(ISBLANK(Values!E34),"",Values!$M34)</f>
        <v>https://download.lenovo.com/Images/Parts/01AX584/01AX584_A.jpg</v>
      </c>
      <c r="N35" s="28" t="str">
        <f aca="false">IF(ISBLANK(Values!F34),"",Values!$N34)</f>
        <v>https://download.lenovo.com/Images/Parts/01AX584/01AX584_B.jpg</v>
      </c>
      <c r="O35" s="1" t="str">
        <f aca="false">IF(ISBLANK(Values!F34),"",Values!$O34)</f>
        <v>https://download.lenovo.com/Images/Parts/01AX584/01AX584_details.jpg</v>
      </c>
      <c r="P35" s="1"/>
      <c r="Q35" s="1"/>
      <c r="R35" s="1"/>
      <c r="S35" s="1"/>
      <c r="T35" s="1"/>
      <c r="U35" s="1"/>
      <c r="V35" s="1"/>
      <c r="W35" s="32" t="str">
        <f aca="false">IF(ISBLANK(Values!E34),"","Child")</f>
        <v>Child</v>
      </c>
      <c r="X35" s="32" t="str">
        <f aca="false">IF(ISBLANK(Values!E34),"",Values!$B$13)</f>
        <v>Lenovo T470 parent</v>
      </c>
      <c r="Y35" s="38"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0" t="str">
        <f aca="false">IF(ISBLANK(Values!E34),"",IF(Values!I34,Values!$B$23,Values!$B$33))</f>
        <v>👉 SATISFIED CUSTOMERS WORLDWIDE: more than 10.000 satisfied customers worldwide. Keyboard restored in Europe</v>
      </c>
      <c r="AJ35" s="41" t="str">
        <f aca="false">IF(ISBLANK(Values!E34),"","👉 "&amp;Values!H34&amp; " "&amp;Values!$B$24 &amp;" "&amp;Values!$B$3)</f>
        <v>👉 Hungarian COMPATIBLE Lenovo T470 T480</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58.95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v>
      </c>
      <c r="B36" s="37" t="str">
        <f aca="false">IF(ISBLANK(Values!E35),"",Values!F35)</f>
        <v>Lenovo T470 BL - NL</v>
      </c>
      <c r="C36" s="32" t="str">
        <f aca="false">IF(ISBLANK(Values!E35),"","TellusRem")</f>
        <v>TellusRem</v>
      </c>
      <c r="D36" s="30" t="n">
        <f aca="false">IF(ISBLANK(Values!E35),"",Values!E35)</f>
        <v>5714401470120</v>
      </c>
      <c r="E36" s="31" t="str">
        <f aca="false">IF(ISBLANK(Values!E35),"","EAN")</f>
        <v>EAN</v>
      </c>
      <c r="F36" s="28" t="str">
        <f aca="false">IF(ISBLANK(Values!E35),"",IF(Values!J35,Values!H35 &amp;" "&amp;  Values!$B$1 &amp; " " &amp;Values!$B$3,Values!G35 &amp;" "&amp;  Values!$B$2 &amp; " " &amp;Values!$B$3))</f>
        <v>Dutch Original Backlit Keyboard for Lenovo Thinkpad T470 T480</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T470 BL - NL</v>
      </c>
      <c r="K36" s="28" t="n">
        <f aca="false">IF(ISBLANK(Values!E35),"",IF(Values!J35, Values!$B$4, Values!$B$5))</f>
        <v>58.95</v>
      </c>
      <c r="L36" s="39" t="n">
        <f aca="false">IF(ISBLANK(Values!E35),"",Values!$B$18)</f>
        <v>5</v>
      </c>
      <c r="M36" s="28" t="str">
        <f aca="false">IF(ISBLANK(Values!E35),"",Values!$M35)</f>
        <v>https://download.lenovo.com/Images/Parts/01AX506/01AX506_A.jpg</v>
      </c>
      <c r="N36" s="28" t="str">
        <f aca="false">IF(ISBLANK(Values!F35),"",Values!$N35)</f>
        <v>https://download.lenovo.com/Images/Parts/01AX506/01AX506_B.jpg</v>
      </c>
      <c r="O36" s="1" t="str">
        <f aca="false">IF(ISBLANK(Values!F35),"",Values!$O35)</f>
        <v>https://download.lenovo.com/Images/Parts/01AX506/01AX506_details.jpg</v>
      </c>
      <c r="P36" s="1"/>
      <c r="Q36" s="1"/>
      <c r="R36" s="1"/>
      <c r="S36" s="1"/>
      <c r="T36" s="1"/>
      <c r="U36" s="1"/>
      <c r="V36" s="1"/>
      <c r="W36" s="32" t="str">
        <f aca="false">IF(ISBLANK(Values!E35),"","Child")</f>
        <v>Child</v>
      </c>
      <c r="X36" s="32" t="str">
        <f aca="false">IF(ISBLANK(Values!E35),"",Values!$B$13)</f>
        <v>Lenovo T470 parent</v>
      </c>
      <c r="Y36" s="38"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0" t="str">
        <f aca="false">IF(ISBLANK(Values!E35),"",IF(Values!I35,Values!$B$23,Values!$B$33))</f>
        <v>👉 SATISFIED CUSTOMERS WORLDWIDE: more than 10.000 satisfied customers worldwide. Keyboard restored in Europe</v>
      </c>
      <c r="AJ36" s="41" t="str">
        <f aca="false">IF(ISBLANK(Values!E35),"","👉 "&amp;Values!H35&amp; " "&amp;Values!$B$24 &amp;" "&amp;Values!$B$3)</f>
        <v>👉 Dutch COMPATIBLE Lenovo T470 T480</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58.95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v>
      </c>
      <c r="B37" s="37" t="str">
        <f aca="false">IF(ISBLANK(Values!E36),"",Values!F36)</f>
        <v>Lenovo T470 BL - NO</v>
      </c>
      <c r="C37" s="32" t="str">
        <f aca="false">IF(ISBLANK(Values!E36),"","TellusRem")</f>
        <v>TellusRem</v>
      </c>
      <c r="D37" s="30" t="n">
        <f aca="false">IF(ISBLANK(Values!E36),"",Values!E36)</f>
        <v>5714401470137</v>
      </c>
      <c r="E37" s="31" t="str">
        <f aca="false">IF(ISBLANK(Values!E36),"","EAN")</f>
        <v>EAN</v>
      </c>
      <c r="F37" s="28" t="str">
        <f aca="false">IF(ISBLANK(Values!E36),"",IF(Values!J36,Values!H36 &amp;" "&amp;  Values!$B$1 &amp; " " &amp;Values!$B$3,Values!G36 &amp;" "&amp;  Values!$B$2 &amp; " " &amp;Values!$B$3))</f>
        <v>Norwegian Original Backlit Keyboard for Lenovo Thinkpad T470 T480</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T470 BL - NO</v>
      </c>
      <c r="K37" s="28" t="n">
        <f aca="false">IF(ISBLANK(Values!E36),"",IF(Values!J36, Values!$B$4, Values!$B$5))</f>
        <v>58.95</v>
      </c>
      <c r="L37" s="39" t="n">
        <f aca="false">IF(ISBLANK(Values!E36),"",Values!$B$18)</f>
        <v>5</v>
      </c>
      <c r="M37" s="28" t="str">
        <f aca="false">IF(ISBLANK(Values!E36),"",Values!$M36)</f>
        <v>https://download.lenovo.com/Images/Parts/01AX589/01AX589_A.jpg</v>
      </c>
      <c r="N37" s="28" t="str">
        <f aca="false">IF(ISBLANK(Values!F36),"",Values!$N36)</f>
        <v>https://download.lenovo.com/Images/Parts/01AX589/01AX589_B.jpg</v>
      </c>
      <c r="O37" s="1" t="str">
        <f aca="false">IF(ISBLANK(Values!F36),"",Values!$O36)</f>
        <v>https://download.lenovo.com/Images/Parts/01AX589/01AX589_details.jpg</v>
      </c>
      <c r="P37" s="1"/>
      <c r="Q37" s="1"/>
      <c r="R37" s="1"/>
      <c r="S37" s="1"/>
      <c r="T37" s="1"/>
      <c r="U37" s="1"/>
      <c r="V37" s="1"/>
      <c r="W37" s="32" t="str">
        <f aca="false">IF(ISBLANK(Values!E36),"","Child")</f>
        <v>Child</v>
      </c>
      <c r="X37" s="32" t="str">
        <f aca="false">IF(ISBLANK(Values!E36),"",Values!$B$13)</f>
        <v>Lenovo T470 parent</v>
      </c>
      <c r="Y37" s="38"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0" t="str">
        <f aca="false">IF(ISBLANK(Values!E36),"",IF(Values!I36,Values!$B$23,Values!$B$33))</f>
        <v>👉 SATISFIED CUSTOMERS WORLDWIDE: more than 10.000 satisfied customers worldwide. Keyboard restored in Europe</v>
      </c>
      <c r="AJ37" s="41" t="str">
        <f aca="false">IF(ISBLANK(Values!E36),"","👉 "&amp;Values!H36&amp; " "&amp;Values!$B$24 &amp;" "&amp;Values!$B$3)</f>
        <v>👉 Norwegian COMPATIBLE Lenovo T470 T480</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58.95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v>
      </c>
      <c r="B38" s="37" t="str">
        <f aca="false">IF(ISBLANK(Values!E37),"",Values!F37)</f>
        <v>Lenovo T470 BL - PL</v>
      </c>
      <c r="C38" s="32" t="str">
        <f aca="false">IF(ISBLANK(Values!E37),"","TellusRem")</f>
        <v>TellusRem</v>
      </c>
      <c r="D38" s="30" t="n">
        <f aca="false">IF(ISBLANK(Values!E37),"",Values!E37)</f>
        <v>5714401470144</v>
      </c>
      <c r="E38" s="31" t="str">
        <f aca="false">IF(ISBLANK(Values!E37),"","EAN")</f>
        <v>EAN</v>
      </c>
      <c r="F38" s="28" t="str">
        <f aca="false">IF(ISBLANK(Values!E37),"",IF(Values!J37,Values!H37 &amp;" "&amp;  Values!$B$1 &amp; " " &amp;Values!$B$3,Values!G37 &amp;" "&amp;  Values!$B$2 &amp; " " &amp;Values!$B$3))</f>
        <v>Polish Original Backlit Keyboard for Lenovo Thinkpad T470 T480</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T470 BL - PL</v>
      </c>
      <c r="K38" s="28" t="n">
        <f aca="false">IF(ISBLANK(Values!E37),"",IF(Values!J37, Values!$B$4, Values!$B$5))</f>
        <v>58.95</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T470 parent</v>
      </c>
      <c r="Y38" s="38"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0" t="str">
        <f aca="false">IF(ISBLANK(Values!E37),"",IF(Values!I37,Values!$B$23,Values!$B$33))</f>
        <v>👉 SATISFIED CUSTOMERS WORLDWIDE: more than 10.000 satisfied customers worldwide. Keyboard restored in Europe</v>
      </c>
      <c r="AJ38" s="41" t="str">
        <f aca="false">IF(ISBLANK(Values!E37),"","👉 "&amp;Values!H37&amp; " "&amp;Values!$B$24 &amp;" "&amp;Values!$B$3)</f>
        <v>👉 Polish COMPATIBLE Lenovo T470 T480</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58.95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v>
      </c>
      <c r="B39" s="37" t="str">
        <f aca="false">IF(ISBLANK(Values!E38),"",Values!F38)</f>
        <v>Lenovo T470 BL - PT</v>
      </c>
      <c r="C39" s="32" t="str">
        <f aca="false">IF(ISBLANK(Values!E38),"","TellusRem")</f>
        <v>TellusRem</v>
      </c>
      <c r="D39" s="30" t="n">
        <f aca="false">IF(ISBLANK(Values!E38),"",Values!E38)</f>
        <v>5714401470151</v>
      </c>
      <c r="E39" s="31" t="str">
        <f aca="false">IF(ISBLANK(Values!E38),"","EAN")</f>
        <v>EAN</v>
      </c>
      <c r="F39" s="28" t="str">
        <f aca="false">IF(ISBLANK(Values!E38),"",IF(Values!J38,Values!H38 &amp;" "&amp;  Values!$B$1 &amp; " " &amp;Values!$B$3,Values!G38 &amp;" "&amp;  Values!$B$2 &amp; " " &amp;Values!$B$3))</f>
        <v>Portuguese Original Backlit Keyboard for Lenovo Thinkpad T470 T480</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T470 BL - PT</v>
      </c>
      <c r="K39" s="28" t="n">
        <f aca="false">IF(ISBLANK(Values!E38),"",IF(Values!J38, Values!$B$4, Values!$B$5))</f>
        <v>58.95</v>
      </c>
      <c r="L39" s="39" t="n">
        <f aca="false">IF(ISBLANK(Values!E38),"",Values!$B$18)</f>
        <v>5</v>
      </c>
      <c r="M39" s="28" t="str">
        <f aca="false">IF(ISBLANK(Values!E38),"",Values!$M38)</f>
        <v>https://download.lenovo.com/Images/Parts/01AX591/01AX591_A.jpg</v>
      </c>
      <c r="N39" s="28" t="str">
        <f aca="false">IF(ISBLANK(Values!F38),"",Values!$N38)</f>
        <v>https://download.lenovo.com/Images/Parts/01AX591/01AX591_B.jpg</v>
      </c>
      <c r="O39" s="1" t="str">
        <f aca="false">IF(ISBLANK(Values!F38),"",Values!$O38)</f>
        <v>https://download.lenovo.com/Images/Parts/01AX591/01AX591_details.jpg</v>
      </c>
      <c r="P39" s="1"/>
      <c r="Q39" s="1"/>
      <c r="R39" s="1"/>
      <c r="S39" s="1"/>
      <c r="T39" s="1"/>
      <c r="U39" s="1"/>
      <c r="V39" s="1"/>
      <c r="W39" s="32" t="str">
        <f aca="false">IF(ISBLANK(Values!E38),"","Child")</f>
        <v>Child</v>
      </c>
      <c r="X39" s="32" t="str">
        <f aca="false">IF(ISBLANK(Values!E38),"",Values!$B$13)</f>
        <v>Lenovo T470 parent</v>
      </c>
      <c r="Y39" s="38"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0" t="str">
        <f aca="false">IF(ISBLANK(Values!E38),"",IF(Values!I38,Values!$B$23,Values!$B$33))</f>
        <v>👉 SATISFIED CUSTOMERS WORLDWIDE: more than 10.000 satisfied customers worldwide. Keyboard restored in Europe</v>
      </c>
      <c r="AJ39" s="41" t="str">
        <f aca="false">IF(ISBLANK(Values!E38),"","👉 "&amp;Values!H38&amp; " "&amp;Values!$B$24 &amp;" "&amp;Values!$B$3)</f>
        <v>👉 Portuguese COMPATIBLE Lenovo T470 T480</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58.95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v>
      </c>
      <c r="B40" s="37" t="str">
        <f aca="false">IF(ISBLANK(Values!E39),"",Values!F39)</f>
        <v>Lenovo T470 BL - SE/FI</v>
      </c>
      <c r="C40" s="32" t="str">
        <f aca="false">IF(ISBLANK(Values!E39),"","TellusRem")</f>
        <v>TellusRem</v>
      </c>
      <c r="D40" s="30" t="n">
        <f aca="false">IF(ISBLANK(Values!E39),"",Values!E39)</f>
        <v>5714401470168</v>
      </c>
      <c r="E40" s="31" t="str">
        <f aca="false">IF(ISBLANK(Values!E39),"","EAN")</f>
        <v>EAN</v>
      </c>
      <c r="F40" s="28" t="str">
        <f aca="false">IF(ISBLANK(Values!E39),"",IF(Values!J39,Values!H39 &amp;" "&amp;  Values!$B$1 &amp; " " &amp;Values!$B$3,Values!G39 &amp;" "&amp;  Values!$B$2 &amp; " " &amp;Values!$B$3))</f>
        <v>Swedish – Finnish Original Backlit Keyboard for Lenovo Thinkpad T470 T480</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T470 BL - SE/FI</v>
      </c>
      <c r="K40" s="28" t="n">
        <f aca="false">IF(ISBLANK(Values!E39),"",IF(Values!J39, Values!$B$4, Values!$B$5))</f>
        <v>58.95</v>
      </c>
      <c r="L40" s="39" t="n">
        <f aca="false">IF(ISBLANK(Values!E39),"",Values!$B$18)</f>
        <v>5</v>
      </c>
      <c r="M40" s="28" t="str">
        <f aca="false">IF(ISBLANK(Values!E39),"",Values!$M39)</f>
        <v>https://download.lenovo.com/Images/Parts/01AX595/01AX595_A.jpg</v>
      </c>
      <c r="N40" s="28" t="str">
        <f aca="false">IF(ISBLANK(Values!F39),"",Values!$N39)</f>
        <v>https://download.lenovo.com/Images/Parts/01AX595/01AX595_B.jpg</v>
      </c>
      <c r="O40" s="1" t="str">
        <f aca="false">IF(ISBLANK(Values!F39),"",Values!$O39)</f>
        <v>https://download.lenovo.com/Images/Parts/01AX595/01AX595_details.jpg</v>
      </c>
      <c r="P40" s="1"/>
      <c r="Q40" s="1"/>
      <c r="R40" s="1"/>
      <c r="S40" s="1"/>
      <c r="T40" s="1"/>
      <c r="U40" s="1"/>
      <c r="V40" s="1"/>
      <c r="W40" s="32" t="str">
        <f aca="false">IF(ISBLANK(Values!E39),"","Child")</f>
        <v>Child</v>
      </c>
      <c r="X40" s="32" t="str">
        <f aca="false">IF(ISBLANK(Values!E39),"",Values!$B$13)</f>
        <v>Lenovo T470 parent</v>
      </c>
      <c r="Y40" s="38"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0" t="str">
        <f aca="false">IF(ISBLANK(Values!E39),"",IF(Values!I39,Values!$B$23,Values!$B$33))</f>
        <v>👉 SATISFIED CUSTOMERS WORLDWIDE: more than 10.000 satisfied customers worldwide. Keyboard restored in Europe</v>
      </c>
      <c r="AJ40" s="41" t="str">
        <f aca="false">IF(ISBLANK(Values!E39),"","👉 "&amp;Values!H39&amp; " "&amp;Values!$B$24 &amp;" "&amp;Values!$B$3)</f>
        <v>👉 Swedish – Finnish COMPATIBLE Lenovo T470 T480</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58.95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v>
      </c>
      <c r="B41" s="37" t="str">
        <f aca="false">IF(ISBLANK(Values!E40),"",Values!F40)</f>
        <v>Lenovo T470 BL - CH</v>
      </c>
      <c r="C41" s="32" t="str">
        <f aca="false">IF(ISBLANK(Values!E40),"","TellusRem")</f>
        <v>TellusRem</v>
      </c>
      <c r="D41" s="30" t="n">
        <f aca="false">IF(ISBLANK(Values!E40),"",Values!E40)</f>
        <v>5714401470175</v>
      </c>
      <c r="E41" s="31" t="str">
        <f aca="false">IF(ISBLANK(Values!E40),"","EAN")</f>
        <v>EAN</v>
      </c>
      <c r="F41" s="28" t="str">
        <f aca="false">IF(ISBLANK(Values!E40),"",IF(Values!J40,Values!H40 &amp;" "&amp;  Values!$B$1 &amp; " " &amp;Values!$B$3,Values!G40 &amp;" "&amp;  Values!$B$2 &amp; " " &amp;Values!$B$3))</f>
        <v>Swiss Original Backlit Keyboard for Lenovo Thinkpad T470 T480</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T470 BL - CH</v>
      </c>
      <c r="K41" s="28" t="n">
        <f aca="false">IF(ISBLANK(Values!E40),"",IF(Values!J40, Values!$B$4, Values!$B$5))</f>
        <v>58.95</v>
      </c>
      <c r="L41" s="39" t="n">
        <f aca="false">IF(ISBLANK(Values!E40),"",Values!$B$18)</f>
        <v>5</v>
      </c>
      <c r="M41" s="28" t="str">
        <f aca="false">IF(ISBLANK(Values!E40),"",Values!$M40)</f>
        <v>https://download.lenovo.com/Images/Parts/01AX596/01AX596_A.jpg</v>
      </c>
      <c r="N41" s="28" t="str">
        <f aca="false">IF(ISBLANK(Values!F40),"",Values!$N40)</f>
        <v>https://download.lenovo.com/Images/Parts/01AX596/01AX596_B.jpg</v>
      </c>
      <c r="O41" s="1" t="str">
        <f aca="false">IF(ISBLANK(Values!F40),"",Values!$O40)</f>
        <v>https://download.lenovo.com/Images/Parts/01AX596/01AX596_details.jpg</v>
      </c>
      <c r="P41" s="1"/>
      <c r="Q41" s="1"/>
      <c r="R41" s="1"/>
      <c r="S41" s="1"/>
      <c r="T41" s="1"/>
      <c r="U41" s="1"/>
      <c r="V41" s="1"/>
      <c r="W41" s="32" t="str">
        <f aca="false">IF(ISBLANK(Values!E40),"","Child")</f>
        <v>Child</v>
      </c>
      <c r="X41" s="32" t="str">
        <f aca="false">IF(ISBLANK(Values!E40),"",Values!$B$13)</f>
        <v>Lenovo T470 parent</v>
      </c>
      <c r="Y41" s="38"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0" t="str">
        <f aca="false">IF(ISBLANK(Values!E40),"",IF(Values!I40,Values!$B$23,Values!$B$33))</f>
        <v>👉 SATISFIED CUSTOMERS WORLDWIDE: more than 10.000 satisfied customers worldwide. Keyboard restored in Europe</v>
      </c>
      <c r="AJ41" s="41" t="str">
        <f aca="false">IF(ISBLANK(Values!E40),"","👉 "&amp;Values!H40&amp; " "&amp;Values!$B$24 &amp;" "&amp;Values!$B$3)</f>
        <v>👉 Swiss COMPATIBLE Lenovo T470 T480</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58.95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v>
      </c>
      <c r="B42" s="37" t="str">
        <f aca="false">IF(ISBLANK(Values!E41),"",Values!F41)</f>
        <v>Lenovo T470 BL - US INT</v>
      </c>
      <c r="C42" s="32" t="str">
        <f aca="false">IF(ISBLANK(Values!E41),"","TellusRem")</f>
        <v>TellusRem</v>
      </c>
      <c r="D42" s="30" t="n">
        <f aca="false">IF(ISBLANK(Values!E41),"",Values!E41)</f>
        <v>5714401470182</v>
      </c>
      <c r="E42" s="31" t="str">
        <f aca="false">IF(ISBLANK(Values!E41),"","EAN")</f>
        <v>EAN</v>
      </c>
      <c r="F42" s="28" t="str">
        <f aca="false">IF(ISBLANK(Values!E41),"",IF(Values!J41,Values!H41 &amp;" "&amp;  Values!$B$1 &amp; " " &amp;Values!$B$3,Values!G41 &amp;" "&amp;  Values!$B$2 &amp; " " &amp;Values!$B$3))</f>
        <v>US International Original Backlit Keyboard for Lenovo Thinkpad T470 T480</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T470 BL - US INT</v>
      </c>
      <c r="K42" s="28" t="n">
        <f aca="false">IF(ISBLANK(Values!E41),"",IF(Values!J41, Values!$B$4, Values!$B$5))</f>
        <v>58.95</v>
      </c>
      <c r="L42" s="39" t="n">
        <f aca="false">IF(ISBLANK(Values!E41),"",Values!$B$18)</f>
        <v>5</v>
      </c>
      <c r="M42" s="28" t="str">
        <f aca="false">IF(ISBLANK(Values!E41),"",Values!$M41)</f>
        <v>https://download.lenovo.com/Images/Parts/01AX599/01AX599_A.jpg</v>
      </c>
      <c r="N42" s="28" t="str">
        <f aca="false">IF(ISBLANK(Values!F41),"",Values!$N41)</f>
        <v>https://download.lenovo.com/Images/Parts/01AX599/01AX599_B.jpg</v>
      </c>
      <c r="O42" s="1" t="str">
        <f aca="false">IF(ISBLANK(Values!F41),"",Values!$O41)</f>
        <v>https://download.lenovo.com/Images/Parts/01AX599/01AX599_details.jpg</v>
      </c>
      <c r="W42" s="32" t="str">
        <f aca="false">IF(ISBLANK(Values!E41),"","Child")</f>
        <v>Child</v>
      </c>
      <c r="X42" s="32" t="str">
        <f aca="false">IF(ISBLANK(Values!E41),"",Values!$B$13)</f>
        <v>Lenovo T470 parent</v>
      </c>
      <c r="Y42" s="38"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0" t="str">
        <f aca="false">IF(ISBLANK(Values!E41),"",IF(Values!I41,Values!$B$23,Values!$B$33))</f>
        <v>👉 SATISFIED CUSTOMERS WORLDWIDE: more than 10.000 satisfied customers worldwide.  Brand New from Open box, Replacement Lenovo keyboard.</v>
      </c>
      <c r="AJ42" s="41" t="str">
        <f aca="false">IF(ISBLANK(Values!E41),"","👉 "&amp;Values!H41&amp; " "&amp;Values!$B$24 &amp;" "&amp;Values!$B$3)</f>
        <v>👉 US International COMPATIBLE Lenovo T470 T480</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58.95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v>
      </c>
      <c r="B43" s="37" t="str">
        <f aca="false">IF(ISBLANK(Values!E42),"",Values!F42)</f>
        <v>Lenovo T470 BL - RUS</v>
      </c>
      <c r="C43" s="32" t="str">
        <f aca="false">IF(ISBLANK(Values!E42),"","TellusRem")</f>
        <v>TellusRem</v>
      </c>
      <c r="D43" s="30" t="n">
        <f aca="false">IF(ISBLANK(Values!E42),"",Values!E42)</f>
        <v>5714401470199</v>
      </c>
      <c r="E43" s="31" t="str">
        <f aca="false">IF(ISBLANK(Values!E42),"","EAN")</f>
        <v>EAN</v>
      </c>
      <c r="F43" s="28" t="str">
        <f aca="false">IF(ISBLANK(Values!E42),"",IF(Values!J42,Values!H42 &amp;" "&amp;  Values!$B$1 &amp; " " &amp;Values!$B$3,Values!G42 &amp;" "&amp;  Values!$B$2 &amp; " " &amp;Values!$B$3))</f>
        <v>Russian Original Backlit Keyboard for Lenovo Thinkpad T470 T480</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T470 BL - RUS</v>
      </c>
      <c r="K43" s="28" t="n">
        <f aca="false">IF(ISBLANK(Values!E42),"",IF(Values!J42, Values!$B$4, Values!$B$5))</f>
        <v>58.95</v>
      </c>
      <c r="L43" s="39" t="n">
        <f aca="false">IF(ISBLANK(Values!E42),"",Values!$B$18)</f>
        <v>5</v>
      </c>
      <c r="M43" s="28" t="str">
        <f aca="false">IF(ISBLANK(Values!E42),"",Values!$M42)</f>
        <v>https://download.lenovo.com/Images/Parts/01AX510/01AX510_A.jpg</v>
      </c>
      <c r="N43" s="28" t="str">
        <f aca="false">IF(ISBLANK(Values!F42),"",Values!$N42)</f>
        <v>https://download.lenovo.com/Images/Parts/01AX510/01AX510_B.jpg</v>
      </c>
      <c r="O43" s="1" t="str">
        <f aca="false">IF(ISBLANK(Values!F42),"",Values!$O42)</f>
        <v>https://download.lenovo.com/Images/Parts/01AX510/01AX510_details.jpg</v>
      </c>
      <c r="W43" s="32" t="str">
        <f aca="false">IF(ISBLANK(Values!E42),"","Child")</f>
        <v>Child</v>
      </c>
      <c r="X43" s="32" t="str">
        <f aca="false">IF(ISBLANK(Values!E42),"",Values!$B$13)</f>
        <v>Lenovo T470 parent</v>
      </c>
      <c r="Y43" s="38"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0" t="str">
        <f aca="false">IF(ISBLANK(Values!E42),"",IF(Values!I42,Values!$B$23,Values!$B$33))</f>
        <v>👉 SATISFIED CUSTOMERS WORLDWIDE: more than 10.000 satisfied customers worldwide. Keyboard restored in Europe</v>
      </c>
      <c r="AJ43" s="41" t="str">
        <f aca="false">IF(ISBLANK(Values!E42),"","👉 "&amp;Values!H42&amp; " "&amp;Values!$B$24 &amp;" "&amp;Values!$B$3)</f>
        <v>👉 Russian COMPATIBLE Lenovo T470 T480</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58.95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v>
      </c>
      <c r="B44" s="37" t="str">
        <f aca="false">IF(ISBLANK(Values!E43),"",Values!F43)</f>
        <v>Lenovo T470 BL - US</v>
      </c>
      <c r="C44" s="32" t="str">
        <f aca="false">IF(ISBLANK(Values!E43),"","TellusRem")</f>
        <v>TellusRem</v>
      </c>
      <c r="D44" s="30" t="n">
        <f aca="false">IF(ISBLANK(Values!E43),"",Values!E43)</f>
        <v>5714401470205</v>
      </c>
      <c r="E44" s="31" t="str">
        <f aca="false">IF(ISBLANK(Values!E43),"","EAN")</f>
        <v>EAN</v>
      </c>
      <c r="F44" s="28" t="str">
        <f aca="false">IF(ISBLANK(Values!E43),"",IF(Values!J43,Values!H43 &amp;" "&amp;  Values!$B$1 &amp; " " &amp;Values!$B$3,Values!G43 &amp;" "&amp;  Values!$B$2 &amp; " " &amp;Values!$B$3))</f>
        <v>US Original Backlit Keyboard for Lenovo Thinkpad T470 T480</v>
      </c>
      <c r="G44" s="32" t="str">
        <f aca="false">IF(ISBLANK(Values!E43),"","TellusRem")</f>
        <v>TellusRem</v>
      </c>
      <c r="H44" s="27" t="str">
        <f aca="false">IF(ISBLANK(Values!E43),"",Values!$B$16)</f>
        <v>laptop-computer-replacement-parts</v>
      </c>
      <c r="I44" s="27" t="str">
        <f aca="false">IF(ISBLANK(Values!E43),"","4730574031")</f>
        <v>4730574031</v>
      </c>
      <c r="J44" s="43" t="s">
        <v>350</v>
      </c>
      <c r="K44" s="28" t="n">
        <f aca="false">IF(ISBLANK(Values!E43),"",IF(Values!J43, Values!$B$4, Values!$B$5))</f>
        <v>58.95</v>
      </c>
      <c r="L44" s="39" t="n">
        <f aca="false">IF(ISBLANK(Values!E43),"",Values!$B$18)</f>
        <v>5</v>
      </c>
      <c r="M44" s="28" t="str">
        <f aca="false">IF(ISBLANK(Values!E43),"",Values!$M43)</f>
        <v>https://download.lenovo.com/Images/Parts/01AX569/01AX569_A.jpg</v>
      </c>
      <c r="N44" s="28" t="str">
        <f aca="false">IF(ISBLANK(Values!F43),"",Values!$N43)</f>
        <v>https://download.lenovo.com/Images/Parts/01AX569/01AX569_B.jpg</v>
      </c>
      <c r="O44" s="1" t="str">
        <f aca="false">IF(ISBLANK(Values!F43),"",Values!$O43)</f>
        <v>https://download.lenovo.com/Images/Parts/01AX569/01AX569_details.jpg</v>
      </c>
      <c r="W44" s="32" t="str">
        <f aca="false">IF(ISBLANK(Values!E43),"","Child")</f>
        <v>Child</v>
      </c>
      <c r="X44" s="32" t="str">
        <f aca="false">IF(ISBLANK(Values!E43),"",Values!$B$13)</f>
        <v>Lenovo T470 parent</v>
      </c>
      <c r="Y44" s="38"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0" t="str">
        <f aca="false">IF(ISBLANK(Values!E43),"",IF(Values!I43,Values!$B$23,Values!$B$33))</f>
        <v>👉 SATISFIED CUSTOMERS WORLDWIDE: more than 10.000 satisfied customers worldwide.  Brand New from Open box, Replacement Lenovo keyboard.</v>
      </c>
      <c r="AJ44" s="41" t="str">
        <f aca="false">IF(ISBLANK(Values!E43),"","👉 "&amp;Values!H43&amp; " "&amp;Values!$B$24 &amp;" "&amp;Values!$B$3)</f>
        <v>👉 US COMPATIBLE Lenovo T470 T480</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58.95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45:J1048576 J5:J43">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hyperlinks>
    <hyperlink ref="J44" r:id="rId1" display="Lenovo T470 - U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P18" activeCellId="0" sqref="P18"/>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P3" s="44" t="s">
        <v>367</v>
      </c>
      <c r="Q3" s="44" t="s">
        <v>368</v>
      </c>
      <c r="R3" s="44" t="s">
        <v>369</v>
      </c>
      <c r="S3" s="44" t="s">
        <v>370</v>
      </c>
      <c r="T3" s="44" t="s">
        <v>371</v>
      </c>
      <c r="U3" s="44" t="s">
        <v>372</v>
      </c>
      <c r="V3" s="0" t="s">
        <v>373</v>
      </c>
    </row>
    <row r="4" customFormat="false" ht="12.8" hidden="false" customHeight="false" outlineLevel="0" collapsed="false">
      <c r="A4" s="44" t="s">
        <v>374</v>
      </c>
      <c r="B4" s="48" t="n">
        <v>58.95</v>
      </c>
      <c r="E4" s="49" t="n">
        <v>5714401471011</v>
      </c>
      <c r="F4" s="49" t="s">
        <v>375</v>
      </c>
      <c r="G4" s="50" t="s">
        <v>376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1" t="n">
        <f aca="false">TRUE()</f>
        <v>1</v>
      </c>
      <c r="J4" s="52" t="n">
        <f aca="false">FALSE()</f>
        <v>0</v>
      </c>
      <c r="K4" s="49" t="s">
        <v>377</v>
      </c>
      <c r="L4" s="53" t="b">
        <v>0</v>
      </c>
      <c r="M4" s="54" t="str">
        <f aca="false">IF(ISBLANK(K4),"",IF(L4, "https://raw.githubusercontent.com/PatrickVibild/TellusAmazonPictures/master/pictures/"&amp;K4&amp;"/1.jpg","https://download.lenovo.com/Images/Parts/"&amp;K4&amp;"/"&amp;K4&amp;"_A.jpg"))</f>
        <v>https://download.lenovo.com/Images/Parts/01AX458/01AX458_A.jpg</v>
      </c>
      <c r="N4" s="54" t="str">
        <f aca="false">IF(ISBLANK(K4),"",IF(L4, "https://raw.githubusercontent.com/PatrickVibild/TellusAmazonPictures/master/pictures/"&amp;K4&amp;"/2.jpg","https://download.lenovo.com/Images/Parts/"&amp;K4&amp;"/"&amp;K4&amp;"_B.jpg"))</f>
        <v>https://download.lenovo.com/Images/Parts/01AX458/01AX458_B.jpg</v>
      </c>
      <c r="O4" s="55" t="str">
        <f aca="false">IF(ISBLANK(K4),"",IF(L4, "https://raw.githubusercontent.com/PatrickVibild/TellusAmazonPictures/master/pictures/"&amp;K4&amp;"/3.jpg","https://download.lenovo.com/Images/Parts/"&amp;K4&amp;"/"&amp;K4&amp;"_details.jpg"))</f>
        <v>https://download.lenovo.com/Images/Parts/01AX458/01AX458_details.jpg</v>
      </c>
      <c r="P4" s="56" t="str">
        <f aca="false">IF(ISBLANK(K4),"",IF(L4, "https://raw.githubusercontent.com/PatrickVibild/TellusAmazonPictures/master/pictures/"&amp;K4&amp;"/4.jpg", ""))</f>
        <v/>
      </c>
      <c r="Q4" s="56" t="str">
        <f aca="false">IF(ISBLANK(K4),"",IF(L4, "https://raw.githubusercontent.com/PatrickVibild/TellusAmazonPictures/master/pictures/"&amp;K4&amp;"/5.jpg", ""))</f>
        <v/>
      </c>
      <c r="R4" s="56" t="str">
        <f aca="false">IF(ISBLANK(K4),"",IF(L4, "https://raw.githubusercontent.com/PatrickVibild/TellusAmazonPictures/master/pictures/"&amp;K4&amp;"/6.jpg", ""))</f>
        <v/>
      </c>
      <c r="S4" s="56" t="str">
        <f aca="false">IF(ISBLANK(K4),"",IF(L4, "https://raw.githubusercontent.com/PatrickVibild/TellusAmazonPictures/master/pictures/"&amp;K4&amp;"/7.jpg", ""))</f>
        <v/>
      </c>
      <c r="T4" s="56" t="str">
        <f aca="false">IF(ISBLANK(K4),"",IF(L4, "https://raw.githubusercontent.com/PatrickVibild/TellusAmazonPictures/master/pictures/"&amp;K4&amp;"/8.jpg",""))</f>
        <v/>
      </c>
      <c r="U4" s="56" t="str">
        <f aca="false">IF(ISBLANK(K4),"",IF(L4, "https://raw.githubusercontent.com/PatrickVibild/TellusAmazonPictures/master/pictures/"&amp;K4&amp;"/9.jpg", ""))</f>
        <v/>
      </c>
      <c r="V4" s="57" t="n">
        <f aca="false">MATCH(G4,options!$D$1:$D$20,0)</f>
        <v>1</v>
      </c>
    </row>
    <row r="5" customFormat="false" ht="12.8" hidden="false" customHeight="false" outlineLevel="0" collapsed="false">
      <c r="A5" s="44" t="s">
        <v>378</v>
      </c>
      <c r="B5" s="48" t="n">
        <v>44.95</v>
      </c>
      <c r="E5" s="49" t="n">
        <v>5714401472025</v>
      </c>
      <c r="F5" s="49" t="s">
        <v>379</v>
      </c>
      <c r="G5" s="50" t="s">
        <v>380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1" t="n">
        <f aca="false">TRUE()</f>
        <v>1</v>
      </c>
      <c r="J5" s="52" t="n">
        <f aca="false">FALSE()</f>
        <v>0</v>
      </c>
      <c r="K5" s="49" t="s">
        <v>381</v>
      </c>
      <c r="L5" s="53" t="b">
        <v>0</v>
      </c>
      <c r="M5" s="54" t="str">
        <f aca="false">IF(ISBLANK(K5),"",IF(L5, "https://raw.githubusercontent.com/PatrickVibild/TellusAmazonPictures/master/pictures/"&amp;K5&amp;"/1.jpg","https://download.lenovo.com/Images/Parts/"&amp;K5&amp;"/"&amp;K5&amp;"_A.jpg"))</f>
        <v>https://download.lenovo.com/Images/Parts/01AX416/01AX416_A.jpg</v>
      </c>
      <c r="N5" s="54" t="str">
        <f aca="false">IF(ISBLANK(K5),"",IF(L5, "https://raw.githubusercontent.com/PatrickVibild/TellusAmazonPictures/master/pictures/"&amp;K5&amp;"/2.jpg","https://download.lenovo.com/Images/Parts/"&amp;K5&amp;"/"&amp;K5&amp;"_B.jpg"))</f>
        <v>https://download.lenovo.com/Images/Parts/01AX416/01AX416_B.jpg</v>
      </c>
      <c r="O5" s="55" t="str">
        <f aca="false">IF(ISBLANK(K5),"",IF(L5, "https://raw.githubusercontent.com/PatrickVibild/TellusAmazonPictures/master/pictures/"&amp;K5&amp;"/3.jpg","https://download.lenovo.com/Images/Parts/"&amp;K5&amp;"/"&amp;K5&amp;"_details.jpg"))</f>
        <v>https://download.lenovo.com/Images/Parts/01AX416/01AX416_details.jpg</v>
      </c>
      <c r="P5" s="56" t="str">
        <f aca="false">IF(ISBLANK(K5),"",IF(L5, "https://raw.githubusercontent.com/PatrickVibild/TellusAmazonPictures/master/pictures/"&amp;K5&amp;"/4.jpg", ""))</f>
        <v/>
      </c>
      <c r="Q5" s="56" t="str">
        <f aca="false">IF(ISBLANK(K5),"",IF(L5, "https://raw.githubusercontent.com/PatrickVibild/TellusAmazonPictures/master/pictures/"&amp;K5&amp;"/5.jpg", ""))</f>
        <v/>
      </c>
      <c r="R5" s="56" t="str">
        <f aca="false">IF(ISBLANK(K5),"",IF(L5, "https://raw.githubusercontent.com/PatrickVibild/TellusAmazonPictures/master/pictures/"&amp;K5&amp;"/6.jpg", ""))</f>
        <v/>
      </c>
      <c r="S5" s="56" t="str">
        <f aca="false">IF(ISBLANK(K5),"",IF(L5, "https://raw.githubusercontent.com/PatrickVibild/TellusAmazonPictures/master/pictures/"&amp;K5&amp;"/7.jpg", ""))</f>
        <v/>
      </c>
      <c r="T5" s="56" t="str">
        <f aca="false">IF(ISBLANK(K5),"",IF(L5, "https://raw.githubusercontent.com/PatrickVibild/TellusAmazonPictures/master/pictures/"&amp;K5&amp;"/8.jpg",""))</f>
        <v/>
      </c>
      <c r="U5" s="56" t="str">
        <f aca="false">IF(ISBLANK(K5),"",IF(L5, "https://raw.githubusercontent.com/PatrickVibild/TellusAmazonPictures/master/pictures/"&amp;K5&amp;"/9.jpg", ""))</f>
        <v/>
      </c>
      <c r="V5" s="57" t="n">
        <f aca="false">MATCH(G5,options!$D$1:$D$20,0)</f>
        <v>2</v>
      </c>
    </row>
    <row r="6" customFormat="false" ht="12.8" hidden="false" customHeight="false" outlineLevel="0" collapsed="false">
      <c r="A6" s="44" t="s">
        <v>382</v>
      </c>
      <c r="B6" s="58" t="s">
        <v>383</v>
      </c>
      <c r="E6" s="49" t="n">
        <v>5714401473039</v>
      </c>
      <c r="F6" s="49" t="s">
        <v>384</v>
      </c>
      <c r="G6" s="50" t="s">
        <v>385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1" t="n">
        <f aca="false">TRUE()</f>
        <v>1</v>
      </c>
      <c r="J6" s="52" t="n">
        <f aca="false">FALSE()</f>
        <v>0</v>
      </c>
      <c r="K6" s="49" t="s">
        <v>386</v>
      </c>
      <c r="L6" s="53" t="b">
        <v>0</v>
      </c>
      <c r="M6" s="54" t="str">
        <f aca="false">IF(ISBLANK(K6),"",IF(L6, "https://raw.githubusercontent.com/PatrickVibild/TellusAmazonPictures/master/pictures/"&amp;K6&amp;"/1.jpg","https://download.lenovo.com/Images/Parts/"&amp;K6&amp;"/"&amp;K6&amp;"_A.jpg"))</f>
        <v>https://download.lenovo.com/Images/Parts/01AX381/01AX381_A.jpg</v>
      </c>
      <c r="N6" s="54" t="str">
        <f aca="false">IF(ISBLANK(K6),"",IF(L6, "https://raw.githubusercontent.com/PatrickVibild/TellusAmazonPictures/master/pictures/"&amp;K6&amp;"/2.jpg","https://download.lenovo.com/Images/Parts/"&amp;K6&amp;"/"&amp;K6&amp;"_B.jpg"))</f>
        <v>https://download.lenovo.com/Images/Parts/01AX381/01AX381_B.jpg</v>
      </c>
      <c r="O6" s="55" t="str">
        <f aca="false">IF(ISBLANK(K6),"",IF(L6, "https://raw.githubusercontent.com/PatrickVibild/TellusAmazonPictures/master/pictures/"&amp;K6&amp;"/3.jpg","https://download.lenovo.com/Images/Parts/"&amp;K6&amp;"/"&amp;K6&amp;"_details.jpg"))</f>
        <v>https://download.lenovo.com/Images/Parts/01AX381/01AX381_details.jpg</v>
      </c>
      <c r="P6" s="56" t="str">
        <f aca="false">IF(ISBLANK(K6),"",IF(L6, "https://raw.githubusercontent.com/PatrickVibild/TellusAmazonPictures/master/pictures/"&amp;K6&amp;"/4.jpg", ""))</f>
        <v/>
      </c>
      <c r="Q6" s="56" t="str">
        <f aca="false">IF(ISBLANK(K6),"",IF(L6, "https://raw.githubusercontent.com/PatrickVibild/TellusAmazonPictures/master/pictures/"&amp;K6&amp;"/5.jpg", ""))</f>
        <v/>
      </c>
      <c r="R6" s="56" t="str">
        <f aca="false">IF(ISBLANK(K6),"",IF(L6, "https://raw.githubusercontent.com/PatrickVibild/TellusAmazonPictures/master/pictures/"&amp;K6&amp;"/6.jpg", ""))</f>
        <v/>
      </c>
      <c r="S6" s="56" t="str">
        <f aca="false">IF(ISBLANK(K6),"",IF(L6, "https://raw.githubusercontent.com/PatrickVibild/TellusAmazonPictures/master/pictures/"&amp;K6&amp;"/7.jpg", ""))</f>
        <v/>
      </c>
      <c r="T6" s="56" t="str">
        <f aca="false">IF(ISBLANK(K6),"",IF(L6, "https://raw.githubusercontent.com/PatrickVibild/TellusAmazonPictures/master/pictures/"&amp;K6&amp;"/8.jpg",""))</f>
        <v/>
      </c>
      <c r="U6" s="56" t="str">
        <f aca="false">IF(ISBLANK(K6),"",IF(L6, "https://raw.githubusercontent.com/PatrickVibild/TellusAmazonPictures/master/pictures/"&amp;K6&amp;"/9.jpg", ""))</f>
        <v/>
      </c>
      <c r="V6" s="57" t="n">
        <f aca="false">MATCH(G6,options!$D$1:$D$20,0)</f>
        <v>3</v>
      </c>
      <c r="AK6" s="0" t="s">
        <v>387</v>
      </c>
    </row>
    <row r="7" customFormat="false" ht="12.8" hidden="false" customHeight="false" outlineLevel="0" collapsed="false">
      <c r="A7" s="44" t="s">
        <v>388</v>
      </c>
      <c r="B7" s="59" t="str">
        <f aca="false">IF(B6=options!C1,"30","40")</f>
        <v>30</v>
      </c>
      <c r="E7" s="49" t="n">
        <v>5714401474043</v>
      </c>
      <c r="F7" s="49" t="s">
        <v>389</v>
      </c>
      <c r="G7" s="50" t="s">
        <v>390</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1" t="n">
        <f aca="false">TRUE()</f>
        <v>1</v>
      </c>
      <c r="J7" s="52" t="n">
        <f aca="false">FALSE()</f>
        <v>0</v>
      </c>
      <c r="K7" s="49" t="s">
        <v>391</v>
      </c>
      <c r="L7" s="53" t="b">
        <v>0</v>
      </c>
      <c r="M7" s="54" t="str">
        <f aca="false">IF(ISBLANK(K7),"",IF(L7, "https://raw.githubusercontent.com/PatrickVibild/TellusAmazonPictures/master/pictures/"&amp;K7&amp;"/1.jpg","https://download.lenovo.com/Images/Parts/"&amp;K7&amp;"/"&amp;K7&amp;"_A.jpg"))</f>
        <v>https://download.lenovo.com/Images/Parts/01AX374/01AX374_A.jpg</v>
      </c>
      <c r="N7" s="54" t="str">
        <f aca="false">IF(ISBLANK(K7),"",IF(L7, "https://raw.githubusercontent.com/PatrickVibild/TellusAmazonPictures/master/pictures/"&amp;K7&amp;"/2.jpg","https://download.lenovo.com/Images/Parts/"&amp;K7&amp;"/"&amp;K7&amp;"_B.jpg"))</f>
        <v>https://download.lenovo.com/Images/Parts/01AX374/01AX374_B.jpg</v>
      </c>
      <c r="O7" s="55" t="str">
        <f aca="false">IF(ISBLANK(K7),"",IF(L7, "https://raw.githubusercontent.com/PatrickVibild/TellusAmazonPictures/master/pictures/"&amp;K7&amp;"/3.jpg","https://download.lenovo.com/Images/Parts/"&amp;K7&amp;"/"&amp;K7&amp;"_details.jpg"))</f>
        <v>https://download.lenovo.com/Images/Parts/01AX374/01AX374_details.jpg</v>
      </c>
      <c r="P7" s="56" t="str">
        <f aca="false">IF(ISBLANK(K7),"",IF(L7, "https://raw.githubusercontent.com/PatrickVibild/TellusAmazonPictures/master/pictures/"&amp;K7&amp;"/4.jpg", ""))</f>
        <v/>
      </c>
      <c r="Q7" s="56" t="str">
        <f aca="false">IF(ISBLANK(K7),"",IF(L7, "https://raw.githubusercontent.com/PatrickVibild/TellusAmazonPictures/master/pictures/"&amp;K7&amp;"/5.jpg", ""))</f>
        <v/>
      </c>
      <c r="R7" s="56" t="str">
        <f aca="false">IF(ISBLANK(K7),"",IF(L7, "https://raw.githubusercontent.com/PatrickVibild/TellusAmazonPictures/master/pictures/"&amp;K7&amp;"/6.jpg", ""))</f>
        <v/>
      </c>
      <c r="S7" s="56" t="str">
        <f aca="false">IF(ISBLANK(K7),"",IF(L7, "https://raw.githubusercontent.com/PatrickVibild/TellusAmazonPictures/master/pictures/"&amp;K7&amp;"/7.jpg", ""))</f>
        <v/>
      </c>
      <c r="T7" s="56" t="str">
        <f aca="false">IF(ISBLANK(K7),"",IF(L7, "https://raw.githubusercontent.com/PatrickVibild/TellusAmazonPictures/master/pictures/"&amp;K7&amp;"/8.jpg",""))</f>
        <v/>
      </c>
      <c r="U7" s="56" t="str">
        <f aca="false">IF(ISBLANK(K7),"",IF(L7, "https://raw.githubusercontent.com/PatrickVibild/TellusAmazonPictures/master/pictures/"&amp;K7&amp;"/9.jpg", ""))</f>
        <v/>
      </c>
      <c r="V7" s="57" t="n">
        <f aca="false">MATCH(G7,options!$D$1:$D$20,0)</f>
        <v>4</v>
      </c>
    </row>
    <row r="8" customFormat="false" ht="12.8" hidden="false" customHeight="false" outlineLevel="0" collapsed="false">
      <c r="A8" s="44" t="s">
        <v>392</v>
      </c>
      <c r="B8" s="59" t="str">
        <f aca="false">IF(B6=options!C1,"22","25")</f>
        <v>22</v>
      </c>
      <c r="E8" s="49" t="n">
        <v>5714401475057</v>
      </c>
      <c r="F8" s="49" t="s">
        <v>393</v>
      </c>
      <c r="G8" s="50" t="s">
        <v>394</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395</v>
      </c>
      <c r="L8" s="53" t="b">
        <v>0</v>
      </c>
      <c r="M8" s="54" t="str">
        <f aca="false">IF(ISBLANK(K8),"",IF(L8, "https://raw.githubusercontent.com/PatrickVibild/TellusAmazonPictures/master/pictures/"&amp;K8&amp;"/1.jpg","https://download.lenovo.com/Images/Parts/"&amp;K8&amp;"/"&amp;K8&amp;"_A.jpg"))</f>
        <v>https://download.lenovo.com/Images/Parts/01AX475/01AX475_A.jpg</v>
      </c>
      <c r="N8" s="54" t="str">
        <f aca="false">IF(ISBLANK(K8),"",IF(L8, "https://raw.githubusercontent.com/PatrickVibild/TellusAmazonPictures/master/pictures/"&amp;K8&amp;"/2.jpg","https://download.lenovo.com/Images/Parts/"&amp;K8&amp;"/"&amp;K8&amp;"_B.jpg"))</f>
        <v>https://download.lenovo.com/Images/Parts/01AX475/01AX475_B.jpg</v>
      </c>
      <c r="O8" s="55" t="str">
        <f aca="false">IF(ISBLANK(K8),"",IF(L8, "https://raw.githubusercontent.com/PatrickVibild/TellusAmazonPictures/master/pictures/"&amp;K8&amp;"/3.jpg","https://download.lenovo.com/Images/Parts/"&amp;K8&amp;"/"&amp;K8&amp;"_details.jpg"))</f>
        <v>https://download.lenovo.com/Images/Parts/01AX475/01AX475_details.jpg</v>
      </c>
      <c r="P8" s="56" t="str">
        <f aca="false">IF(ISBLANK(K8),"",IF(L8, "https://raw.githubusercontent.com/PatrickVibild/TellusAmazonPictures/master/pictures/"&amp;K8&amp;"/4.jpg", ""))</f>
        <v/>
      </c>
      <c r="Q8" s="56" t="str">
        <f aca="false">IF(ISBLANK(K8),"",IF(L8, "https://raw.githubusercontent.com/PatrickVibild/TellusAmazonPictures/master/pictures/"&amp;K8&amp;"/5.jpg", ""))</f>
        <v/>
      </c>
      <c r="R8" s="56" t="str">
        <f aca="false">IF(ISBLANK(K8),"",IF(L8, "https://raw.githubusercontent.com/PatrickVibild/TellusAmazonPictures/master/pictures/"&amp;K8&amp;"/6.jpg", ""))</f>
        <v/>
      </c>
      <c r="S8" s="56" t="str">
        <f aca="false">IF(ISBLANK(K8),"",IF(L8, "https://raw.githubusercontent.com/PatrickVibild/TellusAmazonPictures/master/pictures/"&amp;K8&amp;"/7.jpg", ""))</f>
        <v/>
      </c>
      <c r="T8" s="56" t="str">
        <f aca="false">IF(ISBLANK(K8),"",IF(L8, "https://raw.githubusercontent.com/PatrickVibild/TellusAmazonPictures/master/pictures/"&amp;K8&amp;"/8.jpg",""))</f>
        <v/>
      </c>
      <c r="U8" s="56" t="str">
        <f aca="false">IF(ISBLANK(K8),"",IF(L8, "https://raw.githubusercontent.com/PatrickVibild/TellusAmazonPictures/master/pictures/"&amp;K8&amp;"/9.jpg", ""))</f>
        <v/>
      </c>
      <c r="V8" s="57" t="n">
        <f aca="false">MATCH(G8,options!$D$1:$D$20,0)</f>
        <v>5</v>
      </c>
    </row>
    <row r="9" customFormat="false" ht="12.8" hidden="false" customHeight="false" outlineLevel="0" collapsed="false">
      <c r="A9" s="44" t="s">
        <v>396</v>
      </c>
      <c r="B9" s="59" t="str">
        <f aca="false">IF(B6=options!C1,"5","3")</f>
        <v>5</v>
      </c>
      <c r="E9" s="49" t="n">
        <v>5714401476061</v>
      </c>
      <c r="F9" s="49" t="s">
        <v>397</v>
      </c>
      <c r="G9" s="50" t="s">
        <v>398</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1" t="n">
        <f aca="false">TRUE()</f>
        <v>1</v>
      </c>
      <c r="J9" s="52" t="n">
        <f aca="false">FALSE()</f>
        <v>0</v>
      </c>
      <c r="K9" s="49" t="s">
        <v>399</v>
      </c>
      <c r="L9" s="53" t="b">
        <v>0</v>
      </c>
      <c r="M9" s="54" t="str">
        <f aca="false">IF(ISBLANK(K9),"",IF(L9, "https://raw.githubusercontent.com/PatrickVibild/TellusAmazonPictures/master/pictures/"&amp;K9&amp;"/1.jpg","https://download.lenovo.com/Images/Parts/"&amp;K9&amp;"/"&amp;K9&amp;"_A.jpg"))</f>
        <v>https://download.lenovo.com/Images/Parts/01AX486/01AX486_A.jpg</v>
      </c>
      <c r="N9" s="54" t="str">
        <f aca="false">IF(ISBLANK(K9),"",IF(L9, "https://raw.githubusercontent.com/PatrickVibild/TellusAmazonPictures/master/pictures/"&amp;K9&amp;"/2.jpg","https://download.lenovo.com/Images/Parts/"&amp;K9&amp;"/"&amp;K9&amp;"_B.jpg"))</f>
        <v>https://download.lenovo.com/Images/Parts/01AX486/01AX486_B.jpg</v>
      </c>
      <c r="O9" s="55" t="str">
        <f aca="false">IF(ISBLANK(K9),"",IF(L9, "https://raw.githubusercontent.com/PatrickVibild/TellusAmazonPictures/master/pictures/"&amp;K9&amp;"/3.jpg","https://download.lenovo.com/Images/Parts/"&amp;K9&amp;"/"&amp;K9&amp;"_details.jpg"))</f>
        <v>https://download.lenovo.com/Images/Parts/01AX486/01AX486_details.jpg</v>
      </c>
      <c r="P9" s="56" t="str">
        <f aca="false">IF(ISBLANK(K9),"",IF(L9, "https://raw.githubusercontent.com/PatrickVibild/TellusAmazonPictures/master/pictures/"&amp;K9&amp;"/4.jpg", ""))</f>
        <v/>
      </c>
      <c r="Q9" s="56" t="str">
        <f aca="false">IF(ISBLANK(K9),"",IF(L9, "https://raw.githubusercontent.com/PatrickVibild/TellusAmazonPictures/master/pictures/"&amp;K9&amp;"/5.jpg", ""))</f>
        <v/>
      </c>
      <c r="R9" s="56" t="str">
        <f aca="false">IF(ISBLANK(K9),"",IF(L9, "https://raw.githubusercontent.com/PatrickVibild/TellusAmazonPictures/master/pictures/"&amp;K9&amp;"/6.jpg", ""))</f>
        <v/>
      </c>
      <c r="S9" s="56" t="str">
        <f aca="false">IF(ISBLANK(K9),"",IF(L9, "https://raw.githubusercontent.com/PatrickVibild/TellusAmazonPictures/master/pictures/"&amp;K9&amp;"/7.jpg", ""))</f>
        <v/>
      </c>
      <c r="T9" s="56" t="str">
        <f aca="false">IF(ISBLANK(K9),"",IF(L9, "https://raw.githubusercontent.com/PatrickVibild/TellusAmazonPictures/master/pictures/"&amp;K9&amp;"/8.jpg",""))</f>
        <v/>
      </c>
      <c r="U9" s="56"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400</v>
      </c>
      <c r="B10" s="60"/>
      <c r="E10" s="49" t="n">
        <v>5714401477075</v>
      </c>
      <c r="F10" s="49" t="s">
        <v>401</v>
      </c>
      <c r="G10" s="50" t="s">
        <v>402</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1" t="n">
        <f aca="false">TRUE()</f>
        <v>1</v>
      </c>
      <c r="J10" s="52" t="n">
        <f aca="false">FALSE()</f>
        <v>0</v>
      </c>
      <c r="K10" s="49" t="s">
        <v>403</v>
      </c>
      <c r="L10" s="53" t="b">
        <v>0</v>
      </c>
      <c r="M10" s="54" t="str">
        <f aca="false">IF(ISBLANK(K10),"",IF(L10, "https://raw.githubusercontent.com/PatrickVibild/TellusAmazonPictures/master/pictures/"&amp;K10&amp;"/1.jpg","https://download.lenovo.com/Images/Parts/"&amp;K10&amp;"/"&amp;K10&amp;"_A.jpg"))</f>
        <v>https://download.lenovo.com/Images/Parts/01AX370/01AX370_A.jpg</v>
      </c>
      <c r="N10" s="54" t="str">
        <f aca="false">IF(ISBLANK(K10),"",IF(L10, "https://raw.githubusercontent.com/PatrickVibild/TellusAmazonPictures/master/pictures/"&amp;K10&amp;"/2.jpg","https://download.lenovo.com/Images/Parts/"&amp;K10&amp;"/"&amp;K10&amp;"_B.jpg"))</f>
        <v>https://download.lenovo.com/Images/Parts/01AX370/01AX370_B.jpg</v>
      </c>
      <c r="O10" s="55" t="str">
        <f aca="false">IF(ISBLANK(K10),"",IF(L10, "https://raw.githubusercontent.com/PatrickVibild/TellusAmazonPictures/master/pictures/"&amp;K10&amp;"/3.jpg","https://download.lenovo.com/Images/Parts/"&amp;K10&amp;"/"&amp;K10&amp;"_details.jpg"))</f>
        <v>https://download.lenovo.com/Images/Parts/01AX370/01AX370_details.jpg</v>
      </c>
      <c r="P10" s="56" t="str">
        <f aca="false">IF(ISBLANK(K10),"",IF(L10, "https://raw.githubusercontent.com/PatrickVibild/TellusAmazonPictures/master/pictures/"&amp;K10&amp;"/4.jpg", ""))</f>
        <v/>
      </c>
      <c r="Q10" s="56" t="str">
        <f aca="false">IF(ISBLANK(K10),"",IF(L10, "https://raw.githubusercontent.com/PatrickVibild/TellusAmazonPictures/master/pictures/"&amp;K10&amp;"/5.jpg", ""))</f>
        <v/>
      </c>
      <c r="R10" s="56" t="str">
        <f aca="false">IF(ISBLANK(K10),"",IF(L10, "https://raw.githubusercontent.com/PatrickVibild/TellusAmazonPictures/master/pictures/"&amp;K10&amp;"/6.jpg", ""))</f>
        <v/>
      </c>
      <c r="S10" s="56" t="str">
        <f aca="false">IF(ISBLANK(K10),"",IF(L10, "https://raw.githubusercontent.com/PatrickVibild/TellusAmazonPictures/master/pictures/"&amp;K10&amp;"/7.jpg", ""))</f>
        <v/>
      </c>
      <c r="T10" s="56" t="str">
        <f aca="false">IF(ISBLANK(K10),"",IF(L10, "https://raw.githubusercontent.com/PatrickVibild/TellusAmazonPictures/master/pictures/"&amp;K10&amp;"/8.jpg",""))</f>
        <v/>
      </c>
      <c r="U10" s="56"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4" t="s">
        <v>404</v>
      </c>
      <c r="B11" s="61" t="n">
        <v>150</v>
      </c>
      <c r="E11" s="49" t="n">
        <v>5714401478089</v>
      </c>
      <c r="F11" s="49" t="s">
        <v>405</v>
      </c>
      <c r="G11" s="50" t="s">
        <v>406</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1" t="n">
        <f aca="false">TRUE()</f>
        <v>1</v>
      </c>
      <c r="J11" s="52" t="n">
        <f aca="false">FALSE()</f>
        <v>0</v>
      </c>
      <c r="K11" s="49" t="s">
        <v>407</v>
      </c>
      <c r="L11" s="53" t="b">
        <v>0</v>
      </c>
      <c r="M11" s="54" t="str">
        <f aca="false">IF(ISBLANK(K11),"",IF(L11, "https://raw.githubusercontent.com/PatrickVibild/TellusAmazonPictures/master/pictures/"&amp;K11&amp;"/1.jpg","https://download.lenovo.com/Images/Parts/"&amp;K11&amp;"/"&amp;K11&amp;"_A.jpg"))</f>
        <v>https://download.lenovo.com/Images/Parts/01AX371/01AX371_A.jpg</v>
      </c>
      <c r="N11" s="54" t="str">
        <f aca="false">IF(ISBLANK(K11),"",IF(L11, "https://raw.githubusercontent.com/PatrickVibild/TellusAmazonPictures/master/pictures/"&amp;K11&amp;"/2.jpg","https://download.lenovo.com/Images/Parts/"&amp;K11&amp;"/"&amp;K11&amp;"_B.jpg"))</f>
        <v>https://download.lenovo.com/Images/Parts/01AX371/01AX371_B.jpg</v>
      </c>
      <c r="O11" s="55" t="str">
        <f aca="false">IF(ISBLANK(K11),"",IF(L11, "https://raw.githubusercontent.com/PatrickVibild/TellusAmazonPictures/master/pictures/"&amp;K11&amp;"/3.jpg","https://download.lenovo.com/Images/Parts/"&amp;K11&amp;"/"&amp;K11&amp;"_details.jpg"))</f>
        <v>https://download.lenovo.com/Images/Parts/01AX371/01AX371_details.jpg</v>
      </c>
      <c r="P11" s="56" t="str">
        <f aca="false">IF(ISBLANK(K11),"",IF(L11, "https://raw.githubusercontent.com/PatrickVibild/TellusAmazonPictures/master/pictures/"&amp;K11&amp;"/4.jpg", ""))</f>
        <v/>
      </c>
      <c r="Q11" s="56" t="str">
        <f aca="false">IF(ISBLANK(K11),"",IF(L11, "https://raw.githubusercontent.com/PatrickVibild/TellusAmazonPictures/master/pictures/"&amp;K11&amp;"/5.jpg", ""))</f>
        <v/>
      </c>
      <c r="R11" s="56" t="str">
        <f aca="false">IF(ISBLANK(K11),"",IF(L11, "https://raw.githubusercontent.com/PatrickVibild/TellusAmazonPictures/master/pictures/"&amp;K11&amp;"/6.jpg", ""))</f>
        <v/>
      </c>
      <c r="S11" s="56" t="str">
        <f aca="false">IF(ISBLANK(K11),"",IF(L11, "https://raw.githubusercontent.com/PatrickVibild/TellusAmazonPictures/master/pictures/"&amp;K11&amp;"/7.jpg", ""))</f>
        <v/>
      </c>
      <c r="T11" s="56" t="str">
        <f aca="false">IF(ISBLANK(K11),"",IF(L11, "https://raw.githubusercontent.com/PatrickVibild/TellusAmazonPictures/master/pictures/"&amp;K11&amp;"/8.jpg",""))</f>
        <v/>
      </c>
      <c r="U11" s="56"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49" t="n">
        <v>5714401479093</v>
      </c>
      <c r="F12" s="49" t="s">
        <v>408</v>
      </c>
      <c r="G12" s="50" t="s">
        <v>409</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1" t="n">
        <f aca="false">TRUE()</f>
        <v>1</v>
      </c>
      <c r="J12" s="52" t="n">
        <f aca="false">FALSE()</f>
        <v>0</v>
      </c>
      <c r="K12" s="49" t="s">
        <v>410</v>
      </c>
      <c r="L12" s="53" t="b">
        <v>0</v>
      </c>
      <c r="M12" s="54" t="str">
        <f aca="false">IF(ISBLANK(K12),"",IF(L12, "https://raw.githubusercontent.com/PatrickVibild/TellusAmazonPictures/master/pictures/"&amp;K12&amp;"/1.jpg","https://download.lenovo.com/Images/Parts/"&amp;K12&amp;"/"&amp;K12&amp;"_A.jpg"))</f>
        <v>https://download.lenovo.com/Images/Parts/01AX454/01AX454_A.jpg</v>
      </c>
      <c r="N12" s="54" t="str">
        <f aca="false">IF(ISBLANK(K12),"",IF(L12, "https://raw.githubusercontent.com/PatrickVibild/TellusAmazonPictures/master/pictures/"&amp;K12&amp;"/2.jpg","https://download.lenovo.com/Images/Parts/"&amp;K12&amp;"/"&amp;K12&amp;"_B.jpg"))</f>
        <v>https://download.lenovo.com/Images/Parts/01AX454/01AX454_B.jpg</v>
      </c>
      <c r="O12" s="55" t="str">
        <f aca="false">IF(ISBLANK(K12),"",IF(L12, "https://raw.githubusercontent.com/PatrickVibild/TellusAmazonPictures/master/pictures/"&amp;K12&amp;"/3.jpg","https://download.lenovo.com/Images/Parts/"&amp;K12&amp;"/"&amp;K12&amp;"_details.jpg"))</f>
        <v>https://download.lenovo.com/Images/Parts/01AX454/01AX454_details.jpg</v>
      </c>
      <c r="P12" s="56" t="str">
        <f aca="false">IF(ISBLANK(K12),"",IF(L12, "https://raw.githubusercontent.com/PatrickVibild/TellusAmazonPictures/master/pictures/"&amp;K12&amp;"/4.jpg", ""))</f>
        <v/>
      </c>
      <c r="Q12" s="56" t="str">
        <f aca="false">IF(ISBLANK(K12),"",IF(L12, "https://raw.githubusercontent.com/PatrickVibild/TellusAmazonPictures/master/pictures/"&amp;K12&amp;"/5.jpg", ""))</f>
        <v/>
      </c>
      <c r="R12" s="56" t="str">
        <f aca="false">IF(ISBLANK(K12),"",IF(L12, "https://raw.githubusercontent.com/PatrickVibild/TellusAmazonPictures/master/pictures/"&amp;K12&amp;"/6.jpg", ""))</f>
        <v/>
      </c>
      <c r="S12" s="56" t="str">
        <f aca="false">IF(ISBLANK(K12),"",IF(L12, "https://raw.githubusercontent.com/PatrickVibild/TellusAmazonPictures/master/pictures/"&amp;K12&amp;"/7.jpg", ""))</f>
        <v/>
      </c>
      <c r="T12" s="56" t="str">
        <f aca="false">IF(ISBLANK(K12),"",IF(L12, "https://raw.githubusercontent.com/PatrickVibild/TellusAmazonPictures/master/pictures/"&amp;K12&amp;"/8.jpg",""))</f>
        <v/>
      </c>
      <c r="U12" s="56"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4" t="s">
        <v>411</v>
      </c>
      <c r="B13" s="49" t="s">
        <v>412</v>
      </c>
      <c r="E13" s="49" t="n">
        <v>5714401480105</v>
      </c>
      <c r="F13" s="49" t="s">
        <v>413</v>
      </c>
      <c r="G13" s="50" t="s">
        <v>414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1" t="n">
        <f aca="false">TRUE()</f>
        <v>1</v>
      </c>
      <c r="J13" s="52" t="n">
        <f aca="false">FALSE()</f>
        <v>0</v>
      </c>
      <c r="K13" s="49" t="s">
        <v>415</v>
      </c>
      <c r="L13" s="53" t="b">
        <v>0</v>
      </c>
      <c r="M13" s="54" t="str">
        <f aca="false">IF(ISBLANK(K13),"",IF(L13, "https://raw.githubusercontent.com/PatrickVibild/TellusAmazonPictures/master/pictures/"&amp;K13&amp;"/1.jpg","https://download.lenovo.com/Images/Parts/"&amp;K13&amp;"/"&amp;K13&amp;"_A.jpg"))</f>
        <v>https://download.lenovo.com/Images/Parts/01AX455/01AX455_A.jpg</v>
      </c>
      <c r="N13" s="54" t="str">
        <f aca="false">IF(ISBLANK(K13),"",IF(L13, "https://raw.githubusercontent.com/PatrickVibild/TellusAmazonPictures/master/pictures/"&amp;K13&amp;"/2.jpg","https://download.lenovo.com/Images/Parts/"&amp;K13&amp;"/"&amp;K13&amp;"_B.jpg"))</f>
        <v>https://download.lenovo.com/Images/Parts/01AX455/01AX455_B.jpg</v>
      </c>
      <c r="O13" s="55" t="str">
        <f aca="false">IF(ISBLANK(K13),"",IF(L13, "https://raw.githubusercontent.com/PatrickVibild/TellusAmazonPictures/master/pictures/"&amp;K13&amp;"/3.jpg","https://download.lenovo.com/Images/Parts/"&amp;K13&amp;"/"&amp;K13&amp;"_details.jpg"))</f>
        <v>https://download.lenovo.com/Images/Parts/01AX455/01AX455_details.jpg</v>
      </c>
      <c r="P13" s="56" t="str">
        <f aca="false">IF(ISBLANK(K13),"",IF(L13, "https://raw.githubusercontent.com/PatrickVibild/TellusAmazonPictures/master/pictures/"&amp;K13&amp;"/4.jpg", ""))</f>
        <v/>
      </c>
      <c r="Q13" s="56" t="str">
        <f aca="false">IF(ISBLANK(K13),"",IF(L13, "https://raw.githubusercontent.com/PatrickVibild/TellusAmazonPictures/master/pictures/"&amp;K13&amp;"/5.jpg", ""))</f>
        <v/>
      </c>
      <c r="R13" s="56" t="str">
        <f aca="false">IF(ISBLANK(K13),"",IF(L13, "https://raw.githubusercontent.com/PatrickVibild/TellusAmazonPictures/master/pictures/"&amp;K13&amp;"/6.jpg", ""))</f>
        <v/>
      </c>
      <c r="S13" s="56" t="str">
        <f aca="false">IF(ISBLANK(K13),"",IF(L13, "https://raw.githubusercontent.com/PatrickVibild/TellusAmazonPictures/master/pictures/"&amp;K13&amp;"/7.jpg", ""))</f>
        <v/>
      </c>
      <c r="T13" s="56" t="str">
        <f aca="false">IF(ISBLANK(K13),"",IF(L13, "https://raw.githubusercontent.com/PatrickVibild/TellusAmazonPictures/master/pictures/"&amp;K13&amp;"/8.jpg",""))</f>
        <v/>
      </c>
      <c r="U13" s="56"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4" t="s">
        <v>416</v>
      </c>
      <c r="B14" s="49" t="n">
        <v>5714401470991</v>
      </c>
      <c r="E14" s="49" t="n">
        <v>5714401481119</v>
      </c>
      <c r="F14" s="49" t="s">
        <v>417</v>
      </c>
      <c r="G14" s="50" t="s">
        <v>418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1" t="n">
        <f aca="false">TRUE()</f>
        <v>1</v>
      </c>
      <c r="J14" s="52" t="n">
        <f aca="false">FALSE()</f>
        <v>0</v>
      </c>
      <c r="K14" s="49" t="s">
        <v>419</v>
      </c>
      <c r="L14" s="53" t="b">
        <v>0</v>
      </c>
      <c r="M14" s="54" t="str">
        <f aca="false">IF(ISBLANK(K14),"",IF(L14, "https://raw.githubusercontent.com/PatrickVibild/TellusAmazonPictures/master/pictures/"&amp;K14&amp;"/1.jpg","https://download.lenovo.com/Images/Parts/"&amp;K14&amp;"/"&amp;K14&amp;"_A.jpg"))</f>
        <v>https://download.lenovo.com/Images/Parts/01AX379/01AX379_A.jpg</v>
      </c>
      <c r="N14" s="54" t="str">
        <f aca="false">IF(ISBLANK(K14),"",IF(L14, "https://raw.githubusercontent.com/PatrickVibild/TellusAmazonPictures/master/pictures/"&amp;K14&amp;"/2.jpg","https://download.lenovo.com/Images/Parts/"&amp;K14&amp;"/"&amp;K14&amp;"_B.jpg"))</f>
        <v>https://download.lenovo.com/Images/Parts/01AX379/01AX379_B.jpg</v>
      </c>
      <c r="O14" s="55" t="str">
        <f aca="false">IF(ISBLANK(K14),"",IF(L14, "https://raw.githubusercontent.com/PatrickVibild/TellusAmazonPictures/master/pictures/"&amp;K14&amp;"/3.jpg","https://download.lenovo.com/Images/Parts/"&amp;K14&amp;"/"&amp;K14&amp;"_details.jpg"))</f>
        <v>https://download.lenovo.com/Images/Parts/01AX379/01AX379_details.jpg</v>
      </c>
      <c r="P14" s="56" t="str">
        <f aca="false">IF(ISBLANK(K14),"",IF(L14, "https://raw.githubusercontent.com/PatrickVibild/TellusAmazonPictures/master/pictures/"&amp;K14&amp;"/4.jpg", ""))</f>
        <v/>
      </c>
      <c r="Q14" s="56" t="str">
        <f aca="false">IF(ISBLANK(K14),"",IF(L14, "https://raw.githubusercontent.com/PatrickVibild/TellusAmazonPictures/master/pictures/"&amp;K14&amp;"/5.jpg", ""))</f>
        <v/>
      </c>
      <c r="R14" s="56" t="str">
        <f aca="false">IF(ISBLANK(K14),"",IF(L14, "https://raw.githubusercontent.com/PatrickVibild/TellusAmazonPictures/master/pictures/"&amp;K14&amp;"/6.jpg", ""))</f>
        <v/>
      </c>
      <c r="S14" s="56" t="str">
        <f aca="false">IF(ISBLANK(K14),"",IF(L14, "https://raw.githubusercontent.com/PatrickVibild/TellusAmazonPictures/master/pictures/"&amp;K14&amp;"/7.jpg", ""))</f>
        <v/>
      </c>
      <c r="T14" s="56" t="str">
        <f aca="false">IF(ISBLANK(K14),"",IF(L14, "https://raw.githubusercontent.com/PatrickVibild/TellusAmazonPictures/master/pictures/"&amp;K14&amp;"/8.jpg",""))</f>
        <v/>
      </c>
      <c r="U14" s="56"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49" t="n">
        <v>5714401482123</v>
      </c>
      <c r="F15" s="49" t="s">
        <v>420</v>
      </c>
      <c r="G15" s="50" t="s">
        <v>421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1" t="n">
        <f aca="false">TRUE()</f>
        <v>1</v>
      </c>
      <c r="J15" s="52" t="n">
        <f aca="false">FALSE()</f>
        <v>0</v>
      </c>
      <c r="K15" s="49" t="s">
        <v>422</v>
      </c>
      <c r="L15" s="53" t="b">
        <v>0</v>
      </c>
      <c r="M15" s="54" t="str">
        <f aca="false">IF(ISBLANK(K15),"",IF(L15, "https://raw.githubusercontent.com/PatrickVibild/TellusAmazonPictures/master/pictures/"&amp;K15&amp;"/1.jpg","https://download.lenovo.com/Images/Parts/"&amp;K15&amp;"/"&amp;K15&amp;"_A.jpg"))</f>
        <v>https://download.lenovo.com/Images/Parts/01AX465/01AX465_A.jpg</v>
      </c>
      <c r="N15" s="54" t="str">
        <f aca="false">IF(ISBLANK(K15),"",IF(L15, "https://raw.githubusercontent.com/PatrickVibild/TellusAmazonPictures/master/pictures/"&amp;K15&amp;"/2.jpg","https://download.lenovo.com/Images/Parts/"&amp;K15&amp;"/"&amp;K15&amp;"_B.jpg"))</f>
        <v>https://download.lenovo.com/Images/Parts/01AX465/01AX465_B.jpg</v>
      </c>
      <c r="O15" s="55" t="str">
        <f aca="false">IF(ISBLANK(K15),"",IF(L15, "https://raw.githubusercontent.com/PatrickVibild/TellusAmazonPictures/master/pictures/"&amp;K15&amp;"/3.jpg","https://download.lenovo.com/Images/Parts/"&amp;K15&amp;"/"&amp;K15&amp;"_details.jpg"))</f>
        <v>https://download.lenovo.com/Images/Parts/01AX465/01AX465_details.jpg</v>
      </c>
      <c r="P15" s="56" t="str">
        <f aca="false">IF(ISBLANK(K15),"",IF(L15, "https://raw.githubusercontent.com/PatrickVibild/TellusAmazonPictures/master/pictures/"&amp;K15&amp;"/4.jpg", ""))</f>
        <v/>
      </c>
      <c r="Q15" s="56" t="str">
        <f aca="false">IF(ISBLANK(K15),"",IF(L15, "https://raw.githubusercontent.com/PatrickVibild/TellusAmazonPictures/master/pictures/"&amp;K15&amp;"/5.jpg", ""))</f>
        <v/>
      </c>
      <c r="R15" s="56" t="str">
        <f aca="false">IF(ISBLANK(K15),"",IF(L15, "https://raw.githubusercontent.com/PatrickVibild/TellusAmazonPictures/master/pictures/"&amp;K15&amp;"/6.jpg", ""))</f>
        <v/>
      </c>
      <c r="S15" s="56" t="str">
        <f aca="false">IF(ISBLANK(K15),"",IF(L15, "https://raw.githubusercontent.com/PatrickVibild/TellusAmazonPictures/master/pictures/"&amp;K15&amp;"/7.jpg", ""))</f>
        <v/>
      </c>
      <c r="T15" s="56" t="str">
        <f aca="false">IF(ISBLANK(K15),"",IF(L15, "https://raw.githubusercontent.com/PatrickVibild/TellusAmazonPictures/master/pictures/"&amp;K15&amp;"/8.jpg",""))</f>
        <v/>
      </c>
      <c r="U15" s="56"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4" t="s">
        <v>423</v>
      </c>
      <c r="B16" s="45" t="s">
        <v>424</v>
      </c>
      <c r="E16" s="49" t="n">
        <v>5714401483137</v>
      </c>
      <c r="F16" s="49" t="s">
        <v>425</v>
      </c>
      <c r="G16" s="50" t="s">
        <v>426</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1" t="n">
        <f aca="false">TRUE()</f>
        <v>1</v>
      </c>
      <c r="J16" s="52" t="n">
        <f aca="false">FALSE()</f>
        <v>0</v>
      </c>
      <c r="K16" s="49" t="s">
        <v>427</v>
      </c>
      <c r="L16" s="53" t="b">
        <v>0</v>
      </c>
      <c r="M16" s="54" t="str">
        <f aca="false">IF(ISBLANK(K16),"",IF(L16, "https://raw.githubusercontent.com/PatrickVibild/TellusAmazonPictures/master/pictures/"&amp;K16&amp;"/1.jpg","https://download.lenovo.com/Images/Parts/"&amp;K16&amp;"/"&amp;K16&amp;"_A.jpg"))</f>
        <v>https://download.lenovo.com/Images/Parts/01AX425/01AX425_A.jpg</v>
      </c>
      <c r="N16" s="54" t="str">
        <f aca="false">IF(ISBLANK(K16),"",IF(L16, "https://raw.githubusercontent.com/PatrickVibild/TellusAmazonPictures/master/pictures/"&amp;K16&amp;"/2.jpg","https://download.lenovo.com/Images/Parts/"&amp;K16&amp;"/"&amp;K16&amp;"_B.jpg"))</f>
        <v>https://download.lenovo.com/Images/Parts/01AX425/01AX425_B.jpg</v>
      </c>
      <c r="O16" s="55" t="str">
        <f aca="false">IF(ISBLANK(K16),"",IF(L16, "https://raw.githubusercontent.com/PatrickVibild/TellusAmazonPictures/master/pictures/"&amp;K16&amp;"/3.jpg","https://download.lenovo.com/Images/Parts/"&amp;K16&amp;"/"&amp;K16&amp;"_details.jpg"))</f>
        <v>https://download.lenovo.com/Images/Parts/01AX425/01AX425_details.jpg</v>
      </c>
      <c r="P16" s="56" t="str">
        <f aca="false">IF(ISBLANK(K16),"",IF(L16, "https://raw.githubusercontent.com/PatrickVibild/TellusAmazonPictures/master/pictures/"&amp;K16&amp;"/4.jpg", ""))</f>
        <v/>
      </c>
      <c r="Q16" s="56" t="str">
        <f aca="false">IF(ISBLANK(K16),"",IF(L16, "https://raw.githubusercontent.com/PatrickVibild/TellusAmazonPictures/master/pictures/"&amp;K16&amp;"/5.jpg", ""))</f>
        <v/>
      </c>
      <c r="R16" s="56" t="str">
        <f aca="false">IF(ISBLANK(K16),"",IF(L16, "https://raw.githubusercontent.com/PatrickVibild/TellusAmazonPictures/master/pictures/"&amp;K16&amp;"/6.jpg", ""))</f>
        <v/>
      </c>
      <c r="S16" s="56" t="str">
        <f aca="false">IF(ISBLANK(K16),"",IF(L16, "https://raw.githubusercontent.com/PatrickVibild/TellusAmazonPictures/master/pictures/"&amp;K16&amp;"/7.jpg", ""))</f>
        <v/>
      </c>
      <c r="T16" s="56" t="str">
        <f aca="false">IF(ISBLANK(K16),"",IF(L16, "https://raw.githubusercontent.com/PatrickVibild/TellusAmazonPictures/master/pictures/"&amp;K16&amp;"/8.jpg",""))</f>
        <v/>
      </c>
      <c r="U16" s="56"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49" t="n">
        <v>5714401484141</v>
      </c>
      <c r="F17" s="49" t="s">
        <v>428</v>
      </c>
      <c r="G17" s="50" t="s">
        <v>429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1" t="n">
        <f aca="false">TRUE()</f>
        <v>1</v>
      </c>
      <c r="J17" s="52" t="n">
        <f aca="false">FALSE()</f>
        <v>0</v>
      </c>
      <c r="L17" s="53" t="b">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56" t="str">
        <f aca="false">IF(ISBLANK(K17),"",IF(L17, "https://raw.githubusercontent.com/PatrickVibild/TellusAmazonPictures/master/pictures/"&amp;K17&amp;"/4.jpg", ""))</f>
        <v/>
      </c>
      <c r="Q17" s="56" t="str">
        <f aca="false">IF(ISBLANK(K17),"",IF(L17, "https://raw.githubusercontent.com/PatrickVibild/TellusAmazonPictures/master/pictures/"&amp;K17&amp;"/5.jpg", ""))</f>
        <v/>
      </c>
      <c r="R17" s="56" t="str">
        <f aca="false">IF(ISBLANK(K17),"",IF(L17, "https://raw.githubusercontent.com/PatrickVibild/TellusAmazonPictures/master/pictures/"&amp;K17&amp;"/6.jpg", ""))</f>
        <v/>
      </c>
      <c r="S17" s="56" t="str">
        <f aca="false">IF(ISBLANK(K17),"",IF(L17, "https://raw.githubusercontent.com/PatrickVibild/TellusAmazonPictures/master/pictures/"&amp;K17&amp;"/7.jpg", ""))</f>
        <v/>
      </c>
      <c r="T17" s="56" t="str">
        <f aca="false">IF(ISBLANK(K17),"",IF(L17, "https://raw.githubusercontent.com/PatrickVibild/TellusAmazonPictures/master/pictures/"&amp;K17&amp;"/8.jpg",""))</f>
        <v/>
      </c>
      <c r="U17" s="56"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4" t="s">
        <v>430</v>
      </c>
      <c r="B18" s="61" t="n">
        <v>5</v>
      </c>
      <c r="E18" s="49" t="n">
        <v>5714401485155</v>
      </c>
      <c r="F18" s="49" t="s">
        <v>431</v>
      </c>
      <c r="G18" s="50" t="s">
        <v>432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1" t="n">
        <f aca="false">TRUE()</f>
        <v>1</v>
      </c>
      <c r="J18" s="52" t="n">
        <f aca="false">FALSE()</f>
        <v>0</v>
      </c>
      <c r="K18" s="49" t="s">
        <v>433</v>
      </c>
      <c r="L18" s="53" t="b">
        <v>0</v>
      </c>
      <c r="M18" s="54" t="str">
        <f aca="false">IF(ISBLANK(K18),"",IF(L18, "https://raw.githubusercontent.com/PatrickVibild/TellusAmazonPictures/master/pictures/"&amp;K18&amp;"/1.jpg","https://download.lenovo.com/Images/Parts/"&amp;K18&amp;"/"&amp;K18&amp;"_A.jpg"))</f>
        <v>https://download.lenovo.com/Images/Parts/01AX468/01AX468_A.jpg</v>
      </c>
      <c r="N18" s="54" t="str">
        <f aca="false">IF(ISBLANK(K18),"",IF(L18, "https://raw.githubusercontent.com/PatrickVibild/TellusAmazonPictures/master/pictures/"&amp;K18&amp;"/2.jpg","https://download.lenovo.com/Images/Parts/"&amp;K18&amp;"/"&amp;K18&amp;"_B.jpg"))</f>
        <v>https://download.lenovo.com/Images/Parts/01AX468/01AX468_B.jpg</v>
      </c>
      <c r="O18" s="55" t="str">
        <f aca="false">IF(ISBLANK(K18),"",IF(L18, "https://raw.githubusercontent.com/PatrickVibild/TellusAmazonPictures/master/pictures/"&amp;K18&amp;"/3.jpg","https://download.lenovo.com/Images/Parts/"&amp;K18&amp;"/"&amp;K18&amp;"_details.jpg"))</f>
        <v>https://download.lenovo.com/Images/Parts/01AX468/01AX468_details.jpg</v>
      </c>
      <c r="P18" s="56" t="str">
        <f aca="false">IF(ISBLANK(K18),"",IF(L18, "https://raw.githubusercontent.com/PatrickVibild/TellusAmazonPictures/master/pictures/"&amp;K18&amp;"/4.jpg", ""))</f>
        <v/>
      </c>
      <c r="Q18" s="56" t="str">
        <f aca="false">IF(ISBLANK(K18),"",IF(L18, "https://raw.githubusercontent.com/PatrickVibild/TellusAmazonPictures/master/pictures/"&amp;K18&amp;"/5.jpg", ""))</f>
        <v/>
      </c>
      <c r="R18" s="56" t="str">
        <f aca="false">IF(ISBLANK(K18),"",IF(L18, "https://raw.githubusercontent.com/PatrickVibild/TellusAmazonPictures/master/pictures/"&amp;K18&amp;"/6.jpg", ""))</f>
        <v/>
      </c>
      <c r="S18" s="56" t="str">
        <f aca="false">IF(ISBLANK(K18),"",IF(L18, "https://raw.githubusercontent.com/PatrickVibild/TellusAmazonPictures/master/pictures/"&amp;K18&amp;"/7.jpg", ""))</f>
        <v/>
      </c>
      <c r="T18" s="56" t="str">
        <f aca="false">IF(ISBLANK(K18),"",IF(L18, "https://raw.githubusercontent.com/PatrickVibild/TellusAmazonPictures/master/pictures/"&amp;K18&amp;"/8.jpg",""))</f>
        <v/>
      </c>
      <c r="U18" s="56"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49" t="n">
        <v>5714401486169</v>
      </c>
      <c r="F19" s="49" t="s">
        <v>434</v>
      </c>
      <c r="G19" s="50" t="s">
        <v>435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1" t="n">
        <f aca="false">TRUE()</f>
        <v>1</v>
      </c>
      <c r="J19" s="52" t="n">
        <f aca="false">FALSE()</f>
        <v>0</v>
      </c>
      <c r="K19" s="49" t="s">
        <v>436</v>
      </c>
      <c r="L19" s="53" t="b">
        <v>0</v>
      </c>
      <c r="M19" s="54" t="str">
        <f aca="false">IF(ISBLANK(K19),"",IF(L19, "https://raw.githubusercontent.com/PatrickVibild/TellusAmazonPictures/master/pictures/"&amp;K19&amp;"/1.jpg","https://download.lenovo.com/Images/Parts/"&amp;K19&amp;"/"&amp;K19&amp;"_A.jpg"))</f>
        <v>https://download.lenovo.com/Images/Parts/01AX472/01AX472_A.jpg</v>
      </c>
      <c r="N19" s="54" t="str">
        <f aca="false">IF(ISBLANK(K19),"",IF(L19, "https://raw.githubusercontent.com/PatrickVibild/TellusAmazonPictures/master/pictures/"&amp;K19&amp;"/2.jpg","https://download.lenovo.com/Images/Parts/"&amp;K19&amp;"/"&amp;K19&amp;"_B.jpg"))</f>
        <v>https://download.lenovo.com/Images/Parts/01AX472/01AX472_B.jpg</v>
      </c>
      <c r="O19" s="55" t="str">
        <f aca="false">IF(ISBLANK(K19),"",IF(L19, "https://raw.githubusercontent.com/PatrickVibild/TellusAmazonPictures/master/pictures/"&amp;K19&amp;"/3.jpg","https://download.lenovo.com/Images/Parts/"&amp;K19&amp;"/"&amp;K19&amp;"_details.jpg"))</f>
        <v>https://download.lenovo.com/Images/Parts/01AX472/01AX472_details.jpg</v>
      </c>
      <c r="P19" s="56" t="str">
        <f aca="false">IF(ISBLANK(K19),"",IF(L19, "https://raw.githubusercontent.com/PatrickVibild/TellusAmazonPictures/master/pictures/"&amp;K19&amp;"/4.jpg", ""))</f>
        <v/>
      </c>
      <c r="Q19" s="56" t="str">
        <f aca="false">IF(ISBLANK(K19),"",IF(L19, "https://raw.githubusercontent.com/PatrickVibild/TellusAmazonPictures/master/pictures/"&amp;K19&amp;"/5.jpg", ""))</f>
        <v/>
      </c>
      <c r="R19" s="56" t="str">
        <f aca="false">IF(ISBLANK(K19),"",IF(L19, "https://raw.githubusercontent.com/PatrickVibild/TellusAmazonPictures/master/pictures/"&amp;K19&amp;"/6.jpg", ""))</f>
        <v/>
      </c>
      <c r="S19" s="56" t="str">
        <f aca="false">IF(ISBLANK(K19),"",IF(L19, "https://raw.githubusercontent.com/PatrickVibild/TellusAmazonPictures/master/pictures/"&amp;K19&amp;"/7.jpg", ""))</f>
        <v/>
      </c>
      <c r="T19" s="56" t="str">
        <f aca="false">IF(ISBLANK(K19),"",IF(L19, "https://raw.githubusercontent.com/PatrickVibild/TellusAmazonPictures/master/pictures/"&amp;K19&amp;"/8.jpg",""))</f>
        <v/>
      </c>
      <c r="U19" s="56"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4" t="s">
        <v>437</v>
      </c>
      <c r="B20" s="62" t="s">
        <v>438</v>
      </c>
      <c r="E20" s="49" t="n">
        <v>5714401487173</v>
      </c>
      <c r="F20" s="49" t="s">
        <v>439</v>
      </c>
      <c r="G20" s="50" t="s">
        <v>440</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1" t="n">
        <f aca="false">TRUE()</f>
        <v>1</v>
      </c>
      <c r="J20" s="52" t="n">
        <f aca="false">FALSE()</f>
        <v>0</v>
      </c>
      <c r="K20" s="49" t="s">
        <v>441</v>
      </c>
      <c r="L20" s="53" t="b">
        <v>0</v>
      </c>
      <c r="M20" s="54" t="str">
        <f aca="false">IF(ISBLANK(K20),"",IF(L20, "https://raw.githubusercontent.com/PatrickVibild/TellusAmazonPictures/master/pictures/"&amp;K20&amp;"/1.jpg","https://download.lenovo.com/Images/Parts/"&amp;K20&amp;"/"&amp;K20&amp;"_A.jpg"))</f>
        <v>https://download.lenovo.com/Images/Parts/01AX473/01AX473_A.jpg</v>
      </c>
      <c r="N20" s="54" t="str">
        <f aca="false">IF(ISBLANK(K20),"",IF(L20, "https://raw.githubusercontent.com/PatrickVibild/TellusAmazonPictures/master/pictures/"&amp;K20&amp;"/2.jpg","https://download.lenovo.com/Images/Parts/"&amp;K20&amp;"/"&amp;K20&amp;"_B.jpg"))</f>
        <v>https://download.lenovo.com/Images/Parts/01AX473/01AX473_B.jpg</v>
      </c>
      <c r="O20" s="55" t="str">
        <f aca="false">IF(ISBLANK(K20),"",IF(L20, "https://raw.githubusercontent.com/PatrickVibild/TellusAmazonPictures/master/pictures/"&amp;K20&amp;"/3.jpg","https://download.lenovo.com/Images/Parts/"&amp;K20&amp;"/"&amp;K20&amp;"_details.jpg"))</f>
        <v>https://download.lenovo.com/Images/Parts/01AX473/01AX473_details.jpg</v>
      </c>
      <c r="P20" s="56" t="str">
        <f aca="false">IF(ISBLANK(K20),"",IF(L20, "https://raw.githubusercontent.com/PatrickVibild/TellusAmazonPictures/master/pictures/"&amp;K20&amp;"/4.jpg", ""))</f>
        <v/>
      </c>
      <c r="Q20" s="56" t="str">
        <f aca="false">IF(ISBLANK(K20),"",IF(L20, "https://raw.githubusercontent.com/PatrickVibild/TellusAmazonPictures/master/pictures/"&amp;K20&amp;"/5.jpg", ""))</f>
        <v/>
      </c>
      <c r="R20" s="56" t="str">
        <f aca="false">IF(ISBLANK(K20),"",IF(L20, "https://raw.githubusercontent.com/PatrickVibild/TellusAmazonPictures/master/pictures/"&amp;K20&amp;"/6.jpg", ""))</f>
        <v/>
      </c>
      <c r="S20" s="56" t="str">
        <f aca="false">IF(ISBLANK(K20),"",IF(L20, "https://raw.githubusercontent.com/PatrickVibild/TellusAmazonPictures/master/pictures/"&amp;K20&amp;"/7.jpg", ""))</f>
        <v/>
      </c>
      <c r="T20" s="56" t="str">
        <f aca="false">IF(ISBLANK(K20),"",IF(L20, "https://raw.githubusercontent.com/PatrickVibild/TellusAmazonPictures/master/pictures/"&amp;K20&amp;"/8.jpg",""))</f>
        <v/>
      </c>
      <c r="U20" s="56"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49" t="n">
        <v>5714401488187</v>
      </c>
      <c r="F21" s="49" t="s">
        <v>442</v>
      </c>
      <c r="G21" s="50" t="s">
        <v>443</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FALSE()</f>
        <v>0</v>
      </c>
      <c r="J21" s="52" t="n">
        <f aca="false">FALSE()</f>
        <v>0</v>
      </c>
      <c r="K21" s="49" t="s">
        <v>444</v>
      </c>
      <c r="L21" s="53" t="b">
        <v>0</v>
      </c>
      <c r="M21" s="54" t="str">
        <f aca="false">IF(ISBLANK(K21),"",IF(L21, "https://raw.githubusercontent.com/PatrickVibild/TellusAmazonPictures/master/pictures/"&amp;K21&amp;"/1.jpg","https://download.lenovo.com/Images/Parts/"&amp;K21&amp;"/"&amp;K21&amp;"_A.jpg"))</f>
        <v>https://download.lenovo.com/Images/Parts/01AX394/01AX394_A.jpg</v>
      </c>
      <c r="N21" s="54" t="str">
        <f aca="false">IF(ISBLANK(K21),"",IF(L21, "https://raw.githubusercontent.com/PatrickVibild/TellusAmazonPictures/master/pictures/"&amp;K21&amp;"/2.jpg","https://download.lenovo.com/Images/Parts/"&amp;K21&amp;"/"&amp;K21&amp;"_B.jpg"))</f>
        <v>https://download.lenovo.com/Images/Parts/01AX394/01AX394_B.jpg</v>
      </c>
      <c r="O21" s="55" t="str">
        <f aca="false">IF(ISBLANK(K21),"",IF(L21, "https://raw.githubusercontent.com/PatrickVibild/TellusAmazonPictures/master/pictures/"&amp;K21&amp;"/3.jpg","https://download.lenovo.com/Images/Parts/"&amp;K21&amp;"/"&amp;K21&amp;"_details.jpg"))</f>
        <v>https://download.lenovo.com/Images/Parts/01AX394/01AX394_details.jpg</v>
      </c>
      <c r="P21" s="56" t="str">
        <f aca="false">IF(ISBLANK(K21),"",IF(L21, "https://raw.githubusercontent.com/PatrickVibild/TellusAmazonPictures/master/pictures/"&amp;K21&amp;"/4.jpg", ""))</f>
        <v/>
      </c>
      <c r="Q21" s="56" t="str">
        <f aca="false">IF(ISBLANK(K21),"",IF(L21, "https://raw.githubusercontent.com/PatrickVibild/TellusAmazonPictures/master/pictures/"&amp;K21&amp;"/5.jpg", ""))</f>
        <v/>
      </c>
      <c r="R21" s="56" t="str">
        <f aca="false">IF(ISBLANK(K21),"",IF(L21, "https://raw.githubusercontent.com/PatrickVibild/TellusAmazonPictures/master/pictures/"&amp;K21&amp;"/6.jpg", ""))</f>
        <v/>
      </c>
      <c r="S21" s="56" t="str">
        <f aca="false">IF(ISBLANK(K21),"",IF(L21, "https://raw.githubusercontent.com/PatrickVibild/TellusAmazonPictures/master/pictures/"&amp;K21&amp;"/7.jpg", ""))</f>
        <v/>
      </c>
      <c r="T21" s="56" t="str">
        <f aca="false">IF(ISBLANK(K21),"",IF(L21, "https://raw.githubusercontent.com/PatrickVibild/TellusAmazonPictures/master/pictures/"&amp;K21&amp;"/8.jpg",""))</f>
        <v/>
      </c>
      <c r="U21" s="56"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49" t="n">
        <v>5714401489191</v>
      </c>
      <c r="F22" s="49" t="s">
        <v>445</v>
      </c>
      <c r="G22" s="50" t="s">
        <v>446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1" t="n">
        <f aca="false">TRUE()</f>
        <v>1</v>
      </c>
      <c r="J22" s="52" t="n">
        <f aca="false">FALSE()</f>
        <v>0</v>
      </c>
      <c r="K22" s="49" t="s">
        <v>447</v>
      </c>
      <c r="L22" s="53" t="b">
        <v>0</v>
      </c>
      <c r="M22" s="54" t="str">
        <f aca="false">IF(ISBLANK(K22),"",IF(L22, "https://raw.githubusercontent.com/PatrickVibild/TellusAmazonPictures/master/pictures/"&amp;K22&amp;"/1.jpg","https://download.lenovo.com/Images/Parts/"&amp;K22&amp;"/"&amp;K22&amp;"_A.jpg"))</f>
        <v>https://download.lenovo.com/Images/Parts/01AX469/01AX469_A.jpg</v>
      </c>
      <c r="N22" s="54" t="str">
        <f aca="false">IF(ISBLANK(K22),"",IF(L22, "https://raw.githubusercontent.com/PatrickVibild/TellusAmazonPictures/master/pictures/"&amp;K22&amp;"/2.jpg","https://download.lenovo.com/Images/Parts/"&amp;K22&amp;"/"&amp;K22&amp;"_B.jpg"))</f>
        <v>https://download.lenovo.com/Images/Parts/01AX469/01AX469_B.jpg</v>
      </c>
      <c r="O22" s="55" t="str">
        <f aca="false">IF(ISBLANK(K22),"",IF(L22, "https://raw.githubusercontent.com/PatrickVibild/TellusAmazonPictures/master/pictures/"&amp;K22&amp;"/3.jpg","https://download.lenovo.com/Images/Parts/"&amp;K22&amp;"/"&amp;K22&amp;"_details.jpg"))</f>
        <v>https://download.lenovo.com/Images/Parts/01AX469/01AX469_details.jpg</v>
      </c>
      <c r="P22" s="56" t="str">
        <f aca="false">IF(ISBLANK(K22),"",IF(L22, "https://raw.githubusercontent.com/PatrickVibild/TellusAmazonPictures/master/pictures/"&amp;K22&amp;"/4.jpg", ""))</f>
        <v/>
      </c>
      <c r="Q22" s="56" t="str">
        <f aca="false">IF(ISBLANK(K22),"",IF(L22, "https://raw.githubusercontent.com/PatrickVibild/TellusAmazonPictures/master/pictures/"&amp;K22&amp;"/5.jpg", ""))</f>
        <v/>
      </c>
      <c r="R22" s="56" t="str">
        <f aca="false">IF(ISBLANK(K22),"",IF(L22, "https://raw.githubusercontent.com/PatrickVibild/TellusAmazonPictures/master/pictures/"&amp;K22&amp;"/6.jpg", ""))</f>
        <v/>
      </c>
      <c r="S22" s="56" t="str">
        <f aca="false">IF(ISBLANK(K22),"",IF(L22, "https://raw.githubusercontent.com/PatrickVibild/TellusAmazonPictures/master/pictures/"&amp;K22&amp;"/7.jpg", ""))</f>
        <v/>
      </c>
      <c r="T22" s="56" t="str">
        <f aca="false">IF(ISBLANK(K22),"",IF(L22, "https://raw.githubusercontent.com/PatrickVibild/TellusAmazonPictures/master/pictures/"&amp;K22&amp;"/8.jpg",""))</f>
        <v/>
      </c>
      <c r="U22" s="56"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4" t="s">
        <v>448</v>
      </c>
      <c r="B23" s="45"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9" t="n">
        <v>5714401490203</v>
      </c>
      <c r="F23" s="49" t="s">
        <v>449</v>
      </c>
      <c r="G23" s="50" t="s">
        <v>450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451</v>
      </c>
      <c r="L23" s="53" t="b">
        <v>0</v>
      </c>
      <c r="M23" s="54" t="str">
        <f aca="false">IF(ISBLANK(K23),"",IF(L23, "https://raw.githubusercontent.com/PatrickVibild/TellusAmazonPictures/master/pictures/"&amp;K23&amp;"/1.jpg","https://download.lenovo.com/Images/Parts/"&amp;K23&amp;"/"&amp;K23&amp;"_A.jpg"))</f>
        <v>https://download.lenovo.com/Images/Parts/01AX446/01AX446_A.jpg</v>
      </c>
      <c r="N23" s="54" t="str">
        <f aca="false">IF(ISBLANK(K23),"",IF(L23, "https://raw.githubusercontent.com/PatrickVibild/TellusAmazonPictures/master/pictures/"&amp;K23&amp;"/2.jpg","https://download.lenovo.com/Images/Parts/"&amp;K23&amp;"/"&amp;K23&amp;"_B.jpg"))</f>
        <v>https://download.lenovo.com/Images/Parts/01AX446/01AX446_B.jpg</v>
      </c>
      <c r="O23" s="55" t="str">
        <f aca="false">IF(ISBLANK(K23),"",IF(L23, "https://raw.githubusercontent.com/PatrickVibild/TellusAmazonPictures/master/pictures/"&amp;K23&amp;"/3.jpg","https://download.lenovo.com/Images/Parts/"&amp;K23&amp;"/"&amp;K23&amp;"_details.jpg"))</f>
        <v>https://download.lenovo.com/Images/Parts/01AX446/01AX446_details.jpg</v>
      </c>
      <c r="P23" s="56" t="str">
        <f aca="false">IF(ISBLANK(K23),"",IF(L23, "https://raw.githubusercontent.com/PatrickVibild/TellusAmazonPictures/master/pictures/"&amp;K23&amp;"/4.jpg", ""))</f>
        <v/>
      </c>
      <c r="Q23" s="56" t="str">
        <f aca="false">IF(ISBLANK(K23),"",IF(L23, "https://raw.githubusercontent.com/PatrickVibild/TellusAmazonPictures/master/pictures/"&amp;K23&amp;"/5.jpg", ""))</f>
        <v/>
      </c>
      <c r="R23" s="56" t="str">
        <f aca="false">IF(ISBLANK(K23),"",IF(L23, "https://raw.githubusercontent.com/PatrickVibild/TellusAmazonPictures/master/pictures/"&amp;K23&amp;"/6.jpg", ""))</f>
        <v/>
      </c>
      <c r="S23" s="56" t="str">
        <f aca="false">IF(ISBLANK(K23),"",IF(L23, "https://raw.githubusercontent.com/PatrickVibild/TellusAmazonPictures/master/pictures/"&amp;K23&amp;"/7.jpg", ""))</f>
        <v/>
      </c>
      <c r="T23" s="56" t="str">
        <f aca="false">IF(ISBLANK(K23),"",IF(L23, "https://raw.githubusercontent.com/PatrickVibild/TellusAmazonPictures/master/pictures/"&amp;K23&amp;"/8.jpg",""))</f>
        <v/>
      </c>
      <c r="U23" s="56"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4" t="s">
        <v>452</v>
      </c>
      <c r="B24" s="45" t="str">
        <f aca="false">IF(Values!$B$36=English!$B$2,English!B4, IF(Values!$B$36=German!$B$2,German!B4, IF(Values!$B$36=Italian!$B$2,Italian!B4, IF(Values!$B$36=Spanish!$B$2, Spanish!B4, IF(Values!$B$36=French!$B$2, French!B4, IF(Values!$B$36=Dutch!$B$2,Dutch!B4, IF(Values!$B$36=English!$D$32, English!D34, 0)))))))</f>
        <v>COMPATIBLE Lenovo</v>
      </c>
      <c r="E24" s="49" t="n">
        <v>5714401470014</v>
      </c>
      <c r="F24" s="49" t="s">
        <v>453</v>
      </c>
      <c r="G24" s="50"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1" t="n">
        <f aca="false">TRUE()</f>
        <v>1</v>
      </c>
      <c r="J24" s="52" t="n">
        <f aca="false">TRUE()</f>
        <v>1</v>
      </c>
      <c r="K24" s="49" t="s">
        <v>454</v>
      </c>
      <c r="L24" s="53" t="b">
        <v>0</v>
      </c>
      <c r="M24" s="54" t="str">
        <f aca="false">IF(ISBLANK(K24),"",IF(L24, "https://raw.githubusercontent.com/PatrickVibild/TellusAmazonPictures/master/pictures/"&amp;K24&amp;"/1.jpg","https://download.lenovo.com/Images/Parts/"&amp;K24&amp;"/"&amp;K24&amp;"_A.jpg"))</f>
        <v>https://download.lenovo.com/Images/Parts/01AX581/01AX581_A.jpg</v>
      </c>
      <c r="N24" s="54" t="str">
        <f aca="false">IF(ISBLANK(K24),"",IF(L24, "https://raw.githubusercontent.com/PatrickVibild/TellusAmazonPictures/master/pictures/"&amp;K24&amp;"/2.jpg","https://download.lenovo.com/Images/Parts/"&amp;K24&amp;"/"&amp;K24&amp;"_B.jpg"))</f>
        <v>https://download.lenovo.com/Images/Parts/01AX581/01AX581_B.jpg</v>
      </c>
      <c r="O24" s="55" t="str">
        <f aca="false">IF(ISBLANK(K24),"",IF(L24, "https://raw.githubusercontent.com/PatrickVibild/TellusAmazonPictures/master/pictures/"&amp;K24&amp;"/3.jpg","https://download.lenovo.com/Images/Parts/"&amp;K24&amp;"/"&amp;K24&amp;"_details.jpg"))</f>
        <v>https://download.lenovo.com/Images/Parts/01AX581/01AX581_details.jpg</v>
      </c>
      <c r="P24" s="56" t="str">
        <f aca="false">IF(ISBLANK(K24),"",IF(L24, "https://raw.githubusercontent.com/PatrickVibild/TellusAmazonPictures/master/pictures/"&amp;K24&amp;"/4.jpg", ""))</f>
        <v/>
      </c>
      <c r="Q24" s="56" t="str">
        <f aca="false">IF(ISBLANK(K24),"",IF(L24, "https://raw.githubusercontent.com/PatrickVibild/TellusAmazonPictures/master/pictures/"&amp;K24&amp;"/5.jpg", ""))</f>
        <v/>
      </c>
      <c r="R24" s="56" t="str">
        <f aca="false">IF(ISBLANK(K24),"",IF(L24, "https://raw.githubusercontent.com/PatrickVibild/TellusAmazonPictures/master/pictures/"&amp;K24&amp;"/6.jpg", ""))</f>
        <v/>
      </c>
      <c r="S24" s="56" t="str">
        <f aca="false">IF(ISBLANK(K24),"",IF(L24, "https://raw.githubusercontent.com/PatrickVibild/TellusAmazonPictures/master/pictures/"&amp;K24&amp;"/7.jpg", ""))</f>
        <v/>
      </c>
      <c r="T24" s="56" t="str">
        <f aca="false">IF(ISBLANK(K24),"",IF(L24, "https://raw.githubusercontent.com/PatrickVibild/TellusAmazonPictures/master/pictures/"&amp;K24&amp;"/8.jpg",""))</f>
        <v/>
      </c>
      <c r="U24" s="56" t="str">
        <f aca="false">IF(ISBLANK(K24),"",IF(L24, "https://raw.githubusercontent.com/PatrickVibild/TellusAmazonPictures/master/pictures/"&amp;K24&amp;"/9.jpg", ""))</f>
        <v/>
      </c>
      <c r="V24" s="57" t="n">
        <f aca="false">MATCH(G24,options!$D$1:$D$20,0)</f>
        <v>1</v>
      </c>
    </row>
    <row r="25" customFormat="false" ht="12.8" hidden="false" customHeight="false" outlineLevel="0" collapsed="false">
      <c r="A25" s="44" t="s">
        <v>455</v>
      </c>
      <c r="B25" s="45"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9" t="n">
        <v>5714401470021</v>
      </c>
      <c r="F25" s="49" t="s">
        <v>456</v>
      </c>
      <c r="G25" s="50"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1" t="n">
        <f aca="false">TRUE()</f>
        <v>1</v>
      </c>
      <c r="J25" s="52" t="n">
        <f aca="false">TRUE()</f>
        <v>1</v>
      </c>
      <c r="K25" s="49" t="s">
        <v>457</v>
      </c>
      <c r="L25" s="53" t="b">
        <v>0</v>
      </c>
      <c r="M25" s="54" t="str">
        <f aca="false">IF(ISBLANK(K25),"",IF(L25, "https://raw.githubusercontent.com/PatrickVibild/TellusAmazonPictures/master/pictures/"&amp;K25&amp;"/1.jpg","https://download.lenovo.com/Images/Parts/"&amp;K25&amp;"/"&amp;K25&amp;"_A.jpg"))</f>
        <v>https://download.lenovo.com/Images/Parts/01AX580/01AX580_A.jpg</v>
      </c>
      <c r="N25" s="54" t="str">
        <f aca="false">IF(ISBLANK(K25),"",IF(L25, "https://raw.githubusercontent.com/PatrickVibild/TellusAmazonPictures/master/pictures/"&amp;K25&amp;"/2.jpg","https://download.lenovo.com/Images/Parts/"&amp;K25&amp;"/"&amp;K25&amp;"_B.jpg"))</f>
        <v>https://download.lenovo.com/Images/Parts/01AX580/01AX580_B.jpg</v>
      </c>
      <c r="O25" s="55" t="str">
        <f aca="false">IF(ISBLANK(K25),"",IF(L25, "https://raw.githubusercontent.com/PatrickVibild/TellusAmazonPictures/master/pictures/"&amp;K25&amp;"/3.jpg","https://download.lenovo.com/Images/Parts/"&amp;K25&amp;"/"&amp;K25&amp;"_details.jpg"))</f>
        <v>https://download.lenovo.com/Images/Parts/01AX580/01AX580_details.jpg</v>
      </c>
      <c r="P25" s="56" t="str">
        <f aca="false">IF(ISBLANK(K25),"",IF(L25, "https://raw.githubusercontent.com/PatrickVibild/TellusAmazonPictures/master/pictures/"&amp;K25&amp;"/4.jpg", ""))</f>
        <v/>
      </c>
      <c r="Q25" s="56" t="str">
        <f aca="false">IF(ISBLANK(K25),"",IF(L25, "https://raw.githubusercontent.com/PatrickVibild/TellusAmazonPictures/master/pictures/"&amp;K25&amp;"/5.jpg", ""))</f>
        <v/>
      </c>
      <c r="R25" s="56" t="str">
        <f aca="false">IF(ISBLANK(K25),"",IF(L25, "https://raw.githubusercontent.com/PatrickVibild/TellusAmazonPictures/master/pictures/"&amp;K25&amp;"/6.jpg", ""))</f>
        <v/>
      </c>
      <c r="S25" s="56" t="str">
        <f aca="false">IF(ISBLANK(K25),"",IF(L25, "https://raw.githubusercontent.com/PatrickVibild/TellusAmazonPictures/master/pictures/"&amp;K25&amp;"/7.jpg", ""))</f>
        <v/>
      </c>
      <c r="T25" s="56" t="str">
        <f aca="false">IF(ISBLANK(K25),"",IF(L25, "https://raw.githubusercontent.com/PatrickVibild/TellusAmazonPictures/master/pictures/"&amp;K25&amp;"/8.jpg",""))</f>
        <v/>
      </c>
      <c r="U25" s="56" t="str">
        <f aca="false">IF(ISBLANK(K25),"",IF(L25, "https://raw.githubusercontent.com/PatrickVibild/TellusAmazonPictures/master/pictures/"&amp;K25&amp;"/9.jpg", ""))</f>
        <v/>
      </c>
      <c r="V25" s="57" t="n">
        <f aca="false">MATCH(G25,options!$D$1:$D$20,0)</f>
        <v>2</v>
      </c>
    </row>
    <row r="26" customFormat="false" ht="12.8" hidden="false" customHeight="false" outlineLevel="0" collapsed="false">
      <c r="A26" s="44" t="s">
        <v>458</v>
      </c>
      <c r="B26" s="45"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9" t="n">
        <v>5714401470038</v>
      </c>
      <c r="F26" s="49" t="s">
        <v>459</v>
      </c>
      <c r="G26" s="50" t="s">
        <v>385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1" t="n">
        <f aca="false">TRUE()</f>
        <v>1</v>
      </c>
      <c r="J26" s="52" t="n">
        <f aca="false">TRUE()</f>
        <v>1</v>
      </c>
      <c r="K26" s="49" t="s">
        <v>460</v>
      </c>
      <c r="L26" s="53" t="b">
        <v>0</v>
      </c>
      <c r="M26" s="54" t="str">
        <f aca="false">IF(ISBLANK(K26),"",IF(L26, "https://raw.githubusercontent.com/PatrickVibild/TellusAmazonPictures/master/pictures/"&amp;K26&amp;"/1.jpg","https://download.lenovo.com/Images/Parts/"&amp;K26&amp;"/"&amp;K26&amp;"_A.jpg"))</f>
        <v>https://download.lenovo.com/Images/Parts/01AX545/01AX545_A.jpg</v>
      </c>
      <c r="N26" s="54" t="str">
        <f aca="false">IF(ISBLANK(K26),"",IF(L26, "https://raw.githubusercontent.com/PatrickVibild/TellusAmazonPictures/master/pictures/"&amp;K26&amp;"/2.jpg","https://download.lenovo.com/Images/Parts/"&amp;K26&amp;"/"&amp;K26&amp;"_B.jpg"))</f>
        <v>https://download.lenovo.com/Images/Parts/01AX545/01AX545_B.jpg</v>
      </c>
      <c r="O26" s="55" t="str">
        <f aca="false">IF(ISBLANK(K26),"",IF(L26, "https://raw.githubusercontent.com/PatrickVibild/TellusAmazonPictures/master/pictures/"&amp;K26&amp;"/3.jpg","https://download.lenovo.com/Images/Parts/"&amp;K26&amp;"/"&amp;K26&amp;"_details.jpg"))</f>
        <v>https://download.lenovo.com/Images/Parts/01AX545/01AX545_details.jpg</v>
      </c>
      <c r="P26" s="56" t="str">
        <f aca="false">IF(ISBLANK(K26),"",IF(L26, "https://raw.githubusercontent.com/PatrickVibild/TellusAmazonPictures/master/pictures/"&amp;K26&amp;"/4.jpg", ""))</f>
        <v/>
      </c>
      <c r="Q26" s="56" t="str">
        <f aca="false">IF(ISBLANK(K26),"",IF(L26, "https://raw.githubusercontent.com/PatrickVibild/TellusAmazonPictures/master/pictures/"&amp;K26&amp;"/5.jpg", ""))</f>
        <v/>
      </c>
      <c r="R26" s="56" t="str">
        <f aca="false">IF(ISBLANK(K26),"",IF(L26, "https://raw.githubusercontent.com/PatrickVibild/TellusAmazonPictures/master/pictures/"&amp;K26&amp;"/6.jpg", ""))</f>
        <v/>
      </c>
      <c r="S26" s="56" t="str">
        <f aca="false">IF(ISBLANK(K26),"",IF(L26, "https://raw.githubusercontent.com/PatrickVibild/TellusAmazonPictures/master/pictures/"&amp;K26&amp;"/7.jpg", ""))</f>
        <v/>
      </c>
      <c r="T26" s="56" t="str">
        <f aca="false">IF(ISBLANK(K26),"",IF(L26, "https://raw.githubusercontent.com/PatrickVibild/TellusAmazonPictures/master/pictures/"&amp;K26&amp;"/8.jpg",""))</f>
        <v/>
      </c>
      <c r="U26" s="56" t="str">
        <f aca="false">IF(ISBLANK(K26),"",IF(L26, "https://raw.githubusercontent.com/PatrickVibild/TellusAmazonPictures/master/pictures/"&amp;K26&amp;"/9.jpg", ""))</f>
        <v/>
      </c>
      <c r="V26" s="57" t="n">
        <f aca="false">MATCH(G26,options!$D$1:$D$20,0)</f>
        <v>3</v>
      </c>
    </row>
    <row r="27" customFormat="false" ht="12.8" hidden="false" customHeight="false" outlineLevel="0" collapsed="false">
      <c r="A27" s="44" t="s">
        <v>455</v>
      </c>
      <c r="B27" s="45"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9" t="n">
        <v>5714401470045</v>
      </c>
      <c r="F27" s="49" t="s">
        <v>461</v>
      </c>
      <c r="G27" s="5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1" t="n">
        <f aca="false">TRUE()</f>
        <v>1</v>
      </c>
      <c r="J27" s="52" t="n">
        <f aca="false">TRUE()</f>
        <v>1</v>
      </c>
      <c r="K27" s="49" t="s">
        <v>462</v>
      </c>
      <c r="L27" s="53" t="b">
        <v>0</v>
      </c>
      <c r="M27" s="54" t="str">
        <f aca="false">IF(ISBLANK(K27),"",IF(L27, "https://raw.githubusercontent.com/PatrickVibild/TellusAmazonPictures/master/pictures/"&amp;K27&amp;"/1.jpg","https://download.lenovo.com/Images/Parts/"&amp;K27&amp;"/"&amp;K27&amp;"_A.jpg"))</f>
        <v>https://download.lenovo.com/Images/Parts/01AX579/01AX579_A.jpg</v>
      </c>
      <c r="N27" s="54" t="str">
        <f aca="false">IF(ISBLANK(K27),"",IF(L27, "https://raw.githubusercontent.com/PatrickVibild/TellusAmazonPictures/master/pictures/"&amp;K27&amp;"/2.jpg","https://download.lenovo.com/Images/Parts/"&amp;K27&amp;"/"&amp;K27&amp;"_B.jpg"))</f>
        <v>https://download.lenovo.com/Images/Parts/01AX579/01AX579_B.jpg</v>
      </c>
      <c r="O27" s="55" t="str">
        <f aca="false">IF(ISBLANK(K27),"",IF(L27, "https://raw.githubusercontent.com/PatrickVibild/TellusAmazonPictures/master/pictures/"&amp;K27&amp;"/3.jpg","https://download.lenovo.com/Images/Parts/"&amp;K27&amp;"/"&amp;K27&amp;"_details.jpg"))</f>
        <v>https://download.lenovo.com/Images/Parts/01AX579/01AX579_details.jpg</v>
      </c>
      <c r="P27" s="56" t="str">
        <f aca="false">IF(ISBLANK(K27),"",IF(L27, "https://raw.githubusercontent.com/PatrickVibild/TellusAmazonPictures/master/pictures/"&amp;K27&amp;"/4.jpg", ""))</f>
        <v/>
      </c>
      <c r="Q27" s="56" t="str">
        <f aca="false">IF(ISBLANK(K27),"",IF(L27, "https://raw.githubusercontent.com/PatrickVibild/TellusAmazonPictures/master/pictures/"&amp;K27&amp;"/5.jpg", ""))</f>
        <v/>
      </c>
      <c r="R27" s="56" t="str">
        <f aca="false">IF(ISBLANK(K27),"",IF(L27, "https://raw.githubusercontent.com/PatrickVibild/TellusAmazonPictures/master/pictures/"&amp;K27&amp;"/6.jpg", ""))</f>
        <v/>
      </c>
      <c r="S27" s="56" t="str">
        <f aca="false">IF(ISBLANK(K27),"",IF(L27, "https://raw.githubusercontent.com/PatrickVibild/TellusAmazonPictures/master/pictures/"&amp;K27&amp;"/7.jpg", ""))</f>
        <v/>
      </c>
      <c r="T27" s="56" t="str">
        <f aca="false">IF(ISBLANK(K27),"",IF(L27, "https://raw.githubusercontent.com/PatrickVibild/TellusAmazonPictures/master/pictures/"&amp;K27&amp;"/8.jpg",""))</f>
        <v/>
      </c>
      <c r="U27" s="56" t="str">
        <f aca="false">IF(ISBLANK(K27),"",IF(L27, "https://raw.githubusercontent.com/PatrickVibild/TellusAmazonPictures/master/pictures/"&amp;K27&amp;"/9.jpg", ""))</f>
        <v/>
      </c>
      <c r="V27" s="57" t="n">
        <f aca="false">MATCH(G27,options!$D$1:$D$20,0)</f>
        <v>4</v>
      </c>
    </row>
    <row r="28" customFormat="false" ht="12.8" hidden="false" customHeight="false" outlineLevel="0" collapsed="false">
      <c r="B28" s="63"/>
      <c r="E28" s="49" t="n">
        <v>5714401470052</v>
      </c>
      <c r="F28" s="49" t="s">
        <v>463</v>
      </c>
      <c r="G28" s="50"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t="s">
        <v>464</v>
      </c>
      <c r="L28" s="53" t="b">
        <v>0</v>
      </c>
      <c r="M28" s="54" t="str">
        <f aca="false">IF(ISBLANK(K28),"",IF(L28, "https://raw.githubusercontent.com/PatrickVibild/TellusAmazonPictures/master/pictures/"&amp;K28&amp;"/1.jpg","https://download.lenovo.com/Images/Parts/"&amp;K28&amp;"/"&amp;K28&amp;"_A.jpg"))</f>
        <v>https://download.lenovo.com/Images/Parts/01AX557/01AX557_A.jpg</v>
      </c>
      <c r="N28" s="54" t="str">
        <f aca="false">IF(ISBLANK(K28),"",IF(L28, "https://raw.githubusercontent.com/PatrickVibild/TellusAmazonPictures/master/pictures/"&amp;K28&amp;"/2.jpg","https://download.lenovo.com/Images/Parts/"&amp;K28&amp;"/"&amp;K28&amp;"_B.jpg"))</f>
        <v>https://download.lenovo.com/Images/Parts/01AX557/01AX557_B.jpg</v>
      </c>
      <c r="O28" s="55" t="str">
        <f aca="false">IF(ISBLANK(K28),"",IF(L28, "https://raw.githubusercontent.com/PatrickVibild/TellusAmazonPictures/master/pictures/"&amp;K28&amp;"/3.jpg","https://download.lenovo.com/Images/Parts/"&amp;K28&amp;"/"&amp;K28&amp;"_details.jpg"))</f>
        <v>https://download.lenovo.com/Images/Parts/01AX557/01AX557_details.jpg</v>
      </c>
      <c r="P28" s="56" t="str">
        <f aca="false">IF(ISBLANK(K28),"",IF(L28, "https://raw.githubusercontent.com/PatrickVibild/TellusAmazonPictures/master/pictures/"&amp;K28&amp;"/4.jpg", ""))</f>
        <v/>
      </c>
      <c r="Q28" s="56" t="str">
        <f aca="false">IF(ISBLANK(K28),"",IF(L28, "https://raw.githubusercontent.com/PatrickVibild/TellusAmazonPictures/master/pictures/"&amp;K28&amp;"/5.jpg", ""))</f>
        <v/>
      </c>
      <c r="R28" s="56" t="str">
        <f aca="false">IF(ISBLANK(K28),"",IF(L28, "https://raw.githubusercontent.com/PatrickVibild/TellusAmazonPictures/master/pictures/"&amp;K28&amp;"/6.jpg", ""))</f>
        <v/>
      </c>
      <c r="S28" s="56" t="str">
        <f aca="false">IF(ISBLANK(K28),"",IF(L28, "https://raw.githubusercontent.com/PatrickVibild/TellusAmazonPictures/master/pictures/"&amp;K28&amp;"/7.jpg", ""))</f>
        <v/>
      </c>
      <c r="T28" s="56" t="str">
        <f aca="false">IF(ISBLANK(K28),"",IF(L28, "https://raw.githubusercontent.com/PatrickVibild/TellusAmazonPictures/master/pictures/"&amp;K28&amp;"/8.jpg",""))</f>
        <v/>
      </c>
      <c r="U28" s="56" t="str">
        <f aca="false">IF(ISBLANK(K28),"",IF(L28, "https://raw.githubusercontent.com/PatrickVibild/TellusAmazonPictures/master/pictures/"&amp;K28&amp;"/9.jpg", ""))</f>
        <v/>
      </c>
      <c r="V28" s="57" t="n">
        <f aca="false">MATCH(G28,options!$D$1:$D$20,0)</f>
        <v>5</v>
      </c>
    </row>
    <row r="29" customFormat="false" ht="12.8" hidden="false" customHeight="false" outlineLevel="0" collapsed="false">
      <c r="A29" s="44" t="s">
        <v>465</v>
      </c>
      <c r="B29" s="45"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9" t="n">
        <v>5714401470069</v>
      </c>
      <c r="F29" s="49" t="s">
        <v>466</v>
      </c>
      <c r="G29" s="50"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1" t="n">
        <f aca="false">TRUE()</f>
        <v>1</v>
      </c>
      <c r="J29" s="52" t="n">
        <f aca="false">TRUE()</f>
        <v>1</v>
      </c>
      <c r="K29" s="49" t="s">
        <v>467</v>
      </c>
      <c r="L29" s="53" t="b">
        <v>0</v>
      </c>
      <c r="M29" s="54" t="str">
        <f aca="false">IF(ISBLANK(K29),"",IF(L29, "https://raw.githubusercontent.com/PatrickVibild/TellusAmazonPictures/master/pictures/"&amp;K29&amp;"/1.jpg","https://download.lenovo.com/Images/Parts/"&amp;K29&amp;"/"&amp;K29&amp;"_A.jpg"))</f>
        <v>https://download.lenovo.com/Images/Parts/01AX609/01AX609_A.jpg</v>
      </c>
      <c r="N29" s="54" t="str">
        <f aca="false">IF(ISBLANK(K29),"",IF(L29, "https://raw.githubusercontent.com/PatrickVibild/TellusAmazonPictures/master/pictures/"&amp;K29&amp;"/2.jpg","https://download.lenovo.com/Images/Parts/"&amp;K29&amp;"/"&amp;K29&amp;"_B.jpg"))</f>
        <v>https://download.lenovo.com/Images/Parts/01AX609/01AX609_B.jpg</v>
      </c>
      <c r="O29" s="55" t="str">
        <f aca="false">IF(ISBLANK(K29),"",IF(L29, "https://raw.githubusercontent.com/PatrickVibild/TellusAmazonPictures/master/pictures/"&amp;K29&amp;"/3.jpg","https://download.lenovo.com/Images/Parts/"&amp;K29&amp;"/"&amp;K29&amp;"_details.jpg"))</f>
        <v>https://download.lenovo.com/Images/Parts/01AX609/01AX609_details.jpg</v>
      </c>
      <c r="P29" s="56" t="str">
        <f aca="false">IF(ISBLANK(K29),"",IF(L29, "https://raw.githubusercontent.com/PatrickVibild/TellusAmazonPictures/master/pictures/"&amp;K29&amp;"/4.jpg", ""))</f>
        <v/>
      </c>
      <c r="Q29" s="56" t="str">
        <f aca="false">IF(ISBLANK(K29),"",IF(L29, "https://raw.githubusercontent.com/PatrickVibild/TellusAmazonPictures/master/pictures/"&amp;K29&amp;"/5.jpg", ""))</f>
        <v/>
      </c>
      <c r="R29" s="56" t="str">
        <f aca="false">IF(ISBLANK(K29),"",IF(L29, "https://raw.githubusercontent.com/PatrickVibild/TellusAmazonPictures/master/pictures/"&amp;K29&amp;"/6.jpg", ""))</f>
        <v/>
      </c>
      <c r="S29" s="56" t="str">
        <f aca="false">IF(ISBLANK(K29),"",IF(L29, "https://raw.githubusercontent.com/PatrickVibild/TellusAmazonPictures/master/pictures/"&amp;K29&amp;"/7.jpg", ""))</f>
        <v/>
      </c>
      <c r="T29" s="56" t="str">
        <f aca="false">IF(ISBLANK(K29),"",IF(L29, "https://raw.githubusercontent.com/PatrickVibild/TellusAmazonPictures/master/pictures/"&amp;K29&amp;"/8.jpg",""))</f>
        <v/>
      </c>
      <c r="U29" s="56" t="str">
        <f aca="false">IF(ISBLANK(K29),"",IF(L29, "https://raw.githubusercontent.com/PatrickVibild/TellusAmazonPictures/master/pictures/"&amp;K29&amp;"/9.jpg", ""))</f>
        <v/>
      </c>
      <c r="V29" s="57" t="n">
        <f aca="false">MATCH(G29,options!$D$1:$D$20,0)</f>
        <v>6</v>
      </c>
    </row>
    <row r="30" customFormat="false" ht="12.8" hidden="false" customHeight="false" outlineLevel="0" collapsed="false">
      <c r="B30" s="63"/>
      <c r="E30" s="49" t="n">
        <v>5714401470076</v>
      </c>
      <c r="F30" s="49" t="s">
        <v>468</v>
      </c>
      <c r="G30" s="50" t="s">
        <v>402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1" t="n">
        <f aca="false">TRUE()</f>
        <v>1</v>
      </c>
      <c r="J30" s="52" t="n">
        <f aca="false">TRUE()</f>
        <v>1</v>
      </c>
      <c r="K30" s="49" t="s">
        <v>469</v>
      </c>
      <c r="L30" s="53" t="b">
        <v>0</v>
      </c>
      <c r="M30" s="54" t="str">
        <f aca="false">IF(ISBLANK(K30),"",IF(L30, "https://raw.githubusercontent.com/PatrickVibild/TellusAmazonPictures/master/pictures/"&amp;K30&amp;"/1.jpg","https://download.lenovo.com/Images/Parts/"&amp;K30&amp;"/"&amp;K30&amp;"_A.jpg"))</f>
        <v>https://download.lenovo.com/Images/Parts/01AX493/01AX493_A.jpg</v>
      </c>
      <c r="N30" s="54" t="str">
        <f aca="false">IF(ISBLANK(K30),"",IF(L30, "https://raw.githubusercontent.com/PatrickVibild/TellusAmazonPictures/master/pictures/"&amp;K30&amp;"/2.jpg","https://download.lenovo.com/Images/Parts/"&amp;K30&amp;"/"&amp;K30&amp;"_B.jpg"))</f>
        <v>https://download.lenovo.com/Images/Parts/01AX493/01AX493_B.jpg</v>
      </c>
      <c r="O30" s="55" t="str">
        <f aca="false">IF(ISBLANK(K30),"",IF(L30, "https://raw.githubusercontent.com/PatrickVibild/TellusAmazonPictures/master/pictures/"&amp;K30&amp;"/3.jpg","https://download.lenovo.com/Images/Parts/"&amp;K30&amp;"/"&amp;K30&amp;"_details.jpg"))</f>
        <v>https://download.lenovo.com/Images/Parts/01AX493/01AX493_details.jpg</v>
      </c>
      <c r="P30" s="56" t="str">
        <f aca="false">IF(ISBLANK(K30),"",IF(L30, "https://raw.githubusercontent.com/PatrickVibild/TellusAmazonPictures/master/pictures/"&amp;K30&amp;"/4.jpg", ""))</f>
        <v/>
      </c>
      <c r="Q30" s="56" t="str">
        <f aca="false">IF(ISBLANK(K30),"",IF(L30, "https://raw.githubusercontent.com/PatrickVibild/TellusAmazonPictures/master/pictures/"&amp;K30&amp;"/5.jpg", ""))</f>
        <v/>
      </c>
      <c r="R30" s="56" t="str">
        <f aca="false">IF(ISBLANK(K30),"",IF(L30, "https://raw.githubusercontent.com/PatrickVibild/TellusAmazonPictures/master/pictures/"&amp;K30&amp;"/6.jpg", ""))</f>
        <v/>
      </c>
      <c r="S30" s="56" t="str">
        <f aca="false">IF(ISBLANK(K30),"",IF(L30, "https://raw.githubusercontent.com/PatrickVibild/TellusAmazonPictures/master/pictures/"&amp;K30&amp;"/7.jpg", ""))</f>
        <v/>
      </c>
      <c r="T30" s="56" t="str">
        <f aca="false">IF(ISBLANK(K30),"",IF(L30, "https://raw.githubusercontent.com/PatrickVibild/TellusAmazonPictures/master/pictures/"&amp;K30&amp;"/8.jpg",""))</f>
        <v/>
      </c>
      <c r="U30" s="56" t="str">
        <f aca="false">IF(ISBLANK(K30),"",IF(L30, "https://raw.githubusercontent.com/PatrickVibild/TellusAmazonPictures/master/pictures/"&amp;K30&amp;"/9.jpg", ""))</f>
        <v/>
      </c>
      <c r="V30" s="57" t="n">
        <f aca="false">MATCH(G30,options!$D$1:$D$20,0)</f>
        <v>7</v>
      </c>
    </row>
    <row r="31" customFormat="false" ht="12.8" hidden="false" customHeight="false" outlineLevel="0" collapsed="false">
      <c r="A31" s="44" t="s">
        <v>470</v>
      </c>
      <c r="B31" s="45"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9" t="n">
        <v>5714401470083</v>
      </c>
      <c r="F31" s="49" t="s">
        <v>471</v>
      </c>
      <c r="G31" s="50" t="s">
        <v>406</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1" t="n">
        <f aca="false">TRUE()</f>
        <v>1</v>
      </c>
      <c r="J31" s="52" t="n">
        <f aca="false">TRUE()</f>
        <v>1</v>
      </c>
      <c r="K31" s="49" t="s">
        <v>472</v>
      </c>
      <c r="L31" s="53" t="b">
        <v>0</v>
      </c>
      <c r="M31" s="54" t="str">
        <f aca="false">IF(ISBLANK(K31),"",IF(L31, "https://raw.githubusercontent.com/PatrickVibild/TellusAmazonPictures/master/pictures/"&amp;K31&amp;"/1.jpg","https://download.lenovo.com/Images/Parts/"&amp;K31&amp;"/"&amp;K31&amp;"_A.jpg"))</f>
        <v>https://download.lenovo.com/Images/Parts/01AX576/01AX576_A.jpg</v>
      </c>
      <c r="N31" s="54" t="str">
        <f aca="false">IF(ISBLANK(K31),"",IF(L31, "https://raw.githubusercontent.com/PatrickVibild/TellusAmazonPictures/master/pictures/"&amp;K31&amp;"/2.jpg","https://download.lenovo.com/Images/Parts/"&amp;K31&amp;"/"&amp;K31&amp;"_B.jpg"))</f>
        <v>https://download.lenovo.com/Images/Parts/01AX576/01AX576_B.jpg</v>
      </c>
      <c r="O31" s="55" t="str">
        <f aca="false">IF(ISBLANK(K31),"",IF(L31, "https://raw.githubusercontent.com/PatrickVibild/TellusAmazonPictures/master/pictures/"&amp;K31&amp;"/3.jpg","https://download.lenovo.com/Images/Parts/"&amp;K31&amp;"/"&amp;K31&amp;"_details.jpg"))</f>
        <v>https://download.lenovo.com/Images/Parts/01AX576/01AX576_details.jpg</v>
      </c>
      <c r="P31" s="56" t="str">
        <f aca="false">IF(ISBLANK(K31),"",IF(L31, "https://raw.githubusercontent.com/PatrickVibild/TellusAmazonPictures/master/pictures/"&amp;K31&amp;"/4.jpg", ""))</f>
        <v/>
      </c>
      <c r="Q31" s="56" t="str">
        <f aca="false">IF(ISBLANK(K31),"",IF(L31, "https://raw.githubusercontent.com/PatrickVibild/TellusAmazonPictures/master/pictures/"&amp;K31&amp;"/5.jpg", ""))</f>
        <v/>
      </c>
      <c r="R31" s="56" t="str">
        <f aca="false">IF(ISBLANK(K31),"",IF(L31, "https://raw.githubusercontent.com/PatrickVibild/TellusAmazonPictures/master/pictures/"&amp;K31&amp;"/6.jpg", ""))</f>
        <v/>
      </c>
      <c r="S31" s="56" t="str">
        <f aca="false">IF(ISBLANK(K31),"",IF(L31, "https://raw.githubusercontent.com/PatrickVibild/TellusAmazonPictures/master/pictures/"&amp;K31&amp;"/7.jpg", ""))</f>
        <v/>
      </c>
      <c r="T31" s="56" t="str">
        <f aca="false">IF(ISBLANK(K31),"",IF(L31, "https://raw.githubusercontent.com/PatrickVibild/TellusAmazonPictures/master/pictures/"&amp;K31&amp;"/8.jpg",""))</f>
        <v/>
      </c>
      <c r="U31" s="56" t="str">
        <f aca="false">IF(ISBLANK(K31),"",IF(L31, "https://raw.githubusercontent.com/PatrickVibild/TellusAmazonPictures/master/pictures/"&amp;K31&amp;"/9.jpg", ""))</f>
        <v/>
      </c>
      <c r="V31" s="57" t="n">
        <f aca="false">MATCH(G31,options!$D$1:$D$20,0)</f>
        <v>8</v>
      </c>
    </row>
    <row r="32" customFormat="false" ht="12.8" hidden="false" customHeight="false" outlineLevel="0" collapsed="false">
      <c r="E32" s="49" t="n">
        <v>5714401470090</v>
      </c>
      <c r="F32" s="49" t="s">
        <v>473</v>
      </c>
      <c r="G32" s="50" t="s">
        <v>409</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1" t="n">
        <f aca="false">TRUE()</f>
        <v>1</v>
      </c>
      <c r="J32" s="52" t="n">
        <f aca="false">TRUE()</f>
        <v>1</v>
      </c>
      <c r="K32" s="49" t="s">
        <v>474</v>
      </c>
      <c r="L32" s="53" t="b">
        <v>0</v>
      </c>
      <c r="M32" s="54" t="str">
        <f aca="false">IF(ISBLANK(K32),"",IF(L32, "https://raw.githubusercontent.com/PatrickVibild/TellusAmazonPictures/master/pictures/"&amp;K32&amp;"/1.jpg","https://download.lenovo.com/Images/Parts/"&amp;K32&amp;"/"&amp;K32&amp;"_A.jpg"))</f>
        <v>https://download.lenovo.com/Images/Parts/01AX495/01AX495_A.jpg</v>
      </c>
      <c r="N32" s="54" t="str">
        <f aca="false">IF(ISBLANK(K32),"",IF(L32, "https://raw.githubusercontent.com/PatrickVibild/TellusAmazonPictures/master/pictures/"&amp;K32&amp;"/2.jpg","https://download.lenovo.com/Images/Parts/"&amp;K32&amp;"/"&amp;K32&amp;"_B.jpg"))</f>
        <v>https://download.lenovo.com/Images/Parts/01AX495/01AX495_B.jpg</v>
      </c>
      <c r="O32" s="55" t="str">
        <f aca="false">IF(ISBLANK(K32),"",IF(L32, "https://raw.githubusercontent.com/PatrickVibild/TellusAmazonPictures/master/pictures/"&amp;K32&amp;"/3.jpg","https://download.lenovo.com/Images/Parts/"&amp;K32&amp;"/"&amp;K32&amp;"_details.jpg"))</f>
        <v>https://download.lenovo.com/Images/Parts/01AX495/01AX495_details.jpg</v>
      </c>
      <c r="P32" s="56" t="str">
        <f aca="false">IF(ISBLANK(K32),"",IF(L32, "https://raw.githubusercontent.com/PatrickVibild/TellusAmazonPictures/master/pictures/"&amp;K32&amp;"/4.jpg", ""))</f>
        <v/>
      </c>
      <c r="Q32" s="56" t="str">
        <f aca="false">IF(ISBLANK(K32),"",IF(L32, "https://raw.githubusercontent.com/PatrickVibild/TellusAmazonPictures/master/pictures/"&amp;K32&amp;"/5.jpg", ""))</f>
        <v/>
      </c>
      <c r="R32" s="56" t="str">
        <f aca="false">IF(ISBLANK(K32),"",IF(L32, "https://raw.githubusercontent.com/PatrickVibild/TellusAmazonPictures/master/pictures/"&amp;K32&amp;"/6.jpg", ""))</f>
        <v/>
      </c>
      <c r="S32" s="56" t="str">
        <f aca="false">IF(ISBLANK(K32),"",IF(L32, "https://raw.githubusercontent.com/PatrickVibild/TellusAmazonPictures/master/pictures/"&amp;K32&amp;"/7.jpg", ""))</f>
        <v/>
      </c>
      <c r="T32" s="56" t="str">
        <f aca="false">IF(ISBLANK(K32),"",IF(L32, "https://raw.githubusercontent.com/PatrickVibild/TellusAmazonPictures/master/pictures/"&amp;K32&amp;"/8.jpg",""))</f>
        <v/>
      </c>
      <c r="U32" s="56" t="str">
        <f aca="false">IF(ISBLANK(K32),"",IF(L32, "https://raw.githubusercontent.com/PatrickVibild/TellusAmazonPictures/master/pictures/"&amp;K32&amp;"/9.jpg", ""))</f>
        <v/>
      </c>
      <c r="V32" s="57" t="n">
        <f aca="false">MATCH(G32,options!$D$1:$D$20,0)</f>
        <v>20</v>
      </c>
    </row>
    <row r="33" customFormat="false" ht="12.8" hidden="false" customHeight="false" outlineLevel="0" collapsed="false">
      <c r="A33" s="44" t="s">
        <v>475</v>
      </c>
      <c r="B33" s="45"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9" t="n">
        <v>5714401470106</v>
      </c>
      <c r="F33" s="49" t="s">
        <v>476</v>
      </c>
      <c r="G33" s="50" t="s">
        <v>414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1" t="n">
        <f aca="false">TRUE()</f>
        <v>1</v>
      </c>
      <c r="J33" s="52" t="n">
        <f aca="false">TRUE()</f>
        <v>1</v>
      </c>
      <c r="K33" s="49" t="s">
        <v>477</v>
      </c>
      <c r="L33" s="53" t="b">
        <v>0</v>
      </c>
      <c r="M33" s="54" t="str">
        <f aca="false">IF(ISBLANK(K33),"",IF(L33, "https://raw.githubusercontent.com/PatrickVibild/TellusAmazonPictures/master/pictures/"&amp;K33&amp;"/1.jpg","https://download.lenovo.com/Images/Parts/"&amp;K33&amp;"/"&amp;K33&amp;"_A.jpg"))</f>
        <v>https://download.lenovo.com/Images/Parts/01AX578/01AX578_A.jpg</v>
      </c>
      <c r="N33" s="54" t="str">
        <f aca="false">IF(ISBLANK(K33),"",IF(L33, "https://raw.githubusercontent.com/PatrickVibild/TellusAmazonPictures/master/pictures/"&amp;K33&amp;"/2.jpg","https://download.lenovo.com/Images/Parts/"&amp;K33&amp;"/"&amp;K33&amp;"_B.jpg"))</f>
        <v>https://download.lenovo.com/Images/Parts/01AX578/01AX578_B.jpg</v>
      </c>
      <c r="O33" s="55" t="str">
        <f aca="false">IF(ISBLANK(K33),"",IF(L33, "https://raw.githubusercontent.com/PatrickVibild/TellusAmazonPictures/master/pictures/"&amp;K33&amp;"/3.jpg","https://download.lenovo.com/Images/Parts/"&amp;K33&amp;"/"&amp;K33&amp;"_details.jpg"))</f>
        <v>https://download.lenovo.com/Images/Parts/01AX578/01AX578_details.jpg</v>
      </c>
      <c r="P33" s="56" t="str">
        <f aca="false">IF(ISBLANK(K33),"",IF(L33, "https://raw.githubusercontent.com/PatrickVibild/TellusAmazonPictures/master/pictures/"&amp;K33&amp;"/4.jpg", ""))</f>
        <v/>
      </c>
      <c r="Q33" s="56" t="str">
        <f aca="false">IF(ISBLANK(K33),"",IF(L33, "https://raw.githubusercontent.com/PatrickVibild/TellusAmazonPictures/master/pictures/"&amp;K33&amp;"/5.jpg", ""))</f>
        <v/>
      </c>
      <c r="R33" s="56" t="str">
        <f aca="false">IF(ISBLANK(K33),"",IF(L33, "https://raw.githubusercontent.com/PatrickVibild/TellusAmazonPictures/master/pictures/"&amp;K33&amp;"/6.jpg", ""))</f>
        <v/>
      </c>
      <c r="S33" s="56" t="str">
        <f aca="false">IF(ISBLANK(K33),"",IF(L33, "https://raw.githubusercontent.com/PatrickVibild/TellusAmazonPictures/master/pictures/"&amp;K33&amp;"/7.jpg", ""))</f>
        <v/>
      </c>
      <c r="T33" s="56" t="str">
        <f aca="false">IF(ISBLANK(K33),"",IF(L33, "https://raw.githubusercontent.com/PatrickVibild/TellusAmazonPictures/master/pictures/"&amp;K33&amp;"/8.jpg",""))</f>
        <v/>
      </c>
      <c r="U33" s="56" t="str">
        <f aca="false">IF(ISBLANK(K33),"",IF(L33, "https://raw.githubusercontent.com/PatrickVibild/TellusAmazonPictures/master/pictures/"&amp;K33&amp;"/9.jpg", ""))</f>
        <v/>
      </c>
      <c r="V33" s="57" t="n">
        <f aca="false">MATCH(G33,options!$D$1:$D$20,0)</f>
        <v>9</v>
      </c>
    </row>
    <row r="34" customFormat="false" ht="12.8" hidden="false" customHeight="false" outlineLevel="0" collapsed="false">
      <c r="E34" s="49" t="n">
        <v>5714401470113</v>
      </c>
      <c r="F34" s="49" t="s">
        <v>478</v>
      </c>
      <c r="G34" s="50" t="s">
        <v>418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1" t="n">
        <f aca="false">TRUE()</f>
        <v>1</v>
      </c>
      <c r="J34" s="52" t="n">
        <f aca="false">TRUE()</f>
        <v>1</v>
      </c>
      <c r="K34" s="49" t="s">
        <v>479</v>
      </c>
      <c r="L34" s="53" t="b">
        <v>0</v>
      </c>
      <c r="M34" s="54" t="str">
        <f aca="false">IF(ISBLANK(K34),"",IF(L34, "https://raw.githubusercontent.com/PatrickVibild/TellusAmazonPictures/master/pictures/"&amp;K34&amp;"/1.jpg","https://download.lenovo.com/Images/Parts/"&amp;K34&amp;"/"&amp;K34&amp;"_A.jpg"))</f>
        <v>https://download.lenovo.com/Images/Parts/01AX584/01AX584_A.jpg</v>
      </c>
      <c r="N34" s="54" t="str">
        <f aca="false">IF(ISBLANK(K34),"",IF(L34, "https://raw.githubusercontent.com/PatrickVibild/TellusAmazonPictures/master/pictures/"&amp;K34&amp;"/2.jpg","https://download.lenovo.com/Images/Parts/"&amp;K34&amp;"/"&amp;K34&amp;"_B.jpg"))</f>
        <v>https://download.lenovo.com/Images/Parts/01AX584/01AX584_B.jpg</v>
      </c>
      <c r="O34" s="55" t="str">
        <f aca="false">IF(ISBLANK(K34),"",IF(L34, "https://raw.githubusercontent.com/PatrickVibild/TellusAmazonPictures/master/pictures/"&amp;K34&amp;"/3.jpg","https://download.lenovo.com/Images/Parts/"&amp;K34&amp;"/"&amp;K34&amp;"_details.jpg"))</f>
        <v>https://download.lenovo.com/Images/Parts/01AX584/01AX584_details.jpg</v>
      </c>
      <c r="P34" s="56" t="str">
        <f aca="false">IF(ISBLANK(K34),"",IF(L34, "https://raw.githubusercontent.com/PatrickVibild/TellusAmazonPictures/master/pictures/"&amp;K34&amp;"/4.jpg", ""))</f>
        <v/>
      </c>
      <c r="Q34" s="56" t="str">
        <f aca="false">IF(ISBLANK(K34),"",IF(L34, "https://raw.githubusercontent.com/PatrickVibild/TellusAmazonPictures/master/pictures/"&amp;K34&amp;"/5.jpg", ""))</f>
        <v/>
      </c>
      <c r="R34" s="56" t="str">
        <f aca="false">IF(ISBLANK(K34),"",IF(L34, "https://raw.githubusercontent.com/PatrickVibild/TellusAmazonPictures/master/pictures/"&amp;K34&amp;"/6.jpg", ""))</f>
        <v/>
      </c>
      <c r="S34" s="56" t="str">
        <f aca="false">IF(ISBLANK(K34),"",IF(L34, "https://raw.githubusercontent.com/PatrickVibild/TellusAmazonPictures/master/pictures/"&amp;K34&amp;"/7.jpg", ""))</f>
        <v/>
      </c>
      <c r="T34" s="56" t="str">
        <f aca="false">IF(ISBLANK(K34),"",IF(L34, "https://raw.githubusercontent.com/PatrickVibild/TellusAmazonPictures/master/pictures/"&amp;K34&amp;"/8.jpg",""))</f>
        <v/>
      </c>
      <c r="U34" s="56" t="str">
        <f aca="false">IF(ISBLANK(K34),"",IF(L34, "https://raw.githubusercontent.com/PatrickVibild/TellusAmazonPictures/master/pictures/"&amp;K34&amp;"/9.jpg", ""))</f>
        <v/>
      </c>
      <c r="V34" s="57" t="n">
        <f aca="false">MATCH(G34,options!$D$1:$D$20,0)</f>
        <v>19</v>
      </c>
    </row>
    <row r="35" customFormat="false" ht="12.8" hidden="false" customHeight="false" outlineLevel="0" collapsed="false">
      <c r="E35" s="49" t="n">
        <v>5714401470120</v>
      </c>
      <c r="F35" s="49" t="s">
        <v>480</v>
      </c>
      <c r="G35" s="50" t="s">
        <v>421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1" t="n">
        <f aca="false">TRUE()</f>
        <v>1</v>
      </c>
      <c r="J35" s="52" t="n">
        <f aca="false">TRUE()</f>
        <v>1</v>
      </c>
      <c r="K35" s="49" t="s">
        <v>481</v>
      </c>
      <c r="L35" s="53" t="b">
        <v>0</v>
      </c>
      <c r="M35" s="54" t="str">
        <f aca="false">IF(ISBLANK(K35),"",IF(L35, "https://raw.githubusercontent.com/PatrickVibild/TellusAmazonPictures/master/pictures/"&amp;K35&amp;"/1.jpg","https://download.lenovo.com/Images/Parts/"&amp;K35&amp;"/"&amp;K35&amp;"_A.jpg"))</f>
        <v>https://download.lenovo.com/Images/Parts/01AX506/01AX506_A.jpg</v>
      </c>
      <c r="N35" s="54" t="str">
        <f aca="false">IF(ISBLANK(K35),"",IF(L35, "https://raw.githubusercontent.com/PatrickVibild/TellusAmazonPictures/master/pictures/"&amp;K35&amp;"/2.jpg","https://download.lenovo.com/Images/Parts/"&amp;K35&amp;"/"&amp;K35&amp;"_B.jpg"))</f>
        <v>https://download.lenovo.com/Images/Parts/01AX506/01AX506_B.jpg</v>
      </c>
      <c r="O35" s="55" t="str">
        <f aca="false">IF(ISBLANK(K35),"",IF(L35, "https://raw.githubusercontent.com/PatrickVibild/TellusAmazonPictures/master/pictures/"&amp;K35&amp;"/3.jpg","https://download.lenovo.com/Images/Parts/"&amp;K35&amp;"/"&amp;K35&amp;"_details.jpg"))</f>
        <v>https://download.lenovo.com/Images/Parts/01AX506/01AX506_details.jpg</v>
      </c>
      <c r="P35" s="56" t="str">
        <f aca="false">IF(ISBLANK(K35),"",IF(L35, "https://raw.githubusercontent.com/PatrickVibild/TellusAmazonPictures/master/pictures/"&amp;K35&amp;"/4.jpg", ""))</f>
        <v/>
      </c>
      <c r="Q35" s="56" t="str">
        <f aca="false">IF(ISBLANK(K35),"",IF(L35, "https://raw.githubusercontent.com/PatrickVibild/TellusAmazonPictures/master/pictures/"&amp;K35&amp;"/5.jpg", ""))</f>
        <v/>
      </c>
      <c r="R35" s="56" t="str">
        <f aca="false">IF(ISBLANK(K35),"",IF(L35, "https://raw.githubusercontent.com/PatrickVibild/TellusAmazonPictures/master/pictures/"&amp;K35&amp;"/6.jpg", ""))</f>
        <v/>
      </c>
      <c r="S35" s="56" t="str">
        <f aca="false">IF(ISBLANK(K35),"",IF(L35, "https://raw.githubusercontent.com/PatrickVibild/TellusAmazonPictures/master/pictures/"&amp;K35&amp;"/7.jpg", ""))</f>
        <v/>
      </c>
      <c r="T35" s="56" t="str">
        <f aca="false">IF(ISBLANK(K35),"",IF(L35, "https://raw.githubusercontent.com/PatrickVibild/TellusAmazonPictures/master/pictures/"&amp;K35&amp;"/8.jpg",""))</f>
        <v/>
      </c>
      <c r="U35" s="56" t="str">
        <f aca="false">IF(ISBLANK(K35),"",IF(L35, "https://raw.githubusercontent.com/PatrickVibild/TellusAmazonPictures/master/pictures/"&amp;K35&amp;"/9.jpg", ""))</f>
        <v/>
      </c>
      <c r="V35" s="57" t="n">
        <f aca="false">MATCH(G35,options!$D$1:$D$20,0)</f>
        <v>10</v>
      </c>
    </row>
    <row r="36" customFormat="false" ht="12.8" hidden="false" customHeight="false" outlineLevel="0" collapsed="false">
      <c r="A36" s="44" t="s">
        <v>482</v>
      </c>
      <c r="B36" s="62" t="s">
        <v>483</v>
      </c>
      <c r="E36" s="49" t="n">
        <v>5714401470137</v>
      </c>
      <c r="F36" s="49" t="s">
        <v>484</v>
      </c>
      <c r="G36" s="50" t="s">
        <v>426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1" t="n">
        <f aca="false">TRUE()</f>
        <v>1</v>
      </c>
      <c r="J36" s="52" t="n">
        <f aca="false">TRUE()</f>
        <v>1</v>
      </c>
      <c r="K36" s="49" t="s">
        <v>485</v>
      </c>
      <c r="L36" s="53" t="b">
        <v>0</v>
      </c>
      <c r="M36" s="54" t="str">
        <f aca="false">IF(ISBLANK(K36),"",IF(L36, "https://raw.githubusercontent.com/PatrickVibild/TellusAmazonPictures/master/pictures/"&amp;K36&amp;"/1.jpg","https://download.lenovo.com/Images/Parts/"&amp;K36&amp;"/"&amp;K36&amp;"_A.jpg"))</f>
        <v>https://download.lenovo.com/Images/Parts/01AX589/01AX589_A.jpg</v>
      </c>
      <c r="N36" s="54" t="str">
        <f aca="false">IF(ISBLANK(K36),"",IF(L36, "https://raw.githubusercontent.com/PatrickVibild/TellusAmazonPictures/master/pictures/"&amp;K36&amp;"/2.jpg","https://download.lenovo.com/Images/Parts/"&amp;K36&amp;"/"&amp;K36&amp;"_B.jpg"))</f>
        <v>https://download.lenovo.com/Images/Parts/01AX589/01AX589_B.jpg</v>
      </c>
      <c r="O36" s="55" t="str">
        <f aca="false">IF(ISBLANK(K36),"",IF(L36, "https://raw.githubusercontent.com/PatrickVibild/TellusAmazonPictures/master/pictures/"&amp;K36&amp;"/3.jpg","https://download.lenovo.com/Images/Parts/"&amp;K36&amp;"/"&amp;K36&amp;"_details.jpg"))</f>
        <v>https://download.lenovo.com/Images/Parts/01AX589/01AX589_details.jpg</v>
      </c>
      <c r="P36" s="56" t="str">
        <f aca="false">IF(ISBLANK(K36),"",IF(L36, "https://raw.githubusercontent.com/PatrickVibild/TellusAmazonPictures/master/pictures/"&amp;K36&amp;"/4.jpg", ""))</f>
        <v/>
      </c>
      <c r="Q36" s="56" t="str">
        <f aca="false">IF(ISBLANK(K36),"",IF(L36, "https://raw.githubusercontent.com/PatrickVibild/TellusAmazonPictures/master/pictures/"&amp;K36&amp;"/5.jpg", ""))</f>
        <v/>
      </c>
      <c r="R36" s="56" t="str">
        <f aca="false">IF(ISBLANK(K36),"",IF(L36, "https://raw.githubusercontent.com/PatrickVibild/TellusAmazonPictures/master/pictures/"&amp;K36&amp;"/6.jpg", ""))</f>
        <v/>
      </c>
      <c r="S36" s="56" t="str">
        <f aca="false">IF(ISBLANK(K36),"",IF(L36, "https://raw.githubusercontent.com/PatrickVibild/TellusAmazonPictures/master/pictures/"&amp;K36&amp;"/7.jpg", ""))</f>
        <v/>
      </c>
      <c r="T36" s="56" t="str">
        <f aca="false">IF(ISBLANK(K36),"",IF(L36, "https://raw.githubusercontent.com/PatrickVibild/TellusAmazonPictures/master/pictures/"&amp;K36&amp;"/8.jpg",""))</f>
        <v/>
      </c>
      <c r="U36" s="56" t="str">
        <f aca="false">IF(ISBLANK(K36),"",IF(L36, "https://raw.githubusercontent.com/PatrickVibild/TellusAmazonPictures/master/pictures/"&amp;K36&amp;"/9.jpg", ""))</f>
        <v/>
      </c>
      <c r="V36" s="57" t="n">
        <f aca="false">MATCH(G36,options!$D$1:$D$20,0)</f>
        <v>11</v>
      </c>
    </row>
    <row r="37" customFormat="false" ht="12.8" hidden="false" customHeight="false" outlineLevel="0" collapsed="false">
      <c r="A37" s="0" t="s">
        <v>486</v>
      </c>
      <c r="B37" s="62" t="s">
        <v>450</v>
      </c>
      <c r="E37" s="49" t="n">
        <v>5714401470144</v>
      </c>
      <c r="F37" s="49" t="s">
        <v>487</v>
      </c>
      <c r="G37" s="50" t="s">
        <v>429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1" t="n">
        <f aca="false">TRUE()</f>
        <v>1</v>
      </c>
      <c r="J37" s="52" t="n">
        <f aca="false">TRUE()</f>
        <v>1</v>
      </c>
      <c r="L37" s="53" t="b">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56" t="str">
        <f aca="false">IF(ISBLANK(K37),"",IF(L37, "https://raw.githubusercontent.com/PatrickVibild/TellusAmazonPictures/master/pictures/"&amp;K37&amp;"/4.jpg", ""))</f>
        <v/>
      </c>
      <c r="Q37" s="56" t="str">
        <f aca="false">IF(ISBLANK(K37),"",IF(L37, "https://raw.githubusercontent.com/PatrickVibild/TellusAmazonPictures/master/pictures/"&amp;K37&amp;"/5.jpg", ""))</f>
        <v/>
      </c>
      <c r="R37" s="56" t="str">
        <f aca="false">IF(ISBLANK(K37),"",IF(L37, "https://raw.githubusercontent.com/PatrickVibild/TellusAmazonPictures/master/pictures/"&amp;K37&amp;"/6.jpg", ""))</f>
        <v/>
      </c>
      <c r="S37" s="56" t="str">
        <f aca="false">IF(ISBLANK(K37),"",IF(L37, "https://raw.githubusercontent.com/PatrickVibild/TellusAmazonPictures/master/pictures/"&amp;K37&amp;"/7.jpg", ""))</f>
        <v/>
      </c>
      <c r="T37" s="56" t="str">
        <f aca="false">IF(ISBLANK(K37),"",IF(L37, "https://raw.githubusercontent.com/PatrickVibild/TellusAmazonPictures/master/pictures/"&amp;K37&amp;"/8.jpg",""))</f>
        <v/>
      </c>
      <c r="U37" s="56" t="str">
        <f aca="false">IF(ISBLANK(K37),"",IF(L37, "https://raw.githubusercontent.com/PatrickVibild/TellusAmazonPictures/master/pictures/"&amp;K37&amp;"/9.jpg", ""))</f>
        <v/>
      </c>
      <c r="V37" s="57" t="n">
        <f aca="false">MATCH(G37,options!$D$1:$D$20,0)</f>
        <v>12</v>
      </c>
    </row>
    <row r="38" customFormat="false" ht="12.8" hidden="false" customHeight="false" outlineLevel="0" collapsed="false">
      <c r="E38" s="49" t="n">
        <v>5714401470151</v>
      </c>
      <c r="F38" s="49" t="s">
        <v>488</v>
      </c>
      <c r="G38" s="50" t="s">
        <v>432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1" t="n">
        <f aca="false">TRUE()</f>
        <v>1</v>
      </c>
      <c r="J38" s="52" t="n">
        <f aca="false">TRUE()</f>
        <v>1</v>
      </c>
      <c r="K38" s="49" t="s">
        <v>489</v>
      </c>
      <c r="L38" s="53" t="b">
        <v>0</v>
      </c>
      <c r="M38" s="54" t="str">
        <f aca="false">IF(ISBLANK(K38),"",IF(L38, "https://raw.githubusercontent.com/PatrickVibild/TellusAmazonPictures/master/pictures/"&amp;K38&amp;"/1.jpg","https://download.lenovo.com/Images/Parts/"&amp;K38&amp;"/"&amp;K38&amp;"_A.jpg"))</f>
        <v>https://download.lenovo.com/Images/Parts/01AX591/01AX591_A.jpg</v>
      </c>
      <c r="N38" s="54" t="str">
        <f aca="false">IF(ISBLANK(K38),"",IF(L38, "https://raw.githubusercontent.com/PatrickVibild/TellusAmazonPictures/master/pictures/"&amp;K38&amp;"/2.jpg","https://download.lenovo.com/Images/Parts/"&amp;K38&amp;"/"&amp;K38&amp;"_B.jpg"))</f>
        <v>https://download.lenovo.com/Images/Parts/01AX591/01AX591_B.jpg</v>
      </c>
      <c r="O38" s="55" t="str">
        <f aca="false">IF(ISBLANK(K38),"",IF(L38, "https://raw.githubusercontent.com/PatrickVibild/TellusAmazonPictures/master/pictures/"&amp;K38&amp;"/3.jpg","https://download.lenovo.com/Images/Parts/"&amp;K38&amp;"/"&amp;K38&amp;"_details.jpg"))</f>
        <v>https://download.lenovo.com/Images/Parts/01AX591/01AX591_details.jpg</v>
      </c>
      <c r="P38" s="56" t="str">
        <f aca="false">IF(ISBLANK(K38),"",IF(L38, "https://raw.githubusercontent.com/PatrickVibild/TellusAmazonPictures/master/pictures/"&amp;K38&amp;"/4.jpg", ""))</f>
        <v/>
      </c>
      <c r="Q38" s="56" t="str">
        <f aca="false">IF(ISBLANK(K38),"",IF(L38, "https://raw.githubusercontent.com/PatrickVibild/TellusAmazonPictures/master/pictures/"&amp;K38&amp;"/5.jpg", ""))</f>
        <v/>
      </c>
      <c r="R38" s="56" t="str">
        <f aca="false">IF(ISBLANK(K38),"",IF(L38, "https://raw.githubusercontent.com/PatrickVibild/TellusAmazonPictures/master/pictures/"&amp;K38&amp;"/6.jpg", ""))</f>
        <v/>
      </c>
      <c r="S38" s="56" t="str">
        <f aca="false">IF(ISBLANK(K38),"",IF(L38, "https://raw.githubusercontent.com/PatrickVibild/TellusAmazonPictures/master/pictures/"&amp;K38&amp;"/7.jpg", ""))</f>
        <v/>
      </c>
      <c r="T38" s="56" t="str">
        <f aca="false">IF(ISBLANK(K38),"",IF(L38, "https://raw.githubusercontent.com/PatrickVibild/TellusAmazonPictures/master/pictures/"&amp;K38&amp;"/8.jpg",""))</f>
        <v/>
      </c>
      <c r="U38" s="56" t="str">
        <f aca="false">IF(ISBLANK(K38),"",IF(L38, "https://raw.githubusercontent.com/PatrickVibild/TellusAmazonPictures/master/pictures/"&amp;K38&amp;"/9.jpg", ""))</f>
        <v/>
      </c>
      <c r="V38" s="57" t="n">
        <f aca="false">MATCH(G38,options!$D$1:$D$20,0)</f>
        <v>13</v>
      </c>
    </row>
    <row r="39" customFormat="false" ht="12.8" hidden="false" customHeight="false" outlineLevel="0" collapsed="false">
      <c r="E39" s="49" t="n">
        <v>5714401470168</v>
      </c>
      <c r="F39" s="49" t="s">
        <v>490</v>
      </c>
      <c r="G39" s="50" t="s">
        <v>435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1" t="n">
        <f aca="false">TRUE()</f>
        <v>1</v>
      </c>
      <c r="J39" s="52" t="n">
        <f aca="false">TRUE()</f>
        <v>1</v>
      </c>
      <c r="K39" s="49" t="s">
        <v>491</v>
      </c>
      <c r="L39" s="53" t="b">
        <v>0</v>
      </c>
      <c r="M39" s="54" t="str">
        <f aca="false">IF(ISBLANK(K39),"",IF(L39, "https://raw.githubusercontent.com/PatrickVibild/TellusAmazonPictures/master/pictures/"&amp;K39&amp;"/1.jpg","https://download.lenovo.com/Images/Parts/"&amp;K39&amp;"/"&amp;K39&amp;"_A.jpg"))</f>
        <v>https://download.lenovo.com/Images/Parts/01AX595/01AX595_A.jpg</v>
      </c>
      <c r="N39" s="54" t="str">
        <f aca="false">IF(ISBLANK(K39),"",IF(L39, "https://raw.githubusercontent.com/PatrickVibild/TellusAmazonPictures/master/pictures/"&amp;K39&amp;"/2.jpg","https://download.lenovo.com/Images/Parts/"&amp;K39&amp;"/"&amp;K39&amp;"_B.jpg"))</f>
        <v>https://download.lenovo.com/Images/Parts/01AX595/01AX595_B.jpg</v>
      </c>
      <c r="O39" s="55" t="str">
        <f aca="false">IF(ISBLANK(K39),"",IF(L39, "https://raw.githubusercontent.com/PatrickVibild/TellusAmazonPictures/master/pictures/"&amp;K39&amp;"/3.jpg","https://download.lenovo.com/Images/Parts/"&amp;K39&amp;"/"&amp;K39&amp;"_details.jpg"))</f>
        <v>https://download.lenovo.com/Images/Parts/01AX595/01AX595_details.jpg</v>
      </c>
      <c r="P39" s="56" t="str">
        <f aca="false">IF(ISBLANK(K39),"",IF(L39, "https://raw.githubusercontent.com/PatrickVibild/TellusAmazonPictures/master/pictures/"&amp;K39&amp;"/4.jpg", ""))</f>
        <v/>
      </c>
      <c r="Q39" s="56" t="str">
        <f aca="false">IF(ISBLANK(K39),"",IF(L39, "https://raw.githubusercontent.com/PatrickVibild/TellusAmazonPictures/master/pictures/"&amp;K39&amp;"/5.jpg", ""))</f>
        <v/>
      </c>
      <c r="R39" s="56" t="str">
        <f aca="false">IF(ISBLANK(K39),"",IF(L39, "https://raw.githubusercontent.com/PatrickVibild/TellusAmazonPictures/master/pictures/"&amp;K39&amp;"/6.jpg", ""))</f>
        <v/>
      </c>
      <c r="S39" s="56" t="str">
        <f aca="false">IF(ISBLANK(K39),"",IF(L39, "https://raw.githubusercontent.com/PatrickVibild/TellusAmazonPictures/master/pictures/"&amp;K39&amp;"/7.jpg", ""))</f>
        <v/>
      </c>
      <c r="T39" s="56" t="str">
        <f aca="false">IF(ISBLANK(K39),"",IF(L39, "https://raw.githubusercontent.com/PatrickVibild/TellusAmazonPictures/master/pictures/"&amp;K39&amp;"/8.jpg",""))</f>
        <v/>
      </c>
      <c r="U39" s="56" t="str">
        <f aca="false">IF(ISBLANK(K39),"",IF(L39, "https://raw.githubusercontent.com/PatrickVibild/TellusAmazonPictures/master/pictures/"&amp;K39&amp;"/9.jpg", ""))</f>
        <v/>
      </c>
      <c r="V39" s="57" t="n">
        <f aca="false">MATCH(G39,options!$D$1:$D$20,0)</f>
        <v>14</v>
      </c>
    </row>
    <row r="40" customFormat="false" ht="12.8" hidden="false" customHeight="false" outlineLevel="0" collapsed="false">
      <c r="E40" s="49" t="n">
        <v>5714401470175</v>
      </c>
      <c r="F40" s="49" t="s">
        <v>492</v>
      </c>
      <c r="G40" s="50" t="s">
        <v>440</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1" t="n">
        <f aca="false">TRUE()</f>
        <v>1</v>
      </c>
      <c r="J40" s="52" t="n">
        <f aca="false">TRUE()</f>
        <v>1</v>
      </c>
      <c r="K40" s="49" t="s">
        <v>493</v>
      </c>
      <c r="L40" s="53" t="b">
        <v>0</v>
      </c>
      <c r="M40" s="54" t="str">
        <f aca="false">IF(ISBLANK(K40),"",IF(L40, "https://raw.githubusercontent.com/PatrickVibild/TellusAmazonPictures/master/pictures/"&amp;K40&amp;"/1.jpg","https://download.lenovo.com/Images/Parts/"&amp;K40&amp;"/"&amp;K40&amp;"_A.jpg"))</f>
        <v>https://download.lenovo.com/Images/Parts/01AX596/01AX596_A.jpg</v>
      </c>
      <c r="N40" s="54" t="str">
        <f aca="false">IF(ISBLANK(K40),"",IF(L40, "https://raw.githubusercontent.com/PatrickVibild/TellusAmazonPictures/master/pictures/"&amp;K40&amp;"/2.jpg","https://download.lenovo.com/Images/Parts/"&amp;K40&amp;"/"&amp;K40&amp;"_B.jpg"))</f>
        <v>https://download.lenovo.com/Images/Parts/01AX596/01AX596_B.jpg</v>
      </c>
      <c r="O40" s="55" t="str">
        <f aca="false">IF(ISBLANK(K40),"",IF(L40, "https://raw.githubusercontent.com/PatrickVibild/TellusAmazonPictures/master/pictures/"&amp;K40&amp;"/3.jpg","https://download.lenovo.com/Images/Parts/"&amp;K40&amp;"/"&amp;K40&amp;"_details.jpg"))</f>
        <v>https://download.lenovo.com/Images/Parts/01AX596/01AX596_details.jpg</v>
      </c>
      <c r="P40" s="56" t="str">
        <f aca="false">IF(ISBLANK(K40),"",IF(L40, "https://raw.githubusercontent.com/PatrickVibild/TellusAmazonPictures/master/pictures/"&amp;K40&amp;"/4.jpg", ""))</f>
        <v/>
      </c>
      <c r="Q40" s="56" t="str">
        <f aca="false">IF(ISBLANK(K40),"",IF(L40, "https://raw.githubusercontent.com/PatrickVibild/TellusAmazonPictures/master/pictures/"&amp;K40&amp;"/5.jpg", ""))</f>
        <v/>
      </c>
      <c r="R40" s="56" t="str">
        <f aca="false">IF(ISBLANK(K40),"",IF(L40, "https://raw.githubusercontent.com/PatrickVibild/TellusAmazonPictures/master/pictures/"&amp;K40&amp;"/6.jpg", ""))</f>
        <v/>
      </c>
      <c r="S40" s="56" t="str">
        <f aca="false">IF(ISBLANK(K40),"",IF(L40, "https://raw.githubusercontent.com/PatrickVibild/TellusAmazonPictures/master/pictures/"&amp;K40&amp;"/7.jpg", ""))</f>
        <v/>
      </c>
      <c r="T40" s="56" t="str">
        <f aca="false">IF(ISBLANK(K40),"",IF(L40, "https://raw.githubusercontent.com/PatrickVibild/TellusAmazonPictures/master/pictures/"&amp;K40&amp;"/8.jpg",""))</f>
        <v/>
      </c>
      <c r="U40" s="56" t="str">
        <f aca="false">IF(ISBLANK(K40),"",IF(L40, "https://raw.githubusercontent.com/PatrickVibild/TellusAmazonPictures/master/pictures/"&amp;K40&amp;"/9.jpg", ""))</f>
        <v/>
      </c>
      <c r="V40" s="57" t="n">
        <f aca="false">MATCH(G40,options!$D$1:$D$20,0)</f>
        <v>15</v>
      </c>
    </row>
    <row r="41" customFormat="false" ht="12.8" hidden="false" customHeight="false" outlineLevel="0" collapsed="false">
      <c r="E41" s="49" t="n">
        <v>5714401470182</v>
      </c>
      <c r="F41" s="49" t="s">
        <v>494</v>
      </c>
      <c r="G41" s="50" t="s">
        <v>443</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FALSE()</f>
        <v>0</v>
      </c>
      <c r="J41" s="52" t="n">
        <f aca="false">TRUE()</f>
        <v>1</v>
      </c>
      <c r="K41" s="49" t="s">
        <v>495</v>
      </c>
      <c r="L41" s="53" t="b">
        <v>0</v>
      </c>
      <c r="M41" s="54" t="str">
        <f aca="false">IF(ISBLANK(K41),"",IF(L41, "https://raw.githubusercontent.com/PatrickVibild/TellusAmazonPictures/master/pictures/"&amp;K41&amp;"/1.jpg","https://download.lenovo.com/Images/Parts/"&amp;K41&amp;"/"&amp;K41&amp;"_A.jpg"))</f>
        <v>https://download.lenovo.com/Images/Parts/01AX599/01AX599_A.jpg</v>
      </c>
      <c r="N41" s="54" t="str">
        <f aca="false">IF(ISBLANK(K41),"",IF(L41, "https://raw.githubusercontent.com/PatrickVibild/TellusAmazonPictures/master/pictures/"&amp;K41&amp;"/2.jpg","https://download.lenovo.com/Images/Parts/"&amp;K41&amp;"/"&amp;K41&amp;"_B.jpg"))</f>
        <v>https://download.lenovo.com/Images/Parts/01AX599/01AX599_B.jpg</v>
      </c>
      <c r="O41" s="55" t="str">
        <f aca="false">IF(ISBLANK(K41),"",IF(L41, "https://raw.githubusercontent.com/PatrickVibild/TellusAmazonPictures/master/pictures/"&amp;K41&amp;"/3.jpg","https://download.lenovo.com/Images/Parts/"&amp;K41&amp;"/"&amp;K41&amp;"_details.jpg"))</f>
        <v>https://download.lenovo.com/Images/Parts/01AX599/01AX599_details.jpg</v>
      </c>
      <c r="P41" s="56" t="str">
        <f aca="false">IF(ISBLANK(K41),"",IF(L41, "https://raw.githubusercontent.com/PatrickVibild/TellusAmazonPictures/master/pictures/"&amp;K41&amp;"/4.jpg", ""))</f>
        <v/>
      </c>
      <c r="Q41" s="56" t="str">
        <f aca="false">IF(ISBLANK(K41),"",IF(L41, "https://raw.githubusercontent.com/PatrickVibild/TellusAmazonPictures/master/pictures/"&amp;K41&amp;"/5.jpg", ""))</f>
        <v/>
      </c>
      <c r="R41" s="56" t="str">
        <f aca="false">IF(ISBLANK(K41),"",IF(L41, "https://raw.githubusercontent.com/PatrickVibild/TellusAmazonPictures/master/pictures/"&amp;K41&amp;"/6.jpg", ""))</f>
        <v/>
      </c>
      <c r="S41" s="56" t="str">
        <f aca="false">IF(ISBLANK(K41),"",IF(L41, "https://raw.githubusercontent.com/PatrickVibild/TellusAmazonPictures/master/pictures/"&amp;K41&amp;"/7.jpg", ""))</f>
        <v/>
      </c>
      <c r="T41" s="56" t="str">
        <f aca="false">IF(ISBLANK(K41),"",IF(L41, "https://raw.githubusercontent.com/PatrickVibild/TellusAmazonPictures/master/pictures/"&amp;K41&amp;"/8.jpg",""))</f>
        <v/>
      </c>
      <c r="U41" s="56" t="str">
        <f aca="false">IF(ISBLANK(K41),"",IF(L41, "https://raw.githubusercontent.com/PatrickVibild/TellusAmazonPictures/master/pictures/"&amp;K41&amp;"/9.jpg", ""))</f>
        <v/>
      </c>
      <c r="V41" s="57" t="n">
        <f aca="false">MATCH(G41,options!$D$1:$D$20,0)</f>
        <v>16</v>
      </c>
    </row>
    <row r="42" customFormat="false" ht="12.8" hidden="false" customHeight="false" outlineLevel="0" collapsed="false">
      <c r="E42" s="49" t="n">
        <v>5714401470199</v>
      </c>
      <c r="F42" s="49" t="s">
        <v>496</v>
      </c>
      <c r="G42" s="50" t="s">
        <v>446</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1" t="n">
        <f aca="false">TRUE()</f>
        <v>1</v>
      </c>
      <c r="J42" s="52" t="n">
        <f aca="false">TRUE()</f>
        <v>1</v>
      </c>
      <c r="K42" s="49" t="s">
        <v>497</v>
      </c>
      <c r="L42" s="53" t="b">
        <v>0</v>
      </c>
      <c r="M42" s="54" t="str">
        <f aca="false">IF(ISBLANK(K42),"",IF(L42, "https://raw.githubusercontent.com/PatrickVibild/TellusAmazonPictures/master/pictures/"&amp;K42&amp;"/1.jpg","https://download.lenovo.com/Images/Parts/"&amp;K42&amp;"/"&amp;K42&amp;"_A.jpg"))</f>
        <v>https://download.lenovo.com/Images/Parts/01AX510/01AX510_A.jpg</v>
      </c>
      <c r="N42" s="54" t="str">
        <f aca="false">IF(ISBLANK(K42),"",IF(L42, "https://raw.githubusercontent.com/PatrickVibild/TellusAmazonPictures/master/pictures/"&amp;K42&amp;"/2.jpg","https://download.lenovo.com/Images/Parts/"&amp;K42&amp;"/"&amp;K42&amp;"_B.jpg"))</f>
        <v>https://download.lenovo.com/Images/Parts/01AX510/01AX510_B.jpg</v>
      </c>
      <c r="O42" s="55" t="str">
        <f aca="false">IF(ISBLANK(K42),"",IF(L42, "https://raw.githubusercontent.com/PatrickVibild/TellusAmazonPictures/master/pictures/"&amp;K42&amp;"/3.jpg","https://download.lenovo.com/Images/Parts/"&amp;K42&amp;"/"&amp;K42&amp;"_details.jpg"))</f>
        <v>https://download.lenovo.com/Images/Parts/01AX510/01AX510_details.jpg</v>
      </c>
      <c r="P42" s="56" t="str">
        <f aca="false">IF(ISBLANK(K42),"",IF(L42, "https://raw.githubusercontent.com/PatrickVibild/TellusAmazonPictures/master/pictures/"&amp;K42&amp;"/4.jpg", ""))</f>
        <v/>
      </c>
      <c r="Q42" s="56" t="str">
        <f aca="false">IF(ISBLANK(K42),"",IF(L42, "https://raw.githubusercontent.com/PatrickVibild/TellusAmazonPictures/master/pictures/"&amp;K42&amp;"/5.jpg", ""))</f>
        <v/>
      </c>
      <c r="R42" s="56" t="str">
        <f aca="false">IF(ISBLANK(K42),"",IF(L42, "https://raw.githubusercontent.com/PatrickVibild/TellusAmazonPictures/master/pictures/"&amp;K42&amp;"/6.jpg", ""))</f>
        <v/>
      </c>
      <c r="S42" s="56" t="str">
        <f aca="false">IF(ISBLANK(K42),"",IF(L42, "https://raw.githubusercontent.com/PatrickVibild/TellusAmazonPictures/master/pictures/"&amp;K42&amp;"/7.jpg", ""))</f>
        <v/>
      </c>
      <c r="T42" s="56" t="str">
        <f aca="false">IF(ISBLANK(K42),"",IF(L42, "https://raw.githubusercontent.com/PatrickVibild/TellusAmazonPictures/master/pictures/"&amp;K42&amp;"/8.jpg",""))</f>
        <v/>
      </c>
      <c r="U42" s="56" t="str">
        <f aca="false">IF(ISBLANK(K42),"",IF(L42, "https://raw.githubusercontent.com/PatrickVibild/TellusAmazonPictures/master/pictures/"&amp;K42&amp;"/9.jpg", ""))</f>
        <v/>
      </c>
      <c r="V42" s="57" t="n">
        <f aca="false">MATCH(G42,options!$D$1:$D$20,0)</f>
        <v>17</v>
      </c>
    </row>
    <row r="43" customFormat="false" ht="12.8" hidden="false" customHeight="false" outlineLevel="0" collapsed="false">
      <c r="E43" s="49" t="n">
        <v>5714401470205</v>
      </c>
      <c r="F43" s="49" t="s">
        <v>498</v>
      </c>
      <c r="G43" s="50" t="s">
        <v>450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52" t="n">
        <f aca="false">TRUE()</f>
        <v>1</v>
      </c>
      <c r="K43" s="49" t="s">
        <v>499</v>
      </c>
      <c r="L43" s="53" t="b">
        <v>0</v>
      </c>
      <c r="M43" s="54" t="str">
        <f aca="false">IF(ISBLANK(K43),"",IF(L43, "https://raw.githubusercontent.com/PatrickVibild/TellusAmazonPictures/master/pictures/"&amp;K43&amp;"/1.jpg","https://download.lenovo.com/Images/Parts/"&amp;K43&amp;"/"&amp;K43&amp;"_A.jpg"))</f>
        <v>https://download.lenovo.com/Images/Parts/01AX569/01AX569_A.jpg</v>
      </c>
      <c r="N43" s="54" t="str">
        <f aca="false">IF(ISBLANK(K43),"",IF(L43, "https://raw.githubusercontent.com/PatrickVibild/TellusAmazonPictures/master/pictures/"&amp;K43&amp;"/2.jpg","https://download.lenovo.com/Images/Parts/"&amp;K43&amp;"/"&amp;K43&amp;"_B.jpg"))</f>
        <v>https://download.lenovo.com/Images/Parts/01AX569/01AX569_B.jpg</v>
      </c>
      <c r="O43" s="55" t="str">
        <f aca="false">IF(ISBLANK(K43),"",IF(L43, "https://raw.githubusercontent.com/PatrickVibild/TellusAmazonPictures/master/pictures/"&amp;K43&amp;"/3.jpg","https://download.lenovo.com/Images/Parts/"&amp;K43&amp;"/"&amp;K43&amp;"_details.jpg"))</f>
        <v>https://download.lenovo.com/Images/Parts/01AX569/01AX569_details.jpg</v>
      </c>
      <c r="P43" s="56" t="str">
        <f aca="false">IF(ISBLANK(K43),"",IF(L43, "https://raw.githubusercontent.com/PatrickVibild/TellusAmazonPictures/master/pictures/"&amp;K43&amp;"/4.jpg", ""))</f>
        <v/>
      </c>
      <c r="Q43" s="56" t="str">
        <f aca="false">IF(ISBLANK(K43),"",IF(L43, "https://raw.githubusercontent.com/PatrickVibild/TellusAmazonPictures/master/pictures/"&amp;K43&amp;"/5.jpg", ""))</f>
        <v/>
      </c>
      <c r="R43" s="56" t="str">
        <f aca="false">IF(ISBLANK(K43),"",IF(L43, "https://raw.githubusercontent.com/PatrickVibild/TellusAmazonPictures/master/pictures/"&amp;K43&amp;"/6.jpg", ""))</f>
        <v/>
      </c>
      <c r="S43" s="56" t="str">
        <f aca="false">IF(ISBLANK(K43),"",IF(L43, "https://raw.githubusercontent.com/PatrickVibild/TellusAmazonPictures/master/pictures/"&amp;K43&amp;"/7.jpg", ""))</f>
        <v/>
      </c>
      <c r="T43" s="56" t="str">
        <f aca="false">IF(ISBLANK(K43),"",IF(L43, "https://raw.githubusercontent.com/PatrickVibild/TellusAmazonPictures/master/pictures/"&amp;K43&amp;"/8.jpg",""))</f>
        <v/>
      </c>
      <c r="U43" s="56" t="str">
        <f aca="false">IF(ISBLANK(K43),"",IF(L43, "https://raw.githubusercontent.com/PatrickVibild/TellusAmazonPictures/master/pictures/"&amp;K43&amp;"/9.jpg", ""))</f>
        <v/>
      </c>
      <c r="V43" s="57" t="n">
        <f aca="false">MATCH(G43,options!$D$1:$D$20,0)</f>
        <v>18</v>
      </c>
    </row>
    <row r="44" customFormat="false" ht="12.8" hidden="false" customHeight="false" outlineLevel="0" collapsed="false">
      <c r="E44" s="64"/>
      <c r="F44" s="65"/>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4"/>
      <c r="L44" s="54"/>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56" t="str">
        <f aca="false">IF(ISBLANK(K44),"",IF(L44, "https://raw.githubusercontent.com/PatrickVibild/TellusAmazonPictures/master/pictures/"&amp;K44&amp;"/4.jpg", ""))</f>
        <v/>
      </c>
      <c r="Q44" s="56" t="str">
        <f aca="false">IF(ISBLANK(K44),"",IF(L44, "https://raw.githubusercontent.com/PatrickVibild/TellusAmazonPictures/master/pictures/"&amp;K44&amp;"/5.jpg", ""))</f>
        <v/>
      </c>
      <c r="R44" s="56" t="str">
        <f aca="false">IF(ISBLANK(K44),"",IF(L44, "https://raw.githubusercontent.com/PatrickVibild/TellusAmazonPictures/master/pictures/"&amp;K44&amp;"/6.jpg", ""))</f>
        <v/>
      </c>
      <c r="S44" s="56" t="str">
        <f aca="false">IF(ISBLANK(K44),"",IF(L44, "https://raw.githubusercontent.com/PatrickVibild/TellusAmazonPictures/master/pictures/"&amp;K44&amp;"/7.jpg", ""))</f>
        <v/>
      </c>
      <c r="T44" s="56" t="str">
        <f aca="false">IF(ISBLANK(K44),"",IF(L44, "https://raw.githubusercontent.com/PatrickVibild/TellusAmazonPictures/master/pictures/"&amp;K44&amp;"/8.jpg",""))</f>
        <v/>
      </c>
      <c r="U44" s="56" t="str">
        <f aca="false">IF(ISBLANK(K44),"",IF(L44, "https://raw.githubusercontent.com/PatrickVibild/TellusAmazonPictures/master/pictures/"&amp;K44&amp;"/9.jpg", ""))</f>
        <v/>
      </c>
      <c r="V44" s="57" t="e">
        <f aca="false">MATCH(G44,options!$D$1:$D$20,0)</f>
        <v>#N/A</v>
      </c>
    </row>
    <row r="45" customFormat="false" ht="12.8" hidden="false" customHeight="false" outlineLevel="0" collapsed="false">
      <c r="E45" s="64"/>
      <c r="F45" s="65"/>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4"/>
      <c r="L45" s="54"/>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56" t="str">
        <f aca="false">IF(ISBLANK(K45),"",IF(L45, "https://raw.githubusercontent.com/PatrickVibild/TellusAmazonPictures/master/pictures/"&amp;K45&amp;"/4.jpg", ""))</f>
        <v/>
      </c>
      <c r="Q45" s="56" t="str">
        <f aca="false">IF(ISBLANK(K45),"",IF(L45, "https://raw.githubusercontent.com/PatrickVibild/TellusAmazonPictures/master/pictures/"&amp;K45&amp;"/5.jpg", ""))</f>
        <v/>
      </c>
      <c r="R45" s="56" t="str">
        <f aca="false">IF(ISBLANK(K45),"",IF(L45, "https://raw.githubusercontent.com/PatrickVibild/TellusAmazonPictures/master/pictures/"&amp;K45&amp;"/6.jpg", ""))</f>
        <v/>
      </c>
      <c r="S45" s="56" t="str">
        <f aca="false">IF(ISBLANK(K45),"",IF(L45, "https://raw.githubusercontent.com/PatrickVibild/TellusAmazonPictures/master/pictures/"&amp;K45&amp;"/7.jpg", ""))</f>
        <v/>
      </c>
      <c r="T45" s="56" t="str">
        <f aca="false">IF(ISBLANK(K45),"",IF(L45, "https://raw.githubusercontent.com/PatrickVibild/TellusAmazonPictures/master/pictures/"&amp;K45&amp;"/8.jpg",""))</f>
        <v/>
      </c>
      <c r="U45" s="56" t="str">
        <f aca="false">IF(ISBLANK(K45),"",IF(L45, "https://raw.githubusercontent.com/PatrickVibild/TellusAmazonPictures/master/pictures/"&amp;K45&amp;"/9.jpg", ""))</f>
        <v/>
      </c>
      <c r="V45" s="57" t="e">
        <f aca="false">MATCH(G45,options!$D$1:$D$20,0)</f>
        <v>#N/A</v>
      </c>
    </row>
    <row r="46" customFormat="false" ht="12.8" hidden="false" customHeight="false" outlineLevel="0" collapsed="false">
      <c r="E46" s="64"/>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4"/>
      <c r="L46" s="54"/>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56" t="str">
        <f aca="false">IF(ISBLANK(K46),"",IF(L46, "https://raw.githubusercontent.com/PatrickVibild/TellusAmazonPictures/master/pictures/"&amp;K46&amp;"/4.jpg", ""))</f>
        <v/>
      </c>
      <c r="Q46" s="56" t="str">
        <f aca="false">IF(ISBLANK(K46),"",IF(L46, "https://raw.githubusercontent.com/PatrickVibild/TellusAmazonPictures/master/pictures/"&amp;K46&amp;"/5.jpg", ""))</f>
        <v/>
      </c>
      <c r="R46" s="56" t="str">
        <f aca="false">IF(ISBLANK(K46),"",IF(L46, "https://raw.githubusercontent.com/PatrickVibild/TellusAmazonPictures/master/pictures/"&amp;K46&amp;"/6.jpg", ""))</f>
        <v/>
      </c>
      <c r="S46" s="56" t="str">
        <f aca="false">IF(ISBLANK(K46),"",IF(L46, "https://raw.githubusercontent.com/PatrickVibild/TellusAmazonPictures/master/pictures/"&amp;K46&amp;"/7.jpg", ""))</f>
        <v/>
      </c>
      <c r="T46" s="56" t="str">
        <f aca="false">IF(ISBLANK(K46),"",IF(L46, "https://raw.githubusercontent.com/PatrickVibild/TellusAmazonPictures/master/pictures/"&amp;K46&amp;"/8.jpg",""))</f>
        <v/>
      </c>
      <c r="U46" s="56" t="str">
        <f aca="false">IF(ISBLANK(K46),"",IF(L46, "https://raw.githubusercontent.com/PatrickVibild/TellusAmazonPictures/master/pictures/"&amp;K46&amp;"/9.jpg", ""))</f>
        <v/>
      </c>
      <c r="V46" s="57" t="e">
        <f aca="false">MATCH(G46,options!$D$1:$D$20,0)</f>
        <v>#N/A</v>
      </c>
    </row>
    <row r="47" customFormat="false" ht="12.8" hidden="false" customHeight="false" outlineLevel="0" collapsed="false">
      <c r="E47" s="64"/>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4"/>
      <c r="L47" s="54"/>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56" t="str">
        <f aca="false">IF(ISBLANK(K47),"",IF(L47, "https://raw.githubusercontent.com/PatrickVibild/TellusAmazonPictures/master/pictures/"&amp;K47&amp;"/4.jpg", ""))</f>
        <v/>
      </c>
      <c r="Q47" s="56" t="str">
        <f aca="false">IF(ISBLANK(K47),"",IF(L47, "https://raw.githubusercontent.com/PatrickVibild/TellusAmazonPictures/master/pictures/"&amp;K47&amp;"/5.jpg", ""))</f>
        <v/>
      </c>
      <c r="R47" s="56" t="str">
        <f aca="false">IF(ISBLANK(K47),"",IF(L47, "https://raw.githubusercontent.com/PatrickVibild/TellusAmazonPictures/master/pictures/"&amp;K47&amp;"/6.jpg", ""))</f>
        <v/>
      </c>
      <c r="S47" s="56" t="str">
        <f aca="false">IF(ISBLANK(K47),"",IF(L47, "https://raw.githubusercontent.com/PatrickVibild/TellusAmazonPictures/master/pictures/"&amp;K47&amp;"/7.jpg", ""))</f>
        <v/>
      </c>
      <c r="T47" s="56" t="str">
        <f aca="false">IF(ISBLANK(K47),"",IF(L47, "https://raw.githubusercontent.com/PatrickVibild/TellusAmazonPictures/master/pictures/"&amp;K47&amp;"/8.jpg",""))</f>
        <v/>
      </c>
      <c r="U47" s="56" t="str">
        <f aca="false">IF(ISBLANK(K47),"",IF(L47, "https://raw.githubusercontent.com/PatrickVibild/TellusAmazonPictures/master/pictures/"&amp;K47&amp;"/9.jpg", ""))</f>
        <v/>
      </c>
      <c r="V47" s="57" t="e">
        <f aca="false">MATCH(G47,options!$D$1:$D$20,0)</f>
        <v>#N/A</v>
      </c>
    </row>
    <row r="48" customFormat="false" ht="12.8" hidden="false" customHeight="false" outlineLevel="0" collapsed="false">
      <c r="E48" s="64"/>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4"/>
      <c r="L48" s="54"/>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56" t="str">
        <f aca="false">IF(ISBLANK(K48),"",IF(L48, "https://raw.githubusercontent.com/PatrickVibild/TellusAmazonPictures/master/pictures/"&amp;K48&amp;"/4.jpg", ""))</f>
        <v/>
      </c>
      <c r="Q48" s="56" t="str">
        <f aca="false">IF(ISBLANK(K48),"",IF(L48, "https://raw.githubusercontent.com/PatrickVibild/TellusAmazonPictures/master/pictures/"&amp;K48&amp;"/5.jpg", ""))</f>
        <v/>
      </c>
      <c r="R48" s="56" t="str">
        <f aca="false">IF(ISBLANK(K48),"",IF(L48, "https://raw.githubusercontent.com/PatrickVibild/TellusAmazonPictures/master/pictures/"&amp;K48&amp;"/6.jpg", ""))</f>
        <v/>
      </c>
      <c r="S48" s="56" t="str">
        <f aca="false">IF(ISBLANK(K48),"",IF(L48, "https://raw.githubusercontent.com/PatrickVibild/TellusAmazonPictures/master/pictures/"&amp;K48&amp;"/7.jpg", ""))</f>
        <v/>
      </c>
      <c r="T48" s="56" t="str">
        <f aca="false">IF(ISBLANK(K48),"",IF(L48, "https://raw.githubusercontent.com/PatrickVibild/TellusAmazonPictures/master/pictures/"&amp;K48&amp;"/8.jpg",""))</f>
        <v/>
      </c>
      <c r="U48" s="56" t="str">
        <f aca="false">IF(ISBLANK(K48),"",IF(L48, "https://raw.githubusercontent.com/PatrickVibild/TellusAmazonPictures/master/pictures/"&amp;K48&amp;"/9.jpg", ""))</f>
        <v/>
      </c>
      <c r="V48" s="57" t="e">
        <f aca="false">MATCH(G48,options!$D$1:$D$20,0)</f>
        <v>#N/A</v>
      </c>
    </row>
    <row r="49" customFormat="false" ht="12.8" hidden="false" customHeight="false" outlineLevel="0" collapsed="false">
      <c r="E49" s="64"/>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4"/>
      <c r="L49" s="54"/>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56" t="str">
        <f aca="false">IF(ISBLANK(K49),"",IF(L49, "https://raw.githubusercontent.com/PatrickVibild/TellusAmazonPictures/master/pictures/"&amp;K49&amp;"/4.jpg", ""))</f>
        <v/>
      </c>
      <c r="Q49" s="56" t="str">
        <f aca="false">IF(ISBLANK(K49),"",IF(L49, "https://raw.githubusercontent.com/PatrickVibild/TellusAmazonPictures/master/pictures/"&amp;K49&amp;"/5.jpg", ""))</f>
        <v/>
      </c>
      <c r="R49" s="56" t="str">
        <f aca="false">IF(ISBLANK(K49),"",IF(L49, "https://raw.githubusercontent.com/PatrickVibild/TellusAmazonPictures/master/pictures/"&amp;K49&amp;"/6.jpg", ""))</f>
        <v/>
      </c>
      <c r="S49" s="56" t="str">
        <f aca="false">IF(ISBLANK(K49),"",IF(L49, "https://raw.githubusercontent.com/PatrickVibild/TellusAmazonPictures/master/pictures/"&amp;K49&amp;"/7.jpg", ""))</f>
        <v/>
      </c>
      <c r="T49" s="56" t="str">
        <f aca="false">IF(ISBLANK(K49),"",IF(L49, "https://raw.githubusercontent.com/PatrickVibild/TellusAmazonPictures/master/pictures/"&amp;K49&amp;"/8.jpg",""))</f>
        <v/>
      </c>
      <c r="U49" s="56" t="str">
        <f aca="false">IF(ISBLANK(K49),"",IF(L49, "https://raw.githubusercontent.com/PatrickVibild/TellusAmazonPictures/master/pictures/"&amp;K49&amp;"/9.jpg", ""))</f>
        <v/>
      </c>
      <c r="V49" s="57" t="e">
        <f aca="false">MATCH(G49,options!$D$1:$D$20,0)</f>
        <v>#N/A</v>
      </c>
    </row>
    <row r="50" customFormat="false" ht="12.8" hidden="false" customHeight="false" outlineLevel="0" collapsed="false">
      <c r="E50" s="64"/>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4"/>
      <c r="L50" s="54"/>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56" t="str">
        <f aca="false">IF(ISBLANK(K50),"",IF(L50, "https://raw.githubusercontent.com/PatrickVibild/TellusAmazonPictures/master/pictures/"&amp;K50&amp;"/4.jpg", ""))</f>
        <v/>
      </c>
      <c r="Q50" s="56" t="str">
        <f aca="false">IF(ISBLANK(K50),"",IF(L50, "https://raw.githubusercontent.com/PatrickVibild/TellusAmazonPictures/master/pictures/"&amp;K50&amp;"/5.jpg", ""))</f>
        <v/>
      </c>
      <c r="R50" s="56" t="str">
        <f aca="false">IF(ISBLANK(K50),"",IF(L50, "https://raw.githubusercontent.com/PatrickVibild/TellusAmazonPictures/master/pictures/"&amp;K50&amp;"/6.jpg", ""))</f>
        <v/>
      </c>
      <c r="S50" s="56" t="str">
        <f aca="false">IF(ISBLANK(K50),"",IF(L50, "https://raw.githubusercontent.com/PatrickVibild/TellusAmazonPictures/master/pictures/"&amp;K50&amp;"/7.jpg", ""))</f>
        <v/>
      </c>
      <c r="T50" s="56" t="str">
        <f aca="false">IF(ISBLANK(K50),"",IF(L50, "https://raw.githubusercontent.com/PatrickVibild/TellusAmazonPictures/master/pictures/"&amp;K50&amp;"/8.jpg",""))</f>
        <v/>
      </c>
      <c r="U50" s="56" t="str">
        <f aca="false">IF(ISBLANK(K50),"",IF(L50, "https://raw.githubusercontent.com/PatrickVibild/TellusAmazonPictures/master/pictures/"&amp;K50&amp;"/9.jpg", ""))</f>
        <v/>
      </c>
      <c r="V50" s="57" t="e">
        <f aca="false">MATCH(G50,options!$D$1:$D$20,0)</f>
        <v>#N/A</v>
      </c>
    </row>
    <row r="51" customFormat="false" ht="12.8" hidden="false" customHeight="false" outlineLevel="0" collapsed="false">
      <c r="E51" s="64"/>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4"/>
      <c r="L51" s="54"/>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56" t="str">
        <f aca="false">IF(ISBLANK(K51),"",IF(L51, "https://raw.githubusercontent.com/PatrickVibild/TellusAmazonPictures/master/pictures/"&amp;K51&amp;"/4.jpg", ""))</f>
        <v/>
      </c>
      <c r="Q51" s="56" t="str">
        <f aca="false">IF(ISBLANK(K51),"",IF(L51, "https://raw.githubusercontent.com/PatrickVibild/TellusAmazonPictures/master/pictures/"&amp;K51&amp;"/5.jpg", ""))</f>
        <v/>
      </c>
      <c r="R51" s="56" t="str">
        <f aca="false">IF(ISBLANK(K51),"",IF(L51, "https://raw.githubusercontent.com/PatrickVibild/TellusAmazonPictures/master/pictures/"&amp;K51&amp;"/6.jpg", ""))</f>
        <v/>
      </c>
      <c r="S51" s="56" t="str">
        <f aca="false">IF(ISBLANK(K51),"",IF(L51, "https://raw.githubusercontent.com/PatrickVibild/TellusAmazonPictures/master/pictures/"&amp;K51&amp;"/7.jpg", ""))</f>
        <v/>
      </c>
      <c r="T51" s="56" t="str">
        <f aca="false">IF(ISBLANK(K51),"",IF(L51, "https://raw.githubusercontent.com/PatrickVibild/TellusAmazonPictures/master/pictures/"&amp;K51&amp;"/8.jpg",""))</f>
        <v/>
      </c>
      <c r="U51" s="56" t="str">
        <f aca="false">IF(ISBLANK(K51),"",IF(L51, "https://raw.githubusercontent.com/PatrickVibild/TellusAmazonPictures/master/pictures/"&amp;K51&amp;"/9.jpg", ""))</f>
        <v/>
      </c>
      <c r="V51" s="57" t="e">
        <f aca="false">MATCH(G51,options!$D$1:$D$20,0)</f>
        <v>#N/A</v>
      </c>
    </row>
    <row r="52" customFormat="false" ht="12.8" hidden="false" customHeight="false" outlineLevel="0" collapsed="false">
      <c r="E52" s="64"/>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4"/>
      <c r="L52" s="54"/>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56" t="str">
        <f aca="false">IF(ISBLANK(K52),"",IF(L52, "https://raw.githubusercontent.com/PatrickVibild/TellusAmazonPictures/master/pictures/"&amp;K52&amp;"/4.jpg", ""))</f>
        <v/>
      </c>
      <c r="Q52" s="56" t="str">
        <f aca="false">IF(ISBLANK(K52),"",IF(L52, "https://raw.githubusercontent.com/PatrickVibild/TellusAmazonPictures/master/pictures/"&amp;K52&amp;"/5.jpg", ""))</f>
        <v/>
      </c>
      <c r="R52" s="56" t="str">
        <f aca="false">IF(ISBLANK(K52),"",IF(L52, "https://raw.githubusercontent.com/PatrickVibild/TellusAmazonPictures/master/pictures/"&amp;K52&amp;"/6.jpg", ""))</f>
        <v/>
      </c>
      <c r="S52" s="56" t="str">
        <f aca="false">IF(ISBLANK(K52),"",IF(L52, "https://raw.githubusercontent.com/PatrickVibild/TellusAmazonPictures/master/pictures/"&amp;K52&amp;"/7.jpg", ""))</f>
        <v/>
      </c>
      <c r="T52" s="56" t="str">
        <f aca="false">IF(ISBLANK(K52),"",IF(L52, "https://raw.githubusercontent.com/PatrickVibild/TellusAmazonPictures/master/pictures/"&amp;K52&amp;"/8.jpg",""))</f>
        <v/>
      </c>
      <c r="U52" s="56" t="str">
        <f aca="false">IF(ISBLANK(K52),"",IF(L52, "https://raw.githubusercontent.com/PatrickVibild/TellusAmazonPictures/master/pictures/"&amp;K52&amp;"/9.jpg", ""))</f>
        <v/>
      </c>
      <c r="V52" s="57" t="e">
        <f aca="false">MATCH(G52,options!$D$1:$D$20,0)</f>
        <v>#N/A</v>
      </c>
    </row>
    <row r="53" customFormat="false" ht="12.8" hidden="false" customHeight="false" outlineLevel="0" collapsed="false">
      <c r="E53" s="64"/>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4"/>
      <c r="L53" s="54"/>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56" t="str">
        <f aca="false">IF(ISBLANK(K53),"",IF(L53, "https://raw.githubusercontent.com/PatrickVibild/TellusAmazonPictures/master/pictures/"&amp;K53&amp;"/4.jpg", ""))</f>
        <v/>
      </c>
      <c r="Q53" s="56" t="str">
        <f aca="false">IF(ISBLANK(K53),"",IF(L53, "https://raw.githubusercontent.com/PatrickVibild/TellusAmazonPictures/master/pictures/"&amp;K53&amp;"/5.jpg", ""))</f>
        <v/>
      </c>
      <c r="R53" s="56" t="str">
        <f aca="false">IF(ISBLANK(K53),"",IF(L53, "https://raw.githubusercontent.com/PatrickVibild/TellusAmazonPictures/master/pictures/"&amp;K53&amp;"/6.jpg", ""))</f>
        <v/>
      </c>
      <c r="S53" s="56" t="str">
        <f aca="false">IF(ISBLANK(K53),"",IF(L53, "https://raw.githubusercontent.com/PatrickVibild/TellusAmazonPictures/master/pictures/"&amp;K53&amp;"/7.jpg", ""))</f>
        <v/>
      </c>
      <c r="T53" s="56" t="str">
        <f aca="false">IF(ISBLANK(K53),"",IF(L53, "https://raw.githubusercontent.com/PatrickVibild/TellusAmazonPictures/master/pictures/"&amp;K53&amp;"/8.jpg",""))</f>
        <v/>
      </c>
      <c r="U53" s="56" t="str">
        <f aca="false">IF(ISBLANK(K53),"",IF(L53, "https://raw.githubusercontent.com/PatrickVibild/TellusAmazonPictures/master/pictures/"&amp;K53&amp;"/9.jpg", ""))</f>
        <v/>
      </c>
      <c r="V53" s="57" t="e">
        <f aca="false">MATCH(G53,options!$D$1:$D$20,0)</f>
        <v>#N/A</v>
      </c>
    </row>
    <row r="54" customFormat="false" ht="12.8" hidden="false" customHeight="false" outlineLevel="0" collapsed="false">
      <c r="E54" s="64"/>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4"/>
      <c r="L54" s="54"/>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56" t="str">
        <f aca="false">IF(ISBLANK(K54),"",IF(L54, "https://raw.githubusercontent.com/PatrickVibild/TellusAmazonPictures/master/pictures/"&amp;K54&amp;"/4.jpg", ""))</f>
        <v/>
      </c>
      <c r="Q54" s="56" t="str">
        <f aca="false">IF(ISBLANK(K54),"",IF(L54, "https://raw.githubusercontent.com/PatrickVibild/TellusAmazonPictures/master/pictures/"&amp;K54&amp;"/5.jpg", ""))</f>
        <v/>
      </c>
      <c r="R54" s="56" t="str">
        <f aca="false">IF(ISBLANK(K54),"",IF(L54, "https://raw.githubusercontent.com/PatrickVibild/TellusAmazonPictures/master/pictures/"&amp;K54&amp;"/6.jpg", ""))</f>
        <v/>
      </c>
      <c r="S54" s="56" t="str">
        <f aca="false">IF(ISBLANK(K54),"",IF(L54, "https://raw.githubusercontent.com/PatrickVibild/TellusAmazonPictures/master/pictures/"&amp;K54&amp;"/7.jpg", ""))</f>
        <v/>
      </c>
      <c r="T54" s="56" t="str">
        <f aca="false">IF(ISBLANK(K54),"",IF(L54, "https://raw.githubusercontent.com/PatrickVibild/TellusAmazonPictures/master/pictures/"&amp;K54&amp;"/8.jpg",""))</f>
        <v/>
      </c>
      <c r="U54" s="56" t="str">
        <f aca="false">IF(ISBLANK(K54),"",IF(L54, "https://raw.githubusercontent.com/PatrickVibild/TellusAmazonPictures/master/pictures/"&amp;K54&amp;"/9.jpg", ""))</f>
        <v/>
      </c>
      <c r="V54" s="57" t="e">
        <f aca="false">MATCH(G54,options!$D$1:$D$20,0)</f>
        <v>#N/A</v>
      </c>
    </row>
    <row r="55" customFormat="false" ht="12.8" hidden="false" customHeight="false" outlineLevel="0" collapsed="false">
      <c r="E55" s="64"/>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4"/>
      <c r="L55" s="54"/>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56" t="str">
        <f aca="false">IF(ISBLANK(K55),"",IF(L55, "https://raw.githubusercontent.com/PatrickVibild/TellusAmazonPictures/master/pictures/"&amp;K55&amp;"/4.jpg", ""))</f>
        <v/>
      </c>
      <c r="Q55" s="56" t="str">
        <f aca="false">IF(ISBLANK(K55),"",IF(L55, "https://raw.githubusercontent.com/PatrickVibild/TellusAmazonPictures/master/pictures/"&amp;K55&amp;"/5.jpg", ""))</f>
        <v/>
      </c>
      <c r="R55" s="56" t="str">
        <f aca="false">IF(ISBLANK(K55),"",IF(L55, "https://raw.githubusercontent.com/PatrickVibild/TellusAmazonPictures/master/pictures/"&amp;K55&amp;"/6.jpg", ""))</f>
        <v/>
      </c>
      <c r="S55" s="56" t="str">
        <f aca="false">IF(ISBLANK(K55),"",IF(L55, "https://raw.githubusercontent.com/PatrickVibild/TellusAmazonPictures/master/pictures/"&amp;K55&amp;"/7.jpg", ""))</f>
        <v/>
      </c>
      <c r="T55" s="56" t="str">
        <f aca="false">IF(ISBLANK(K55),"",IF(L55, "https://raw.githubusercontent.com/PatrickVibild/TellusAmazonPictures/master/pictures/"&amp;K55&amp;"/8.jpg",""))</f>
        <v/>
      </c>
      <c r="U55" s="56" t="str">
        <f aca="false">IF(ISBLANK(K55),"",IF(L55, "https://raw.githubusercontent.com/PatrickVibild/TellusAmazonPictures/master/pictures/"&amp;K55&amp;"/9.jpg", ""))</f>
        <v/>
      </c>
      <c r="V55" s="57" t="e">
        <f aca="false">MATCH(G55,options!$D$1:$D$20,0)</f>
        <v>#N/A</v>
      </c>
    </row>
    <row r="56" customFormat="false" ht="12.8" hidden="false" customHeight="false" outlineLevel="0" collapsed="false">
      <c r="E56" s="64"/>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4"/>
      <c r="L56" s="54"/>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56" t="str">
        <f aca="false">IF(ISBLANK(K56),"",IF(L56, "https://raw.githubusercontent.com/PatrickVibild/TellusAmazonPictures/master/pictures/"&amp;K56&amp;"/4.jpg", ""))</f>
        <v/>
      </c>
      <c r="Q56" s="56" t="str">
        <f aca="false">IF(ISBLANK(K56),"",IF(L56, "https://raw.githubusercontent.com/PatrickVibild/TellusAmazonPictures/master/pictures/"&amp;K56&amp;"/5.jpg", ""))</f>
        <v/>
      </c>
      <c r="R56" s="56" t="str">
        <f aca="false">IF(ISBLANK(K56),"",IF(L56, "https://raw.githubusercontent.com/PatrickVibild/TellusAmazonPictures/master/pictures/"&amp;K56&amp;"/6.jpg", ""))</f>
        <v/>
      </c>
      <c r="S56" s="56" t="str">
        <f aca="false">IF(ISBLANK(K56),"",IF(L56, "https://raw.githubusercontent.com/PatrickVibild/TellusAmazonPictures/master/pictures/"&amp;K56&amp;"/7.jpg", ""))</f>
        <v/>
      </c>
      <c r="T56" s="56" t="str">
        <f aca="false">IF(ISBLANK(K56),"",IF(L56, "https://raw.githubusercontent.com/PatrickVibild/TellusAmazonPictures/master/pictures/"&amp;K56&amp;"/8.jpg",""))</f>
        <v/>
      </c>
      <c r="U56" s="56" t="str">
        <f aca="false">IF(ISBLANK(K56),"",IF(L56, "https://raw.githubusercontent.com/PatrickVibild/TellusAmazonPictures/master/pictures/"&amp;K56&amp;"/9.jpg", ""))</f>
        <v/>
      </c>
      <c r="V56" s="57" t="e">
        <f aca="false">MATCH(G56,options!$D$1:$D$20,0)</f>
        <v>#N/A</v>
      </c>
    </row>
    <row r="57" customFormat="false" ht="12.8" hidden="false" customHeight="false" outlineLevel="0" collapsed="false">
      <c r="E57" s="64"/>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4"/>
      <c r="L57" s="54"/>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56" t="str">
        <f aca="false">IF(ISBLANK(K57),"",IF(L57, "https://raw.githubusercontent.com/PatrickVibild/TellusAmazonPictures/master/pictures/"&amp;K57&amp;"/4.jpg", ""))</f>
        <v/>
      </c>
      <c r="Q57" s="56" t="str">
        <f aca="false">IF(ISBLANK(K57),"",IF(L57, "https://raw.githubusercontent.com/PatrickVibild/TellusAmazonPictures/master/pictures/"&amp;K57&amp;"/5.jpg", ""))</f>
        <v/>
      </c>
      <c r="R57" s="56" t="str">
        <f aca="false">IF(ISBLANK(K57),"",IF(L57, "https://raw.githubusercontent.com/PatrickVibild/TellusAmazonPictures/master/pictures/"&amp;K57&amp;"/6.jpg", ""))</f>
        <v/>
      </c>
      <c r="S57" s="56" t="str">
        <f aca="false">IF(ISBLANK(K57),"",IF(L57, "https://raw.githubusercontent.com/PatrickVibild/TellusAmazonPictures/master/pictures/"&amp;K57&amp;"/7.jpg", ""))</f>
        <v/>
      </c>
      <c r="T57" s="56" t="str">
        <f aca="false">IF(ISBLANK(K57),"",IF(L57, "https://raw.githubusercontent.com/PatrickVibild/TellusAmazonPictures/master/pictures/"&amp;K57&amp;"/8.jpg",""))</f>
        <v/>
      </c>
      <c r="U57" s="56" t="str">
        <f aca="false">IF(ISBLANK(K57),"",IF(L57, "https://raw.githubusercontent.com/PatrickVibild/TellusAmazonPictures/master/pictures/"&amp;K57&amp;"/9.jpg", ""))</f>
        <v/>
      </c>
      <c r="V57" s="57" t="e">
        <f aca="false">MATCH(G57,options!$D$1:$D$20,0)</f>
        <v>#N/A</v>
      </c>
    </row>
    <row r="58" customFormat="false" ht="12.8" hidden="false" customHeight="false" outlineLevel="0" collapsed="false">
      <c r="E58" s="64"/>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4"/>
      <c r="L58" s="54"/>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56" t="str">
        <f aca="false">IF(ISBLANK(K58),"",IF(L58, "https://raw.githubusercontent.com/PatrickVibild/TellusAmazonPictures/master/pictures/"&amp;K58&amp;"/4.jpg", ""))</f>
        <v/>
      </c>
      <c r="Q58" s="56" t="str">
        <f aca="false">IF(ISBLANK(K58),"",IF(L58, "https://raw.githubusercontent.com/PatrickVibild/TellusAmazonPictures/master/pictures/"&amp;K58&amp;"/5.jpg", ""))</f>
        <v/>
      </c>
      <c r="R58" s="56" t="str">
        <f aca="false">IF(ISBLANK(K58),"",IF(L58, "https://raw.githubusercontent.com/PatrickVibild/TellusAmazonPictures/master/pictures/"&amp;K58&amp;"/6.jpg", ""))</f>
        <v/>
      </c>
      <c r="S58" s="56" t="str">
        <f aca="false">IF(ISBLANK(K58),"",IF(L58, "https://raw.githubusercontent.com/PatrickVibild/TellusAmazonPictures/master/pictures/"&amp;K58&amp;"/7.jpg", ""))</f>
        <v/>
      </c>
      <c r="T58" s="56" t="str">
        <f aca="false">IF(ISBLANK(K58),"",IF(L58, "https://raw.githubusercontent.com/PatrickVibild/TellusAmazonPictures/master/pictures/"&amp;K58&amp;"/8.jpg",""))</f>
        <v/>
      </c>
      <c r="U58" s="56" t="str">
        <f aca="false">IF(ISBLANK(K58),"",IF(L58, "https://raw.githubusercontent.com/PatrickVibild/TellusAmazonPictures/master/pictures/"&amp;K58&amp;"/9.jpg", ""))</f>
        <v/>
      </c>
      <c r="V58" s="57" t="e">
        <f aca="false">MATCH(G58,options!$D$1:$D$20,0)</f>
        <v>#N/A</v>
      </c>
    </row>
    <row r="59" customFormat="false" ht="12.8" hidden="false" customHeight="false" outlineLevel="0" collapsed="false">
      <c r="E59" s="64"/>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4"/>
      <c r="L59" s="54"/>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56" t="str">
        <f aca="false">IF(ISBLANK(K59),"",IF(L59, "https://raw.githubusercontent.com/PatrickVibild/TellusAmazonPictures/master/pictures/"&amp;K59&amp;"/4.jpg", ""))</f>
        <v/>
      </c>
      <c r="Q59" s="56" t="str">
        <f aca="false">IF(ISBLANK(K59),"",IF(L59, "https://raw.githubusercontent.com/PatrickVibild/TellusAmazonPictures/master/pictures/"&amp;K59&amp;"/5.jpg", ""))</f>
        <v/>
      </c>
      <c r="R59" s="56" t="str">
        <f aca="false">IF(ISBLANK(K59),"",IF(L59, "https://raw.githubusercontent.com/PatrickVibild/TellusAmazonPictures/master/pictures/"&amp;K59&amp;"/6.jpg", ""))</f>
        <v/>
      </c>
      <c r="S59" s="56" t="str">
        <f aca="false">IF(ISBLANK(K59),"",IF(L59, "https://raw.githubusercontent.com/PatrickVibild/TellusAmazonPictures/master/pictures/"&amp;K59&amp;"/7.jpg", ""))</f>
        <v/>
      </c>
      <c r="T59" s="56" t="str">
        <f aca="false">IF(ISBLANK(K59),"",IF(L59, "https://raw.githubusercontent.com/PatrickVibild/TellusAmazonPictures/master/pictures/"&amp;K59&amp;"/8.jpg",""))</f>
        <v/>
      </c>
      <c r="U59" s="56" t="str">
        <f aca="false">IF(ISBLANK(K59),"",IF(L59, "https://raw.githubusercontent.com/PatrickVibild/TellusAmazonPictures/master/pictures/"&amp;K59&amp;"/9.jpg", ""))</f>
        <v/>
      </c>
      <c r="V59" s="57" t="e">
        <f aca="false">MATCH(G59,options!$D$1:$D$20,0)</f>
        <v>#N/A</v>
      </c>
    </row>
    <row r="60" customFormat="false" ht="12.8" hidden="false" customHeight="false" outlineLevel="0" collapsed="false">
      <c r="E60" s="64"/>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4"/>
      <c r="L60" s="54"/>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56" t="str">
        <f aca="false">IF(ISBLANK(K60),"",IF(L60, "https://raw.githubusercontent.com/PatrickVibild/TellusAmazonPictures/master/pictures/"&amp;K60&amp;"/4.jpg", ""))</f>
        <v/>
      </c>
      <c r="Q60" s="56" t="str">
        <f aca="false">IF(ISBLANK(K60),"",IF(L60, "https://raw.githubusercontent.com/PatrickVibild/TellusAmazonPictures/master/pictures/"&amp;K60&amp;"/5.jpg", ""))</f>
        <v/>
      </c>
      <c r="R60" s="56" t="str">
        <f aca="false">IF(ISBLANK(K60),"",IF(L60, "https://raw.githubusercontent.com/PatrickVibild/TellusAmazonPictures/master/pictures/"&amp;K60&amp;"/6.jpg", ""))</f>
        <v/>
      </c>
      <c r="S60" s="56" t="str">
        <f aca="false">IF(ISBLANK(K60),"",IF(L60, "https://raw.githubusercontent.com/PatrickVibild/TellusAmazonPictures/master/pictures/"&amp;K60&amp;"/7.jpg", ""))</f>
        <v/>
      </c>
      <c r="T60" s="56" t="str">
        <f aca="false">IF(ISBLANK(K60),"",IF(L60, "https://raw.githubusercontent.com/PatrickVibild/TellusAmazonPictures/master/pictures/"&amp;K60&amp;"/8.jpg",""))</f>
        <v/>
      </c>
      <c r="U60" s="56" t="str">
        <f aca="false">IF(ISBLANK(K60),"",IF(L60, "https://raw.githubusercontent.com/PatrickVibild/TellusAmazonPictures/master/pictures/"&amp;K60&amp;"/9.jpg", ""))</f>
        <v/>
      </c>
      <c r="V60" s="57" t="e">
        <f aca="false">MATCH(G60,options!$D$1:$D$20,0)</f>
        <v>#N/A</v>
      </c>
    </row>
    <row r="61" customFormat="false" ht="12.8" hidden="false" customHeight="false" outlineLevel="0" collapsed="false">
      <c r="E61" s="64"/>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4"/>
      <c r="L61" s="54"/>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56" t="str">
        <f aca="false">IF(ISBLANK(K61),"",IF(L61, "https://raw.githubusercontent.com/PatrickVibild/TellusAmazonPictures/master/pictures/"&amp;K61&amp;"/4.jpg", ""))</f>
        <v/>
      </c>
      <c r="Q61" s="56" t="str">
        <f aca="false">IF(ISBLANK(K61),"",IF(L61, "https://raw.githubusercontent.com/PatrickVibild/TellusAmazonPictures/master/pictures/"&amp;K61&amp;"/5.jpg", ""))</f>
        <v/>
      </c>
      <c r="R61" s="56" t="str">
        <f aca="false">IF(ISBLANK(K61),"",IF(L61, "https://raw.githubusercontent.com/PatrickVibild/TellusAmazonPictures/master/pictures/"&amp;K61&amp;"/6.jpg", ""))</f>
        <v/>
      </c>
      <c r="S61" s="56" t="str">
        <f aca="false">IF(ISBLANK(K61),"",IF(L61, "https://raw.githubusercontent.com/PatrickVibild/TellusAmazonPictures/master/pictures/"&amp;K61&amp;"/7.jpg", ""))</f>
        <v/>
      </c>
      <c r="T61" s="56" t="str">
        <f aca="false">IF(ISBLANK(K61),"",IF(L61, "https://raw.githubusercontent.com/PatrickVibild/TellusAmazonPictures/master/pictures/"&amp;K61&amp;"/8.jpg",""))</f>
        <v/>
      </c>
      <c r="U61" s="56" t="str">
        <f aca="false">IF(ISBLANK(K61),"",IF(L61, "https://raw.githubusercontent.com/PatrickVibild/TellusAmazonPictures/master/pictures/"&amp;K61&amp;"/9.jpg", ""))</f>
        <v/>
      </c>
      <c r="V61" s="57" t="e">
        <f aca="false">MATCH(G61,options!$D$1:$D$20,0)</f>
        <v>#N/A</v>
      </c>
    </row>
    <row r="62" customFormat="false" ht="12.8" hidden="false" customHeight="false" outlineLevel="0" collapsed="false">
      <c r="E62" s="64"/>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4"/>
      <c r="L62" s="54"/>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56" t="str">
        <f aca="false">IF(ISBLANK(K62),"",IF(L62, "https://raw.githubusercontent.com/PatrickVibild/TellusAmazonPictures/master/pictures/"&amp;K62&amp;"/4.jpg", ""))</f>
        <v/>
      </c>
      <c r="Q62" s="56" t="str">
        <f aca="false">IF(ISBLANK(K62),"",IF(L62, "https://raw.githubusercontent.com/PatrickVibild/TellusAmazonPictures/master/pictures/"&amp;K62&amp;"/5.jpg", ""))</f>
        <v/>
      </c>
      <c r="R62" s="56" t="str">
        <f aca="false">IF(ISBLANK(K62),"",IF(L62, "https://raw.githubusercontent.com/PatrickVibild/TellusAmazonPictures/master/pictures/"&amp;K62&amp;"/6.jpg", ""))</f>
        <v/>
      </c>
      <c r="S62" s="56" t="str">
        <f aca="false">IF(ISBLANK(K62),"",IF(L62, "https://raw.githubusercontent.com/PatrickVibild/TellusAmazonPictures/master/pictures/"&amp;K62&amp;"/7.jpg", ""))</f>
        <v/>
      </c>
      <c r="T62" s="56" t="str">
        <f aca="false">IF(ISBLANK(K62),"",IF(L62, "https://raw.githubusercontent.com/PatrickVibild/TellusAmazonPictures/master/pictures/"&amp;K62&amp;"/8.jpg",""))</f>
        <v/>
      </c>
      <c r="U62" s="56" t="str">
        <f aca="false">IF(ISBLANK(K62),"",IF(L62, "https://raw.githubusercontent.com/PatrickVibild/TellusAmazonPictures/master/pictures/"&amp;K62&amp;"/9.jpg", ""))</f>
        <v/>
      </c>
      <c r="V62" s="57" t="e">
        <f aca="false">MATCH(G62,options!$D$1:$D$20,0)</f>
        <v>#N/A</v>
      </c>
    </row>
    <row r="63" customFormat="false" ht="12.8" hidden="false" customHeight="false" outlineLevel="0" collapsed="false">
      <c r="E63" s="64"/>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4"/>
      <c r="L63" s="54"/>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56" t="str">
        <f aca="false">IF(ISBLANK(K63),"",IF(L63, "https://raw.githubusercontent.com/PatrickVibild/TellusAmazonPictures/master/pictures/"&amp;K63&amp;"/4.jpg", ""))</f>
        <v/>
      </c>
      <c r="Q63" s="56" t="str">
        <f aca="false">IF(ISBLANK(K63),"",IF(L63, "https://raw.githubusercontent.com/PatrickVibild/TellusAmazonPictures/master/pictures/"&amp;K63&amp;"/5.jpg", ""))</f>
        <v/>
      </c>
      <c r="R63" s="56" t="str">
        <f aca="false">IF(ISBLANK(K63),"",IF(L63, "https://raw.githubusercontent.com/PatrickVibild/TellusAmazonPictures/master/pictures/"&amp;K63&amp;"/6.jpg", ""))</f>
        <v/>
      </c>
      <c r="S63" s="56" t="str">
        <f aca="false">IF(ISBLANK(K63),"",IF(L63, "https://raw.githubusercontent.com/PatrickVibild/TellusAmazonPictures/master/pictures/"&amp;K63&amp;"/7.jpg", ""))</f>
        <v/>
      </c>
      <c r="T63" s="56" t="str">
        <f aca="false">IF(ISBLANK(K63),"",IF(L63, "https://raw.githubusercontent.com/PatrickVibild/TellusAmazonPictures/master/pictures/"&amp;K63&amp;"/8.jpg",""))</f>
        <v/>
      </c>
      <c r="U63" s="56" t="str">
        <f aca="false">IF(ISBLANK(K63),"",IF(L63, "https://raw.githubusercontent.com/PatrickVibild/TellusAmazonPictures/master/pictures/"&amp;K63&amp;"/9.jpg", ""))</f>
        <v/>
      </c>
      <c r="V63" s="57" t="e">
        <f aca="false">MATCH(G63,options!$D$1:$D$20,0)</f>
        <v>#N/A</v>
      </c>
    </row>
    <row r="64" customFormat="false" ht="12.8" hidden="false" customHeight="false" outlineLevel="0" collapsed="false">
      <c r="E64" s="64"/>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4"/>
      <c r="L64" s="54"/>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56" t="str">
        <f aca="false">IF(ISBLANK(K64),"",IF(L64, "https://raw.githubusercontent.com/PatrickVibild/TellusAmazonPictures/master/pictures/"&amp;K64&amp;"/4.jpg", ""))</f>
        <v/>
      </c>
      <c r="Q64" s="56" t="str">
        <f aca="false">IF(ISBLANK(K64),"",IF(L64, "https://raw.githubusercontent.com/PatrickVibild/TellusAmazonPictures/master/pictures/"&amp;K64&amp;"/5.jpg", ""))</f>
        <v/>
      </c>
      <c r="R64" s="56" t="str">
        <f aca="false">IF(ISBLANK(K64),"",IF(L64, "https://raw.githubusercontent.com/PatrickVibild/TellusAmazonPictures/master/pictures/"&amp;K64&amp;"/6.jpg", ""))</f>
        <v/>
      </c>
      <c r="S64" s="56" t="str">
        <f aca="false">IF(ISBLANK(K64),"",IF(L64, "https://raw.githubusercontent.com/PatrickVibild/TellusAmazonPictures/master/pictures/"&amp;K64&amp;"/7.jpg", ""))</f>
        <v/>
      </c>
      <c r="T64" s="56" t="str">
        <f aca="false">IF(ISBLANK(K64),"",IF(L64, "https://raw.githubusercontent.com/PatrickVibild/TellusAmazonPictures/master/pictures/"&amp;K64&amp;"/8.jpg",""))</f>
        <v/>
      </c>
      <c r="U64" s="56" t="str">
        <f aca="false">IF(ISBLANK(K64),"",IF(L64, "https://raw.githubusercontent.com/PatrickVibild/TellusAmazonPictures/master/pictures/"&amp;K64&amp;"/9.jpg", ""))</f>
        <v/>
      </c>
      <c r="V64" s="57" t="e">
        <f aca="false">MATCH(G64,options!$D$1:$D$20,0)</f>
        <v>#N/A</v>
      </c>
    </row>
    <row r="65" customFormat="false" ht="12.8" hidden="false" customHeight="false" outlineLevel="0" collapsed="false">
      <c r="E65" s="64"/>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4"/>
      <c r="L65" s="54"/>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56" t="str">
        <f aca="false">IF(ISBLANK(K65),"",IF(L65, "https://raw.githubusercontent.com/PatrickVibild/TellusAmazonPictures/master/pictures/"&amp;K65&amp;"/4.jpg", ""))</f>
        <v/>
      </c>
      <c r="Q65" s="56" t="str">
        <f aca="false">IF(ISBLANK(K65),"",IF(L65, "https://raw.githubusercontent.com/PatrickVibild/TellusAmazonPictures/master/pictures/"&amp;K65&amp;"/5.jpg", ""))</f>
        <v/>
      </c>
      <c r="R65" s="56" t="str">
        <f aca="false">IF(ISBLANK(K65),"",IF(L65, "https://raw.githubusercontent.com/PatrickVibild/TellusAmazonPictures/master/pictures/"&amp;K65&amp;"/6.jpg", ""))</f>
        <v/>
      </c>
      <c r="S65" s="56" t="str">
        <f aca="false">IF(ISBLANK(K65),"",IF(L65, "https://raw.githubusercontent.com/PatrickVibild/TellusAmazonPictures/master/pictures/"&amp;K65&amp;"/7.jpg", ""))</f>
        <v/>
      </c>
      <c r="T65" s="56" t="str">
        <f aca="false">IF(ISBLANK(K65),"",IF(L65, "https://raw.githubusercontent.com/PatrickVibild/TellusAmazonPictures/master/pictures/"&amp;K65&amp;"/8.jpg",""))</f>
        <v/>
      </c>
      <c r="U65" s="56" t="str">
        <f aca="false">IF(ISBLANK(K65),"",IF(L65, "https://raw.githubusercontent.com/PatrickVibild/TellusAmazonPictures/master/pictures/"&amp;K65&amp;"/9.jpg", ""))</f>
        <v/>
      </c>
      <c r="V65" s="57" t="e">
        <f aca="false">MATCH(G65,options!$D$1:$D$20,0)</f>
        <v>#N/A</v>
      </c>
    </row>
    <row r="66" customFormat="false" ht="12.8" hidden="false" customHeight="false" outlineLevel="0" collapsed="false">
      <c r="E66" s="64"/>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4"/>
      <c r="L66" s="54"/>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56" t="str">
        <f aca="false">IF(ISBLANK(K66),"",IF(L66, "https://raw.githubusercontent.com/PatrickVibild/TellusAmazonPictures/master/pictures/"&amp;K66&amp;"/4.jpg", ""))</f>
        <v/>
      </c>
      <c r="Q66" s="56" t="str">
        <f aca="false">IF(ISBLANK(K66),"",IF(L66, "https://raw.githubusercontent.com/PatrickVibild/TellusAmazonPictures/master/pictures/"&amp;K66&amp;"/5.jpg", ""))</f>
        <v/>
      </c>
      <c r="R66" s="56" t="str">
        <f aca="false">IF(ISBLANK(K66),"",IF(L66, "https://raw.githubusercontent.com/PatrickVibild/TellusAmazonPictures/master/pictures/"&amp;K66&amp;"/6.jpg", ""))</f>
        <v/>
      </c>
      <c r="S66" s="56" t="str">
        <f aca="false">IF(ISBLANK(K66),"",IF(L66, "https://raw.githubusercontent.com/PatrickVibild/TellusAmazonPictures/master/pictures/"&amp;K66&amp;"/7.jpg", ""))</f>
        <v/>
      </c>
      <c r="T66" s="56" t="str">
        <f aca="false">IF(ISBLANK(K66),"",IF(L66, "https://raw.githubusercontent.com/PatrickVibild/TellusAmazonPictures/master/pictures/"&amp;K66&amp;"/8.jpg",""))</f>
        <v/>
      </c>
      <c r="U66" s="56" t="str">
        <f aca="false">IF(ISBLANK(K66),"",IF(L66, "https://raw.githubusercontent.com/PatrickVibild/TellusAmazonPictures/master/pictures/"&amp;K66&amp;"/9.jpg", ""))</f>
        <v/>
      </c>
      <c r="V66" s="57" t="e">
        <f aca="false">MATCH(G66,options!$D$1:$D$20,0)</f>
        <v>#N/A</v>
      </c>
    </row>
    <row r="67" customFormat="false" ht="12.8" hidden="false" customHeight="false" outlineLevel="0" collapsed="false">
      <c r="E67" s="64"/>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4"/>
      <c r="L67" s="54"/>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56" t="str">
        <f aca="false">IF(ISBLANK(K67),"",IF(L67, "https://raw.githubusercontent.com/PatrickVibild/TellusAmazonPictures/master/pictures/"&amp;K67&amp;"/4.jpg", ""))</f>
        <v/>
      </c>
      <c r="Q67" s="56" t="str">
        <f aca="false">IF(ISBLANK(K67),"",IF(L67, "https://raw.githubusercontent.com/PatrickVibild/TellusAmazonPictures/master/pictures/"&amp;K67&amp;"/5.jpg", ""))</f>
        <v/>
      </c>
      <c r="R67" s="56" t="str">
        <f aca="false">IF(ISBLANK(K67),"",IF(L67, "https://raw.githubusercontent.com/PatrickVibild/TellusAmazonPictures/master/pictures/"&amp;K67&amp;"/6.jpg", ""))</f>
        <v/>
      </c>
      <c r="S67" s="56" t="str">
        <f aca="false">IF(ISBLANK(K67),"",IF(L67, "https://raw.githubusercontent.com/PatrickVibild/TellusAmazonPictures/master/pictures/"&amp;K67&amp;"/7.jpg", ""))</f>
        <v/>
      </c>
      <c r="T67" s="56" t="str">
        <f aca="false">IF(ISBLANK(K67),"",IF(L67, "https://raw.githubusercontent.com/PatrickVibild/TellusAmazonPictures/master/pictures/"&amp;K67&amp;"/8.jpg",""))</f>
        <v/>
      </c>
      <c r="U67" s="56" t="str">
        <f aca="false">IF(ISBLANK(K67),"",IF(L67, "https://raw.githubusercontent.com/PatrickVibild/TellusAmazonPictures/master/pictures/"&amp;K67&amp;"/9.jpg", ""))</f>
        <v/>
      </c>
      <c r="V67" s="57" t="e">
        <f aca="false">MATCH(G67,options!$D$1:$D$20,0)</f>
        <v>#N/A</v>
      </c>
    </row>
    <row r="68" customFormat="false" ht="12.8" hidden="false" customHeight="false" outlineLevel="0" collapsed="false">
      <c r="E68" s="64"/>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4"/>
      <c r="L68" s="54"/>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56" t="str">
        <f aca="false">IF(ISBLANK(K68),"",IF(L68, "https://raw.githubusercontent.com/PatrickVibild/TellusAmazonPictures/master/pictures/"&amp;K68&amp;"/4.jpg", ""))</f>
        <v/>
      </c>
      <c r="Q68" s="56" t="str">
        <f aca="false">IF(ISBLANK(K68),"",IF(L68, "https://raw.githubusercontent.com/PatrickVibild/TellusAmazonPictures/master/pictures/"&amp;K68&amp;"/5.jpg", ""))</f>
        <v/>
      </c>
      <c r="R68" s="56" t="str">
        <f aca="false">IF(ISBLANK(K68),"",IF(L68, "https://raw.githubusercontent.com/PatrickVibild/TellusAmazonPictures/master/pictures/"&amp;K68&amp;"/6.jpg", ""))</f>
        <v/>
      </c>
      <c r="S68" s="56" t="str">
        <f aca="false">IF(ISBLANK(K68),"",IF(L68, "https://raw.githubusercontent.com/PatrickVibild/TellusAmazonPictures/master/pictures/"&amp;K68&amp;"/7.jpg", ""))</f>
        <v/>
      </c>
      <c r="T68" s="56" t="str">
        <f aca="false">IF(ISBLANK(K68),"",IF(L68, "https://raw.githubusercontent.com/PatrickVibild/TellusAmazonPictures/master/pictures/"&amp;K68&amp;"/8.jpg",""))</f>
        <v/>
      </c>
      <c r="U68" s="56" t="str">
        <f aca="false">IF(ISBLANK(K68),"",IF(L68, "https://raw.githubusercontent.com/PatrickVibild/TellusAmazonPictures/master/pictures/"&amp;K68&amp;"/9.jpg", ""))</f>
        <v/>
      </c>
      <c r="V68" s="57" t="e">
        <f aca="false">MATCH(G68,options!$D$1:$D$20,0)</f>
        <v>#N/A</v>
      </c>
    </row>
    <row r="69" customFormat="false" ht="12.8" hidden="false" customHeight="false" outlineLevel="0" collapsed="false">
      <c r="E69" s="64"/>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4"/>
      <c r="L69" s="54"/>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56" t="str">
        <f aca="false">IF(ISBLANK(K69),"",IF(L69, "https://raw.githubusercontent.com/PatrickVibild/TellusAmazonPictures/master/pictures/"&amp;K69&amp;"/4.jpg", ""))</f>
        <v/>
      </c>
      <c r="Q69" s="56" t="str">
        <f aca="false">IF(ISBLANK(K69),"",IF(L69, "https://raw.githubusercontent.com/PatrickVibild/TellusAmazonPictures/master/pictures/"&amp;K69&amp;"/5.jpg", ""))</f>
        <v/>
      </c>
      <c r="R69" s="56" t="str">
        <f aca="false">IF(ISBLANK(K69),"",IF(L69, "https://raw.githubusercontent.com/PatrickVibild/TellusAmazonPictures/master/pictures/"&amp;K69&amp;"/6.jpg", ""))</f>
        <v/>
      </c>
      <c r="S69" s="56" t="str">
        <f aca="false">IF(ISBLANK(K69),"",IF(L69, "https://raw.githubusercontent.com/PatrickVibild/TellusAmazonPictures/master/pictures/"&amp;K69&amp;"/7.jpg", ""))</f>
        <v/>
      </c>
      <c r="T69" s="56" t="str">
        <f aca="false">IF(ISBLANK(K69),"",IF(L69, "https://raw.githubusercontent.com/PatrickVibild/TellusAmazonPictures/master/pictures/"&amp;K69&amp;"/8.jpg",""))</f>
        <v/>
      </c>
      <c r="U69" s="56" t="str">
        <f aca="false">IF(ISBLANK(K69),"",IF(L69, "https://raw.githubusercontent.com/PatrickVibild/TellusAmazonPictures/master/pictures/"&amp;K69&amp;"/9.jpg", ""))</f>
        <v/>
      </c>
      <c r="V69" s="57" t="e">
        <f aca="false">MATCH(G69,options!$D$1:$D$20,0)</f>
        <v>#N/A</v>
      </c>
    </row>
    <row r="70" customFormat="false" ht="12.8" hidden="false" customHeight="false" outlineLevel="0" collapsed="false">
      <c r="E70" s="64"/>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4"/>
      <c r="L70" s="54"/>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56" t="str">
        <f aca="false">IF(ISBLANK(K70),"",IF(L70, "https://raw.githubusercontent.com/PatrickVibild/TellusAmazonPictures/master/pictures/"&amp;K70&amp;"/4.jpg", ""))</f>
        <v/>
      </c>
      <c r="Q70" s="56" t="str">
        <f aca="false">IF(ISBLANK(K70),"",IF(L70, "https://raw.githubusercontent.com/PatrickVibild/TellusAmazonPictures/master/pictures/"&amp;K70&amp;"/5.jpg", ""))</f>
        <v/>
      </c>
      <c r="R70" s="56" t="str">
        <f aca="false">IF(ISBLANK(K70),"",IF(L70, "https://raw.githubusercontent.com/PatrickVibild/TellusAmazonPictures/master/pictures/"&amp;K70&amp;"/6.jpg", ""))</f>
        <v/>
      </c>
      <c r="S70" s="56" t="str">
        <f aca="false">IF(ISBLANK(K70),"",IF(L70, "https://raw.githubusercontent.com/PatrickVibild/TellusAmazonPictures/master/pictures/"&amp;K70&amp;"/7.jpg", ""))</f>
        <v/>
      </c>
      <c r="T70" s="56" t="str">
        <f aca="false">IF(ISBLANK(K70),"",IF(L70, "https://raw.githubusercontent.com/PatrickVibild/TellusAmazonPictures/master/pictures/"&amp;K70&amp;"/8.jpg",""))</f>
        <v/>
      </c>
      <c r="U70" s="56" t="str">
        <f aca="false">IF(ISBLANK(K70),"",IF(L70, "https://raw.githubusercontent.com/PatrickVibild/TellusAmazonPictures/master/pictures/"&amp;K70&amp;"/9.jpg", ""))</f>
        <v/>
      </c>
      <c r="V70" s="57" t="e">
        <f aca="false">MATCH(G70,options!$D$1:$D$20,0)</f>
        <v>#N/A</v>
      </c>
    </row>
    <row r="71" customFormat="false" ht="12.8" hidden="false" customHeight="false" outlineLevel="0" collapsed="false">
      <c r="E71" s="64"/>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4"/>
      <c r="L71" s="54"/>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56" t="str">
        <f aca="false">IF(ISBLANK(K71),"",IF(L71, "https://raw.githubusercontent.com/PatrickVibild/TellusAmazonPictures/master/pictures/"&amp;K71&amp;"/4.jpg", ""))</f>
        <v/>
      </c>
      <c r="Q71" s="56" t="str">
        <f aca="false">IF(ISBLANK(K71),"",IF(L71, "https://raw.githubusercontent.com/PatrickVibild/TellusAmazonPictures/master/pictures/"&amp;K71&amp;"/5.jpg", ""))</f>
        <v/>
      </c>
      <c r="R71" s="56" t="str">
        <f aca="false">IF(ISBLANK(K71),"",IF(L71, "https://raw.githubusercontent.com/PatrickVibild/TellusAmazonPictures/master/pictures/"&amp;K71&amp;"/6.jpg", ""))</f>
        <v/>
      </c>
      <c r="S71" s="56" t="str">
        <f aca="false">IF(ISBLANK(K71),"",IF(L71, "https://raw.githubusercontent.com/PatrickVibild/TellusAmazonPictures/master/pictures/"&amp;K71&amp;"/7.jpg", ""))</f>
        <v/>
      </c>
      <c r="T71" s="56" t="str">
        <f aca="false">IF(ISBLANK(K71),"",IF(L71, "https://raw.githubusercontent.com/PatrickVibild/TellusAmazonPictures/master/pictures/"&amp;K71&amp;"/8.jpg",""))</f>
        <v/>
      </c>
      <c r="U71" s="56" t="str">
        <f aca="false">IF(ISBLANK(K71),"",IF(L71, "https://raw.githubusercontent.com/PatrickVibild/TellusAmazonPictures/master/pictures/"&amp;K71&amp;"/9.jpg", ""))</f>
        <v/>
      </c>
      <c r="V71" s="57" t="e">
        <f aca="false">MATCH(G71,options!$D$1:$D$20,0)</f>
        <v>#N/A</v>
      </c>
    </row>
    <row r="72" customFormat="false" ht="12.8" hidden="false" customHeight="false" outlineLevel="0" collapsed="false">
      <c r="E72" s="64"/>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4"/>
      <c r="L72" s="54"/>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56" t="str">
        <f aca="false">IF(ISBLANK(K72),"",IF(L72, "https://raw.githubusercontent.com/PatrickVibild/TellusAmazonPictures/master/pictures/"&amp;K72&amp;"/4.jpg", ""))</f>
        <v/>
      </c>
      <c r="Q72" s="56" t="str">
        <f aca="false">IF(ISBLANK(K72),"",IF(L72, "https://raw.githubusercontent.com/PatrickVibild/TellusAmazonPictures/master/pictures/"&amp;K72&amp;"/5.jpg", ""))</f>
        <v/>
      </c>
      <c r="R72" s="56" t="str">
        <f aca="false">IF(ISBLANK(K72),"",IF(L72, "https://raw.githubusercontent.com/PatrickVibild/TellusAmazonPictures/master/pictures/"&amp;K72&amp;"/6.jpg", ""))</f>
        <v/>
      </c>
      <c r="S72" s="56" t="str">
        <f aca="false">IF(ISBLANK(K72),"",IF(L72, "https://raw.githubusercontent.com/PatrickVibild/TellusAmazonPictures/master/pictures/"&amp;K72&amp;"/7.jpg", ""))</f>
        <v/>
      </c>
      <c r="T72" s="56" t="str">
        <f aca="false">IF(ISBLANK(K72),"",IF(L72, "https://raw.githubusercontent.com/PatrickVibild/TellusAmazonPictures/master/pictures/"&amp;K72&amp;"/8.jpg",""))</f>
        <v/>
      </c>
      <c r="U72" s="56" t="str">
        <f aca="false">IF(ISBLANK(K72),"",IF(L72, "https://raw.githubusercontent.com/PatrickVibild/TellusAmazonPictures/master/pictures/"&amp;K72&amp;"/9.jpg", ""))</f>
        <v/>
      </c>
      <c r="V72" s="57" t="e">
        <f aca="false">MATCH(G72,options!$D$1:$D$20,0)</f>
        <v>#N/A</v>
      </c>
    </row>
    <row r="73" customFormat="false" ht="12.8" hidden="false" customHeight="false" outlineLevel="0" collapsed="false">
      <c r="E73" s="64"/>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4"/>
      <c r="L73" s="54"/>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56" t="str">
        <f aca="false">IF(ISBLANK(K73),"",IF(L73, "https://raw.githubusercontent.com/PatrickVibild/TellusAmazonPictures/master/pictures/"&amp;K73&amp;"/4.jpg", ""))</f>
        <v/>
      </c>
      <c r="Q73" s="56" t="str">
        <f aca="false">IF(ISBLANK(K73),"",IF(L73, "https://raw.githubusercontent.com/PatrickVibild/TellusAmazonPictures/master/pictures/"&amp;K73&amp;"/5.jpg", ""))</f>
        <v/>
      </c>
      <c r="R73" s="56" t="str">
        <f aca="false">IF(ISBLANK(K73),"",IF(L73, "https://raw.githubusercontent.com/PatrickVibild/TellusAmazonPictures/master/pictures/"&amp;K73&amp;"/6.jpg", ""))</f>
        <v/>
      </c>
      <c r="S73" s="56" t="str">
        <f aca="false">IF(ISBLANK(K73),"",IF(L73, "https://raw.githubusercontent.com/PatrickVibild/TellusAmazonPictures/master/pictures/"&amp;K73&amp;"/7.jpg", ""))</f>
        <v/>
      </c>
      <c r="T73" s="56" t="str">
        <f aca="false">IF(ISBLANK(K73),"",IF(L73, "https://raw.githubusercontent.com/PatrickVibild/TellusAmazonPictures/master/pictures/"&amp;K73&amp;"/8.jpg",""))</f>
        <v/>
      </c>
      <c r="U73" s="56" t="str">
        <f aca="false">IF(ISBLANK(K73),"",IF(L73, "https://raw.githubusercontent.com/PatrickVibild/TellusAmazonPictures/master/pictures/"&amp;K73&amp;"/9.jpg", ""))</f>
        <v/>
      </c>
      <c r="V73" s="57" t="e">
        <f aca="false">MATCH(G73,options!$D$1:$D$20,0)</f>
        <v>#N/A</v>
      </c>
    </row>
    <row r="74" customFormat="false" ht="12.8" hidden="false" customHeight="false" outlineLevel="0" collapsed="false">
      <c r="E74" s="64"/>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4"/>
      <c r="L74" s="54"/>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56" t="str">
        <f aca="false">IF(ISBLANK(K74),"",IF(L74, "https://raw.githubusercontent.com/PatrickVibild/TellusAmazonPictures/master/pictures/"&amp;K74&amp;"/4.jpg", ""))</f>
        <v/>
      </c>
      <c r="Q74" s="56" t="str">
        <f aca="false">IF(ISBLANK(K74),"",IF(L74, "https://raw.githubusercontent.com/PatrickVibild/TellusAmazonPictures/master/pictures/"&amp;K74&amp;"/5.jpg", ""))</f>
        <v/>
      </c>
      <c r="R74" s="56" t="str">
        <f aca="false">IF(ISBLANK(K74),"",IF(L74, "https://raw.githubusercontent.com/PatrickVibild/TellusAmazonPictures/master/pictures/"&amp;K74&amp;"/6.jpg", ""))</f>
        <v/>
      </c>
      <c r="S74" s="56" t="str">
        <f aca="false">IF(ISBLANK(K74),"",IF(L74, "https://raw.githubusercontent.com/PatrickVibild/TellusAmazonPictures/master/pictures/"&amp;K74&amp;"/7.jpg", ""))</f>
        <v/>
      </c>
      <c r="T74" s="56" t="str">
        <f aca="false">IF(ISBLANK(K74),"",IF(L74, "https://raw.githubusercontent.com/PatrickVibild/TellusAmazonPictures/master/pictures/"&amp;K74&amp;"/8.jpg",""))</f>
        <v/>
      </c>
      <c r="U74" s="56" t="str">
        <f aca="false">IF(ISBLANK(K74),"",IF(L74, "https://raw.githubusercontent.com/PatrickVibild/TellusAmazonPictures/master/pictures/"&amp;K74&amp;"/9.jpg", ""))</f>
        <v/>
      </c>
      <c r="V74" s="57" t="e">
        <f aca="false">MATCH(G74,options!$D$1:$D$20,0)</f>
        <v>#N/A</v>
      </c>
    </row>
    <row r="75" customFormat="false" ht="12.8" hidden="false" customHeight="false" outlineLevel="0" collapsed="false">
      <c r="E75" s="64"/>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4"/>
      <c r="L75" s="54"/>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56" t="str">
        <f aca="false">IF(ISBLANK(K75),"",IF(L75, "https://raw.githubusercontent.com/PatrickVibild/TellusAmazonPictures/master/pictures/"&amp;K75&amp;"/4.jpg", ""))</f>
        <v/>
      </c>
      <c r="Q75" s="56" t="str">
        <f aca="false">IF(ISBLANK(K75),"",IF(L75, "https://raw.githubusercontent.com/PatrickVibild/TellusAmazonPictures/master/pictures/"&amp;K75&amp;"/5.jpg", ""))</f>
        <v/>
      </c>
      <c r="R75" s="56" t="str">
        <f aca="false">IF(ISBLANK(K75),"",IF(L75, "https://raw.githubusercontent.com/PatrickVibild/TellusAmazonPictures/master/pictures/"&amp;K75&amp;"/6.jpg", ""))</f>
        <v/>
      </c>
      <c r="S75" s="56" t="str">
        <f aca="false">IF(ISBLANK(K75),"",IF(L75, "https://raw.githubusercontent.com/PatrickVibild/TellusAmazonPictures/master/pictures/"&amp;K75&amp;"/7.jpg", ""))</f>
        <v/>
      </c>
      <c r="T75" s="56" t="str">
        <f aca="false">IF(ISBLANK(K75),"",IF(L75, "https://raw.githubusercontent.com/PatrickVibild/TellusAmazonPictures/master/pictures/"&amp;K75&amp;"/8.jpg",""))</f>
        <v/>
      </c>
      <c r="U75" s="56" t="str">
        <f aca="false">IF(ISBLANK(K75),"",IF(L75, "https://raw.githubusercontent.com/PatrickVibild/TellusAmazonPictures/master/pictures/"&amp;K75&amp;"/9.jpg", ""))</f>
        <v/>
      </c>
      <c r="V75" s="57" t="e">
        <f aca="false">MATCH(G75,options!$D$1:$D$20,0)</f>
        <v>#N/A</v>
      </c>
    </row>
    <row r="76" customFormat="false" ht="12.8" hidden="false" customHeight="false" outlineLevel="0" collapsed="false">
      <c r="E76" s="64"/>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4"/>
      <c r="L76" s="54"/>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56" t="str">
        <f aca="false">IF(ISBLANK(K76),"",IF(L76, "https://raw.githubusercontent.com/PatrickVibild/TellusAmazonPictures/master/pictures/"&amp;K76&amp;"/4.jpg", ""))</f>
        <v/>
      </c>
      <c r="Q76" s="56" t="str">
        <f aca="false">IF(ISBLANK(K76),"",IF(L76, "https://raw.githubusercontent.com/PatrickVibild/TellusAmazonPictures/master/pictures/"&amp;K76&amp;"/5.jpg", ""))</f>
        <v/>
      </c>
      <c r="R76" s="56" t="str">
        <f aca="false">IF(ISBLANK(K76),"",IF(L76, "https://raw.githubusercontent.com/PatrickVibild/TellusAmazonPictures/master/pictures/"&amp;K76&amp;"/6.jpg", ""))</f>
        <v/>
      </c>
      <c r="S76" s="56" t="str">
        <f aca="false">IF(ISBLANK(K76),"",IF(L76, "https://raw.githubusercontent.com/PatrickVibild/TellusAmazonPictures/master/pictures/"&amp;K76&amp;"/7.jpg", ""))</f>
        <v/>
      </c>
      <c r="T76" s="56" t="str">
        <f aca="false">IF(ISBLANK(K76),"",IF(L76, "https://raw.githubusercontent.com/PatrickVibild/TellusAmazonPictures/master/pictures/"&amp;K76&amp;"/8.jpg",""))</f>
        <v/>
      </c>
      <c r="U76" s="56" t="str">
        <f aca="false">IF(ISBLANK(K76),"",IF(L76, "https://raw.githubusercontent.com/PatrickVibild/TellusAmazonPictures/master/pictures/"&amp;K76&amp;"/9.jpg", ""))</f>
        <v/>
      </c>
      <c r="V76" s="57" t="e">
        <f aca="false">MATCH(G76,options!$D$1:$D$20,0)</f>
        <v>#N/A</v>
      </c>
    </row>
    <row r="77" customFormat="false" ht="12.8" hidden="false" customHeight="false" outlineLevel="0" collapsed="false">
      <c r="E77" s="64"/>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4"/>
      <c r="L77" s="54"/>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56" t="str">
        <f aca="false">IF(ISBLANK(K77),"",IF(L77, "https://raw.githubusercontent.com/PatrickVibild/TellusAmazonPictures/master/pictures/"&amp;K77&amp;"/4.jpg", ""))</f>
        <v/>
      </c>
      <c r="Q77" s="56" t="str">
        <f aca="false">IF(ISBLANK(K77),"",IF(L77, "https://raw.githubusercontent.com/PatrickVibild/TellusAmazonPictures/master/pictures/"&amp;K77&amp;"/5.jpg", ""))</f>
        <v/>
      </c>
      <c r="R77" s="56" t="str">
        <f aca="false">IF(ISBLANK(K77),"",IF(L77, "https://raw.githubusercontent.com/PatrickVibild/TellusAmazonPictures/master/pictures/"&amp;K77&amp;"/6.jpg", ""))</f>
        <v/>
      </c>
      <c r="S77" s="56" t="str">
        <f aca="false">IF(ISBLANK(K77),"",IF(L77, "https://raw.githubusercontent.com/PatrickVibild/TellusAmazonPictures/master/pictures/"&amp;K77&amp;"/7.jpg", ""))</f>
        <v/>
      </c>
      <c r="T77" s="56" t="str">
        <f aca="false">IF(ISBLANK(K77),"",IF(L77, "https://raw.githubusercontent.com/PatrickVibild/TellusAmazonPictures/master/pictures/"&amp;K77&amp;"/8.jpg",""))</f>
        <v/>
      </c>
      <c r="U77" s="56" t="str">
        <f aca="false">IF(ISBLANK(K77),"",IF(L77, "https://raw.githubusercontent.com/PatrickVibild/TellusAmazonPictures/master/pictures/"&amp;K77&amp;"/9.jpg", ""))</f>
        <v/>
      </c>
      <c r="V77" s="57" t="e">
        <f aca="false">MATCH(G77,options!$D$1:$D$20,0)</f>
        <v>#N/A</v>
      </c>
    </row>
    <row r="78" customFormat="false" ht="12.8" hidden="false" customHeight="false" outlineLevel="0" collapsed="false">
      <c r="E78" s="64"/>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4"/>
      <c r="L78" s="54"/>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56" t="str">
        <f aca="false">IF(ISBLANK(K78),"",IF(L78, "https://raw.githubusercontent.com/PatrickVibild/TellusAmazonPictures/master/pictures/"&amp;K78&amp;"/4.jpg", ""))</f>
        <v/>
      </c>
      <c r="Q78" s="56" t="str">
        <f aca="false">IF(ISBLANK(K78),"",IF(L78, "https://raw.githubusercontent.com/PatrickVibild/TellusAmazonPictures/master/pictures/"&amp;K78&amp;"/5.jpg", ""))</f>
        <v/>
      </c>
      <c r="R78" s="56" t="str">
        <f aca="false">IF(ISBLANK(K78),"",IF(L78, "https://raw.githubusercontent.com/PatrickVibild/TellusAmazonPictures/master/pictures/"&amp;K78&amp;"/6.jpg", ""))</f>
        <v/>
      </c>
      <c r="S78" s="56" t="str">
        <f aca="false">IF(ISBLANK(K78),"",IF(L78, "https://raw.githubusercontent.com/PatrickVibild/TellusAmazonPictures/master/pictures/"&amp;K78&amp;"/7.jpg", ""))</f>
        <v/>
      </c>
      <c r="T78" s="56" t="str">
        <f aca="false">IF(ISBLANK(K78),"",IF(L78, "https://raw.githubusercontent.com/PatrickVibild/TellusAmazonPictures/master/pictures/"&amp;K78&amp;"/8.jpg",""))</f>
        <v/>
      </c>
      <c r="U78" s="56" t="str">
        <f aca="false">IF(ISBLANK(K78),"",IF(L78, "https://raw.githubusercontent.com/PatrickVibild/TellusAmazonPictures/master/pictures/"&amp;K78&amp;"/9.jpg", ""))</f>
        <v/>
      </c>
      <c r="V78" s="57" t="e">
        <f aca="false">MATCH(G78,options!$D$1:$D$20,0)</f>
        <v>#N/A</v>
      </c>
    </row>
    <row r="79" customFormat="false" ht="12.8" hidden="false" customHeight="false" outlineLevel="0" collapsed="false">
      <c r="E79" s="64"/>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4"/>
      <c r="L79" s="54"/>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56" t="str">
        <f aca="false">IF(ISBLANK(K79),"",IF(L79, "https://raw.githubusercontent.com/PatrickVibild/TellusAmazonPictures/master/pictures/"&amp;K79&amp;"/4.jpg", ""))</f>
        <v/>
      </c>
      <c r="Q79" s="56" t="str">
        <f aca="false">IF(ISBLANK(K79),"",IF(L79, "https://raw.githubusercontent.com/PatrickVibild/TellusAmazonPictures/master/pictures/"&amp;K79&amp;"/5.jpg", ""))</f>
        <v/>
      </c>
      <c r="R79" s="56" t="str">
        <f aca="false">IF(ISBLANK(K79),"",IF(L79, "https://raw.githubusercontent.com/PatrickVibild/TellusAmazonPictures/master/pictures/"&amp;K79&amp;"/6.jpg", ""))</f>
        <v/>
      </c>
      <c r="S79" s="56" t="str">
        <f aca="false">IF(ISBLANK(K79),"",IF(L79, "https://raw.githubusercontent.com/PatrickVibild/TellusAmazonPictures/master/pictures/"&amp;K79&amp;"/7.jpg", ""))</f>
        <v/>
      </c>
      <c r="T79" s="56" t="str">
        <f aca="false">IF(ISBLANK(K79),"",IF(L79, "https://raw.githubusercontent.com/PatrickVibild/TellusAmazonPictures/master/pictures/"&amp;K79&amp;"/8.jpg",""))</f>
        <v/>
      </c>
      <c r="U79" s="56" t="str">
        <f aca="false">IF(ISBLANK(K79),"",IF(L79, "https://raw.githubusercontent.com/PatrickVibild/TellusAmazonPictures/master/pictures/"&amp;K79&amp;"/9.jpg", ""))</f>
        <v/>
      </c>
      <c r="V79" s="57" t="e">
        <f aca="false">MATCH(G79,options!$D$1:$D$20,0)</f>
        <v>#N/A</v>
      </c>
    </row>
    <row r="80" customFormat="false" ht="12.8" hidden="false" customHeight="false" outlineLevel="0" collapsed="false">
      <c r="E80" s="64"/>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4"/>
      <c r="L80" s="54"/>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56" t="str">
        <f aca="false">IF(ISBLANK(K80),"",IF(L80, "https://raw.githubusercontent.com/PatrickVibild/TellusAmazonPictures/master/pictures/"&amp;K80&amp;"/4.jpg", ""))</f>
        <v/>
      </c>
      <c r="Q80" s="56" t="str">
        <f aca="false">IF(ISBLANK(K80),"",IF(L80, "https://raw.githubusercontent.com/PatrickVibild/TellusAmazonPictures/master/pictures/"&amp;K80&amp;"/5.jpg", ""))</f>
        <v/>
      </c>
      <c r="R80" s="56" t="str">
        <f aca="false">IF(ISBLANK(K80),"",IF(L80, "https://raw.githubusercontent.com/PatrickVibild/TellusAmazonPictures/master/pictures/"&amp;K80&amp;"/6.jpg", ""))</f>
        <v/>
      </c>
      <c r="S80" s="56" t="str">
        <f aca="false">IF(ISBLANK(K80),"",IF(L80, "https://raw.githubusercontent.com/PatrickVibild/TellusAmazonPictures/master/pictures/"&amp;K80&amp;"/7.jpg", ""))</f>
        <v/>
      </c>
      <c r="T80" s="56" t="str">
        <f aca="false">IF(ISBLANK(K80),"",IF(L80, "https://raw.githubusercontent.com/PatrickVibild/TellusAmazonPictures/master/pictures/"&amp;K80&amp;"/8.jpg",""))</f>
        <v/>
      </c>
      <c r="U80" s="56" t="str">
        <f aca="false">IF(ISBLANK(K80),"",IF(L80, "https://raw.githubusercontent.com/PatrickVibild/TellusAmazonPictures/master/pictures/"&amp;K80&amp;"/9.jpg", ""))</f>
        <v/>
      </c>
      <c r="V80" s="57" t="e">
        <f aca="false">MATCH(G80,options!$D$1:$D$20,0)</f>
        <v>#N/A</v>
      </c>
    </row>
    <row r="81" customFormat="false" ht="12.8" hidden="false" customHeight="false" outlineLevel="0" collapsed="false">
      <c r="E81" s="64"/>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4"/>
      <c r="L81" s="54"/>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56" t="str">
        <f aca="false">IF(ISBLANK(K81),"",IF(L81, "https://raw.githubusercontent.com/PatrickVibild/TellusAmazonPictures/master/pictures/"&amp;K81&amp;"/4.jpg", ""))</f>
        <v/>
      </c>
      <c r="Q81" s="56" t="str">
        <f aca="false">IF(ISBLANK(K81),"",IF(L81, "https://raw.githubusercontent.com/PatrickVibild/TellusAmazonPictures/master/pictures/"&amp;K81&amp;"/5.jpg", ""))</f>
        <v/>
      </c>
      <c r="R81" s="56" t="str">
        <f aca="false">IF(ISBLANK(K81),"",IF(L81, "https://raw.githubusercontent.com/PatrickVibild/TellusAmazonPictures/master/pictures/"&amp;K81&amp;"/6.jpg", ""))</f>
        <v/>
      </c>
      <c r="S81" s="56" t="str">
        <f aca="false">IF(ISBLANK(K81),"",IF(L81, "https://raw.githubusercontent.com/PatrickVibild/TellusAmazonPictures/master/pictures/"&amp;K81&amp;"/7.jpg", ""))</f>
        <v/>
      </c>
      <c r="T81" s="56" t="str">
        <f aca="false">IF(ISBLANK(K81),"",IF(L81, "https://raw.githubusercontent.com/PatrickVibild/TellusAmazonPictures/master/pictures/"&amp;K81&amp;"/8.jpg",""))</f>
        <v/>
      </c>
      <c r="U81" s="56" t="str">
        <f aca="false">IF(ISBLANK(K81),"",IF(L81, "https://raw.githubusercontent.com/PatrickVibild/TellusAmazonPictures/master/pictures/"&amp;K81&amp;"/9.jpg", ""))</f>
        <v/>
      </c>
      <c r="V81" s="57" t="e">
        <f aca="false">MATCH(G81,options!$D$1:$D$20,0)</f>
        <v>#N/A</v>
      </c>
    </row>
    <row r="82" customFormat="false" ht="12.8" hidden="false" customHeight="false" outlineLevel="0" collapsed="false">
      <c r="E82" s="64"/>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4"/>
      <c r="L82" s="54"/>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56" t="str">
        <f aca="false">IF(ISBLANK(K82),"",IF(L82, "https://raw.githubusercontent.com/PatrickVibild/TellusAmazonPictures/master/pictures/"&amp;K82&amp;"/4.jpg", ""))</f>
        <v/>
      </c>
      <c r="Q82" s="56" t="str">
        <f aca="false">IF(ISBLANK(K82),"",IF(L82, "https://raw.githubusercontent.com/PatrickVibild/TellusAmazonPictures/master/pictures/"&amp;K82&amp;"/5.jpg", ""))</f>
        <v/>
      </c>
      <c r="R82" s="56" t="str">
        <f aca="false">IF(ISBLANK(K82),"",IF(L82, "https://raw.githubusercontent.com/PatrickVibild/TellusAmazonPictures/master/pictures/"&amp;K82&amp;"/6.jpg", ""))</f>
        <v/>
      </c>
      <c r="S82" s="56" t="str">
        <f aca="false">IF(ISBLANK(K82),"",IF(L82, "https://raw.githubusercontent.com/PatrickVibild/TellusAmazonPictures/master/pictures/"&amp;K82&amp;"/7.jpg", ""))</f>
        <v/>
      </c>
      <c r="T82" s="56" t="str">
        <f aca="false">IF(ISBLANK(K82),"",IF(L82, "https://raw.githubusercontent.com/PatrickVibild/TellusAmazonPictures/master/pictures/"&amp;K82&amp;"/8.jpg",""))</f>
        <v/>
      </c>
      <c r="U82" s="56" t="str">
        <f aca="false">IF(ISBLANK(K82),"",IF(L82, "https://raw.githubusercontent.com/PatrickVibild/TellusAmazonPictures/master/pictures/"&amp;K82&amp;"/9.jpg", ""))</f>
        <v/>
      </c>
      <c r="V82" s="57" t="e">
        <f aca="false">MATCH(G82,options!$D$1:$D$20,0)</f>
        <v>#N/A</v>
      </c>
    </row>
    <row r="83" customFormat="false" ht="12.8" hidden="false" customHeight="false" outlineLevel="0" collapsed="false">
      <c r="E83" s="64"/>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4"/>
      <c r="L83" s="54"/>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56" t="str">
        <f aca="false">IF(ISBLANK(K83),"",IF(L83, "https://raw.githubusercontent.com/PatrickVibild/TellusAmazonPictures/master/pictures/"&amp;K83&amp;"/4.jpg", ""))</f>
        <v/>
      </c>
      <c r="Q83" s="56" t="str">
        <f aca="false">IF(ISBLANK(K83),"",IF(L83, "https://raw.githubusercontent.com/PatrickVibild/TellusAmazonPictures/master/pictures/"&amp;K83&amp;"/5.jpg", ""))</f>
        <v/>
      </c>
      <c r="R83" s="56" t="str">
        <f aca="false">IF(ISBLANK(K83),"",IF(L83, "https://raw.githubusercontent.com/PatrickVibild/TellusAmazonPictures/master/pictures/"&amp;K83&amp;"/6.jpg", ""))</f>
        <v/>
      </c>
      <c r="S83" s="56" t="str">
        <f aca="false">IF(ISBLANK(K83),"",IF(L83, "https://raw.githubusercontent.com/PatrickVibild/TellusAmazonPictures/master/pictures/"&amp;K83&amp;"/7.jpg", ""))</f>
        <v/>
      </c>
      <c r="T83" s="56" t="str">
        <f aca="false">IF(ISBLANK(K83),"",IF(L83, "https://raw.githubusercontent.com/PatrickVibild/TellusAmazonPictures/master/pictures/"&amp;K83&amp;"/8.jpg",""))</f>
        <v/>
      </c>
      <c r="U83" s="56" t="str">
        <f aca="false">IF(ISBLANK(K83),"",IF(L83, "https://raw.githubusercontent.com/PatrickVibild/TellusAmazonPictures/master/pictures/"&amp;K83&amp;"/9.jpg", ""))</f>
        <v/>
      </c>
      <c r="V83" s="57" t="e">
        <f aca="false">MATCH(G83,options!$D$1:$D$20,0)</f>
        <v>#N/A</v>
      </c>
    </row>
    <row r="84" customFormat="false" ht="12.8" hidden="false" customHeight="false" outlineLevel="0" collapsed="false">
      <c r="E84" s="64"/>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4"/>
      <c r="L84" s="54"/>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56" t="str">
        <f aca="false">IF(ISBLANK(K84),"",IF(L84, "https://raw.githubusercontent.com/PatrickVibild/TellusAmazonPictures/master/pictures/"&amp;K84&amp;"/4.jpg", ""))</f>
        <v/>
      </c>
      <c r="Q84" s="56" t="str">
        <f aca="false">IF(ISBLANK(K84),"",IF(L84, "https://raw.githubusercontent.com/PatrickVibild/TellusAmazonPictures/master/pictures/"&amp;K84&amp;"/5.jpg", ""))</f>
        <v/>
      </c>
      <c r="R84" s="56" t="str">
        <f aca="false">IF(ISBLANK(K84),"",IF(L84, "https://raw.githubusercontent.com/PatrickVibild/TellusAmazonPictures/master/pictures/"&amp;K84&amp;"/6.jpg", ""))</f>
        <v/>
      </c>
      <c r="S84" s="56" t="str">
        <f aca="false">IF(ISBLANK(K84),"",IF(L84, "https://raw.githubusercontent.com/PatrickVibild/TellusAmazonPictures/master/pictures/"&amp;K84&amp;"/7.jpg", ""))</f>
        <v/>
      </c>
      <c r="T84" s="56" t="str">
        <f aca="false">IF(ISBLANK(K84),"",IF(L84, "https://raw.githubusercontent.com/PatrickVibild/TellusAmazonPictures/master/pictures/"&amp;K84&amp;"/8.jpg",""))</f>
        <v/>
      </c>
      <c r="U84" s="56"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4"/>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4"/>
      <c r="L85" s="54"/>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56" t="str">
        <f aca="false">IF(ISBLANK(K85),"",IF(L85, "https://raw.githubusercontent.com/PatrickVibild/TellusAmazonPictures/master/pictures/"&amp;K85&amp;"/4.jpg", ""))</f>
        <v/>
      </c>
      <c r="Q85" s="56" t="str">
        <f aca="false">IF(ISBLANK(K85),"",IF(L85, "https://raw.githubusercontent.com/PatrickVibild/TellusAmazonPictures/master/pictures/"&amp;K85&amp;"/5.jpg", ""))</f>
        <v/>
      </c>
      <c r="R85" s="56" t="str">
        <f aca="false">IF(ISBLANK(K85),"",IF(L85, "https://raw.githubusercontent.com/PatrickVibild/TellusAmazonPictures/master/pictures/"&amp;K85&amp;"/6.jpg", ""))</f>
        <v/>
      </c>
      <c r="S85" s="56" t="str">
        <f aca="false">IF(ISBLANK(K85),"",IF(L85, "https://raw.githubusercontent.com/PatrickVibild/TellusAmazonPictures/master/pictures/"&amp;K85&amp;"/7.jpg", ""))</f>
        <v/>
      </c>
      <c r="T85" s="56" t="str">
        <f aca="false">IF(ISBLANK(K85),"",IF(L85, "https://raw.githubusercontent.com/PatrickVibild/TellusAmazonPictures/master/pictures/"&amp;K85&amp;"/8.jpg",""))</f>
        <v/>
      </c>
      <c r="U85" s="56"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4"/>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4"/>
      <c r="L86" s="54"/>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56" t="str">
        <f aca="false">IF(ISBLANK(K86),"",IF(L86, "https://raw.githubusercontent.com/PatrickVibild/TellusAmazonPictures/master/pictures/"&amp;K86&amp;"/4.jpg", ""))</f>
        <v/>
      </c>
      <c r="Q86" s="56" t="str">
        <f aca="false">IF(ISBLANK(K86),"",IF(L86, "https://raw.githubusercontent.com/PatrickVibild/TellusAmazonPictures/master/pictures/"&amp;K86&amp;"/5.jpg", ""))</f>
        <v/>
      </c>
      <c r="R86" s="56" t="str">
        <f aca="false">IF(ISBLANK(K86),"",IF(L86, "https://raw.githubusercontent.com/PatrickVibild/TellusAmazonPictures/master/pictures/"&amp;K86&amp;"/6.jpg", ""))</f>
        <v/>
      </c>
      <c r="S86" s="56" t="str">
        <f aca="false">IF(ISBLANK(K86),"",IF(L86, "https://raw.githubusercontent.com/PatrickVibild/TellusAmazonPictures/master/pictures/"&amp;K86&amp;"/7.jpg", ""))</f>
        <v/>
      </c>
      <c r="T86" s="56" t="str">
        <f aca="false">IF(ISBLANK(K86),"",IF(L86, "https://raw.githubusercontent.com/PatrickVibild/TellusAmazonPictures/master/pictures/"&amp;K86&amp;"/8.jpg",""))</f>
        <v/>
      </c>
      <c r="U86" s="56"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4"/>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4"/>
      <c r="L87" s="54"/>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56" t="str">
        <f aca="false">IF(ISBLANK(K87),"",IF(L87, "https://raw.githubusercontent.com/PatrickVibild/TellusAmazonPictures/master/pictures/"&amp;K87&amp;"/4.jpg", ""))</f>
        <v/>
      </c>
      <c r="Q87" s="56" t="str">
        <f aca="false">IF(ISBLANK(K87),"",IF(L87, "https://raw.githubusercontent.com/PatrickVibild/TellusAmazonPictures/master/pictures/"&amp;K87&amp;"/5.jpg", ""))</f>
        <v/>
      </c>
      <c r="R87" s="56" t="str">
        <f aca="false">IF(ISBLANK(K87),"",IF(L87, "https://raw.githubusercontent.com/PatrickVibild/TellusAmazonPictures/master/pictures/"&amp;K87&amp;"/6.jpg", ""))</f>
        <v/>
      </c>
      <c r="S87" s="56" t="str">
        <f aca="false">IF(ISBLANK(K87),"",IF(L87, "https://raw.githubusercontent.com/PatrickVibild/TellusAmazonPictures/master/pictures/"&amp;K87&amp;"/7.jpg", ""))</f>
        <v/>
      </c>
      <c r="T87" s="56" t="str">
        <f aca="false">IF(ISBLANK(K87),"",IF(L87, "https://raw.githubusercontent.com/PatrickVibild/TellusAmazonPictures/master/pictures/"&amp;K87&amp;"/8.jpg",""))</f>
        <v/>
      </c>
      <c r="U87" s="56"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4"/>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4"/>
      <c r="L88" s="54"/>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56" t="str">
        <f aca="false">IF(ISBLANK(K88),"",IF(L88, "https://raw.githubusercontent.com/PatrickVibild/TellusAmazonPictures/master/pictures/"&amp;K88&amp;"/4.jpg", ""))</f>
        <v/>
      </c>
      <c r="Q88" s="56" t="str">
        <f aca="false">IF(ISBLANK(K88),"",IF(L88, "https://raw.githubusercontent.com/PatrickVibild/TellusAmazonPictures/master/pictures/"&amp;K88&amp;"/5.jpg", ""))</f>
        <v/>
      </c>
      <c r="R88" s="56" t="str">
        <f aca="false">IF(ISBLANK(K88),"",IF(L88, "https://raw.githubusercontent.com/PatrickVibild/TellusAmazonPictures/master/pictures/"&amp;K88&amp;"/6.jpg", ""))</f>
        <v/>
      </c>
      <c r="S88" s="56" t="str">
        <f aca="false">IF(ISBLANK(K88),"",IF(L88, "https://raw.githubusercontent.com/PatrickVibild/TellusAmazonPictures/master/pictures/"&amp;K88&amp;"/7.jpg", ""))</f>
        <v/>
      </c>
      <c r="T88" s="56" t="str">
        <f aca="false">IF(ISBLANK(K88),"",IF(L88, "https://raw.githubusercontent.com/PatrickVibild/TellusAmazonPictures/master/pictures/"&amp;K88&amp;"/8.jpg",""))</f>
        <v/>
      </c>
      <c r="U88" s="56"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4"/>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4"/>
      <c r="L89" s="54"/>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56" t="str">
        <f aca="false">IF(ISBLANK(K89),"",IF(L89, "https://raw.githubusercontent.com/PatrickVibild/TellusAmazonPictures/master/pictures/"&amp;K89&amp;"/4.jpg", ""))</f>
        <v/>
      </c>
      <c r="Q89" s="56" t="str">
        <f aca="false">IF(ISBLANK(K89),"",IF(L89, "https://raw.githubusercontent.com/PatrickVibild/TellusAmazonPictures/master/pictures/"&amp;K89&amp;"/5.jpg", ""))</f>
        <v/>
      </c>
      <c r="R89" s="56" t="str">
        <f aca="false">IF(ISBLANK(K89),"",IF(L89, "https://raw.githubusercontent.com/PatrickVibild/TellusAmazonPictures/master/pictures/"&amp;K89&amp;"/6.jpg", ""))</f>
        <v/>
      </c>
      <c r="S89" s="56" t="str">
        <f aca="false">IF(ISBLANK(K89),"",IF(L89, "https://raw.githubusercontent.com/PatrickVibild/TellusAmazonPictures/master/pictures/"&amp;K89&amp;"/7.jpg", ""))</f>
        <v/>
      </c>
      <c r="T89" s="56" t="str">
        <f aca="false">IF(ISBLANK(K89),"",IF(L89, "https://raw.githubusercontent.com/PatrickVibild/TellusAmazonPictures/master/pictures/"&amp;K89&amp;"/8.jpg",""))</f>
        <v/>
      </c>
      <c r="U89" s="56"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4"/>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4"/>
      <c r="L90" s="54"/>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56" t="str">
        <f aca="false">IF(ISBLANK(K90),"",IF(L90, "https://raw.githubusercontent.com/PatrickVibild/TellusAmazonPictures/master/pictures/"&amp;K90&amp;"/4.jpg", ""))</f>
        <v/>
      </c>
      <c r="Q90" s="56" t="str">
        <f aca="false">IF(ISBLANK(K90),"",IF(L90, "https://raw.githubusercontent.com/PatrickVibild/TellusAmazonPictures/master/pictures/"&amp;K90&amp;"/5.jpg", ""))</f>
        <v/>
      </c>
      <c r="R90" s="56" t="str">
        <f aca="false">IF(ISBLANK(K90),"",IF(L90, "https://raw.githubusercontent.com/PatrickVibild/TellusAmazonPictures/master/pictures/"&amp;K90&amp;"/6.jpg", ""))</f>
        <v/>
      </c>
      <c r="S90" s="56" t="str">
        <f aca="false">IF(ISBLANK(K90),"",IF(L90, "https://raw.githubusercontent.com/PatrickVibild/TellusAmazonPictures/master/pictures/"&amp;K90&amp;"/7.jpg", ""))</f>
        <v/>
      </c>
      <c r="T90" s="56" t="str">
        <f aca="false">IF(ISBLANK(K90),"",IF(L90, "https://raw.githubusercontent.com/PatrickVibild/TellusAmazonPictures/master/pictures/"&amp;K90&amp;"/8.jpg",""))</f>
        <v/>
      </c>
      <c r="U90" s="56"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4"/>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4"/>
      <c r="L91" s="54"/>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56" t="str">
        <f aca="false">IF(ISBLANK(K91),"",IF(L91, "https://raw.githubusercontent.com/PatrickVibild/TellusAmazonPictures/master/pictures/"&amp;K91&amp;"/4.jpg", ""))</f>
        <v/>
      </c>
      <c r="Q91" s="56" t="str">
        <f aca="false">IF(ISBLANK(K91),"",IF(L91, "https://raw.githubusercontent.com/PatrickVibild/TellusAmazonPictures/master/pictures/"&amp;K91&amp;"/5.jpg", ""))</f>
        <v/>
      </c>
      <c r="R91" s="56" t="str">
        <f aca="false">IF(ISBLANK(K91),"",IF(L91, "https://raw.githubusercontent.com/PatrickVibild/TellusAmazonPictures/master/pictures/"&amp;K91&amp;"/6.jpg", ""))</f>
        <v/>
      </c>
      <c r="S91" s="56" t="str">
        <f aca="false">IF(ISBLANK(K91),"",IF(L91, "https://raw.githubusercontent.com/PatrickVibild/TellusAmazonPictures/master/pictures/"&amp;K91&amp;"/7.jpg", ""))</f>
        <v/>
      </c>
      <c r="T91" s="56" t="str">
        <f aca="false">IF(ISBLANK(K91),"",IF(L91, "https://raw.githubusercontent.com/PatrickVibild/TellusAmazonPictures/master/pictures/"&amp;K91&amp;"/8.jpg",""))</f>
        <v/>
      </c>
      <c r="U91" s="56"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4"/>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4"/>
      <c r="L92" s="54"/>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56" t="str">
        <f aca="false">IF(ISBLANK(K92),"",IF(L92, "https://raw.githubusercontent.com/PatrickVibild/TellusAmazonPictures/master/pictures/"&amp;K92&amp;"/4.jpg", ""))</f>
        <v/>
      </c>
      <c r="Q92" s="56" t="str">
        <f aca="false">IF(ISBLANK(K92),"",IF(L92, "https://raw.githubusercontent.com/PatrickVibild/TellusAmazonPictures/master/pictures/"&amp;K92&amp;"/5.jpg", ""))</f>
        <v/>
      </c>
      <c r="R92" s="56" t="str">
        <f aca="false">IF(ISBLANK(K92),"",IF(L92, "https://raw.githubusercontent.com/PatrickVibild/TellusAmazonPictures/master/pictures/"&amp;K92&amp;"/6.jpg", ""))</f>
        <v/>
      </c>
      <c r="S92" s="56" t="str">
        <f aca="false">IF(ISBLANK(K92),"",IF(L92, "https://raw.githubusercontent.com/PatrickVibild/TellusAmazonPictures/master/pictures/"&amp;K92&amp;"/7.jpg", ""))</f>
        <v/>
      </c>
      <c r="T92" s="56" t="str">
        <f aca="false">IF(ISBLANK(K92),"",IF(L92, "https://raw.githubusercontent.com/PatrickVibild/TellusAmazonPictures/master/pictures/"&amp;K92&amp;"/8.jpg",""))</f>
        <v/>
      </c>
      <c r="U92" s="56"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4"/>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4"/>
      <c r="L93" s="54"/>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56" t="str">
        <f aca="false">IF(ISBLANK(K93),"",IF(L93, "https://raw.githubusercontent.com/PatrickVibild/TellusAmazonPictures/master/pictures/"&amp;K93&amp;"/4.jpg", ""))</f>
        <v/>
      </c>
      <c r="Q93" s="56" t="str">
        <f aca="false">IF(ISBLANK(K93),"",IF(L93, "https://raw.githubusercontent.com/PatrickVibild/TellusAmazonPictures/master/pictures/"&amp;K93&amp;"/5.jpg", ""))</f>
        <v/>
      </c>
      <c r="R93" s="56" t="str">
        <f aca="false">IF(ISBLANK(K93),"",IF(L93, "https://raw.githubusercontent.com/PatrickVibild/TellusAmazonPictures/master/pictures/"&amp;K93&amp;"/6.jpg", ""))</f>
        <v/>
      </c>
      <c r="S93" s="56" t="str">
        <f aca="false">IF(ISBLANK(K93),"",IF(L93, "https://raw.githubusercontent.com/PatrickVibild/TellusAmazonPictures/master/pictures/"&amp;K93&amp;"/7.jpg", ""))</f>
        <v/>
      </c>
      <c r="T93" s="56" t="str">
        <f aca="false">IF(ISBLANK(K93),"",IF(L93, "https://raw.githubusercontent.com/PatrickVibild/TellusAmazonPictures/master/pictures/"&amp;K93&amp;"/8.jpg",""))</f>
        <v/>
      </c>
      <c r="U93" s="56"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4"/>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4"/>
      <c r="L94" s="54"/>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56" t="str">
        <f aca="false">IF(ISBLANK(K94),"",IF(L94, "https://raw.githubusercontent.com/PatrickVibild/TellusAmazonPictures/master/pictures/"&amp;K94&amp;"/4.jpg", ""))</f>
        <v/>
      </c>
      <c r="Q94" s="56" t="str">
        <f aca="false">IF(ISBLANK(K94),"",IF(L94, "https://raw.githubusercontent.com/PatrickVibild/TellusAmazonPictures/master/pictures/"&amp;K94&amp;"/5.jpg", ""))</f>
        <v/>
      </c>
      <c r="R94" s="56" t="str">
        <f aca="false">IF(ISBLANK(K94),"",IF(L94, "https://raw.githubusercontent.com/PatrickVibild/TellusAmazonPictures/master/pictures/"&amp;K94&amp;"/6.jpg", ""))</f>
        <v/>
      </c>
      <c r="S94" s="56" t="str">
        <f aca="false">IF(ISBLANK(K94),"",IF(L94, "https://raw.githubusercontent.com/PatrickVibild/TellusAmazonPictures/master/pictures/"&amp;K94&amp;"/7.jpg", ""))</f>
        <v/>
      </c>
      <c r="T94" s="56" t="str">
        <f aca="false">IF(ISBLANK(K94),"",IF(L94, "https://raw.githubusercontent.com/PatrickVibild/TellusAmazonPictures/master/pictures/"&amp;K94&amp;"/8.jpg",""))</f>
        <v/>
      </c>
      <c r="U94" s="56"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4"/>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4"/>
      <c r="L95" s="54"/>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56" t="str">
        <f aca="false">IF(ISBLANK(K95),"",IF(L95, "https://raw.githubusercontent.com/PatrickVibild/TellusAmazonPictures/master/pictures/"&amp;K95&amp;"/4.jpg", ""))</f>
        <v/>
      </c>
      <c r="Q95" s="56" t="str">
        <f aca="false">IF(ISBLANK(K95),"",IF(L95, "https://raw.githubusercontent.com/PatrickVibild/TellusAmazonPictures/master/pictures/"&amp;K95&amp;"/5.jpg", ""))</f>
        <v/>
      </c>
      <c r="R95" s="56" t="str">
        <f aca="false">IF(ISBLANK(K95),"",IF(L95, "https://raw.githubusercontent.com/PatrickVibild/TellusAmazonPictures/master/pictures/"&amp;K95&amp;"/6.jpg", ""))</f>
        <v/>
      </c>
      <c r="S95" s="56" t="str">
        <f aca="false">IF(ISBLANK(K95),"",IF(L95, "https://raw.githubusercontent.com/PatrickVibild/TellusAmazonPictures/master/pictures/"&amp;K95&amp;"/7.jpg", ""))</f>
        <v/>
      </c>
      <c r="T95" s="56" t="str">
        <f aca="false">IF(ISBLANK(K95),"",IF(L95, "https://raw.githubusercontent.com/PatrickVibild/TellusAmazonPictures/master/pictures/"&amp;K95&amp;"/8.jpg",""))</f>
        <v/>
      </c>
      <c r="U95" s="56"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4"/>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4"/>
      <c r="L96" s="54"/>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56" t="str">
        <f aca="false">IF(ISBLANK(K96),"",IF(L96, "https://raw.githubusercontent.com/PatrickVibild/TellusAmazonPictures/master/pictures/"&amp;K96&amp;"/4.jpg", ""))</f>
        <v/>
      </c>
      <c r="Q96" s="56" t="str">
        <f aca="false">IF(ISBLANK(K96),"",IF(L96, "https://raw.githubusercontent.com/PatrickVibild/TellusAmazonPictures/master/pictures/"&amp;K96&amp;"/5.jpg", ""))</f>
        <v/>
      </c>
      <c r="R96" s="56" t="str">
        <f aca="false">IF(ISBLANK(K96),"",IF(L96, "https://raw.githubusercontent.com/PatrickVibild/TellusAmazonPictures/master/pictures/"&amp;K96&amp;"/6.jpg", ""))</f>
        <v/>
      </c>
      <c r="S96" s="56" t="str">
        <f aca="false">IF(ISBLANK(K96),"",IF(L96, "https://raw.githubusercontent.com/PatrickVibild/TellusAmazonPictures/master/pictures/"&amp;K96&amp;"/7.jpg", ""))</f>
        <v/>
      </c>
      <c r="T96" s="56" t="str">
        <f aca="false">IF(ISBLANK(K96),"",IF(L96, "https://raw.githubusercontent.com/PatrickVibild/TellusAmazonPictures/master/pictures/"&amp;K96&amp;"/8.jpg",""))</f>
        <v/>
      </c>
      <c r="U96" s="56"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4"/>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4"/>
      <c r="L97" s="54"/>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56" t="str">
        <f aca="false">IF(ISBLANK(K97),"",IF(L97, "https://raw.githubusercontent.com/PatrickVibild/TellusAmazonPictures/master/pictures/"&amp;K97&amp;"/4.jpg", ""))</f>
        <v/>
      </c>
      <c r="Q97" s="56" t="str">
        <f aca="false">IF(ISBLANK(K97),"",IF(L97, "https://raw.githubusercontent.com/PatrickVibild/TellusAmazonPictures/master/pictures/"&amp;K97&amp;"/5.jpg", ""))</f>
        <v/>
      </c>
      <c r="R97" s="56" t="str">
        <f aca="false">IF(ISBLANK(K97),"",IF(L97, "https://raw.githubusercontent.com/PatrickVibild/TellusAmazonPictures/master/pictures/"&amp;K97&amp;"/6.jpg", ""))</f>
        <v/>
      </c>
      <c r="S97" s="56" t="str">
        <f aca="false">IF(ISBLANK(K97),"",IF(L97, "https://raw.githubusercontent.com/PatrickVibild/TellusAmazonPictures/master/pictures/"&amp;K97&amp;"/7.jpg", ""))</f>
        <v/>
      </c>
      <c r="T97" s="56" t="str">
        <f aca="false">IF(ISBLANK(K97),"",IF(L97, "https://raw.githubusercontent.com/PatrickVibild/TellusAmazonPictures/master/pictures/"&amp;K97&amp;"/8.jpg",""))</f>
        <v/>
      </c>
      <c r="U97" s="56"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4"/>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4"/>
      <c r="L98" s="54"/>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56" t="str">
        <f aca="false">IF(ISBLANK(K98),"",IF(L98, "https://raw.githubusercontent.com/PatrickVibild/TellusAmazonPictures/master/pictures/"&amp;K98&amp;"/4.jpg", ""))</f>
        <v/>
      </c>
      <c r="Q98" s="56" t="str">
        <f aca="false">IF(ISBLANK(K98),"",IF(L98, "https://raw.githubusercontent.com/PatrickVibild/TellusAmazonPictures/master/pictures/"&amp;K98&amp;"/5.jpg", ""))</f>
        <v/>
      </c>
      <c r="R98" s="56" t="str">
        <f aca="false">IF(ISBLANK(K98),"",IF(L98, "https://raw.githubusercontent.com/PatrickVibild/TellusAmazonPictures/master/pictures/"&amp;K98&amp;"/6.jpg", ""))</f>
        <v/>
      </c>
      <c r="S98" s="56" t="str">
        <f aca="false">IF(ISBLANK(K98),"",IF(L98, "https://raw.githubusercontent.com/PatrickVibild/TellusAmazonPictures/master/pictures/"&amp;K98&amp;"/7.jpg", ""))</f>
        <v/>
      </c>
      <c r="T98" s="56" t="str">
        <f aca="false">IF(ISBLANK(K98),"",IF(L98, "https://raw.githubusercontent.com/PatrickVibild/TellusAmazonPictures/master/pictures/"&amp;K98&amp;"/8.jpg",""))</f>
        <v/>
      </c>
      <c r="U98" s="56"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4"/>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4"/>
      <c r="L99" s="54"/>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56" t="str">
        <f aca="false">IF(ISBLANK(K99),"",IF(L99, "https://raw.githubusercontent.com/PatrickVibild/TellusAmazonPictures/master/pictures/"&amp;K99&amp;"/4.jpg", ""))</f>
        <v/>
      </c>
      <c r="Q99" s="56" t="str">
        <f aca="false">IF(ISBLANK(K99),"",IF(L99, "https://raw.githubusercontent.com/PatrickVibild/TellusAmazonPictures/master/pictures/"&amp;K99&amp;"/5.jpg", ""))</f>
        <v/>
      </c>
      <c r="R99" s="56" t="str">
        <f aca="false">IF(ISBLANK(K99),"",IF(L99, "https://raw.githubusercontent.com/PatrickVibild/TellusAmazonPictures/master/pictures/"&amp;K99&amp;"/6.jpg", ""))</f>
        <v/>
      </c>
      <c r="S99" s="56" t="str">
        <f aca="false">IF(ISBLANK(K99),"",IF(L99, "https://raw.githubusercontent.com/PatrickVibild/TellusAmazonPictures/master/pictures/"&amp;K99&amp;"/7.jpg", ""))</f>
        <v/>
      </c>
      <c r="T99" s="56" t="str">
        <f aca="false">IF(ISBLANK(K99),"",IF(L99, "https://raw.githubusercontent.com/PatrickVibild/TellusAmazonPictures/master/pictures/"&amp;K99&amp;"/8.jpg",""))</f>
        <v/>
      </c>
      <c r="U99" s="56"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4"/>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4"/>
      <c r="L100" s="54"/>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56" t="str">
        <f aca="false">IF(ISBLANK(K100),"",IF(L100, "https://raw.githubusercontent.com/PatrickVibild/TellusAmazonPictures/master/pictures/"&amp;K100&amp;"/4.jpg", ""))</f>
        <v/>
      </c>
      <c r="Q100" s="56" t="str">
        <f aca="false">IF(ISBLANK(K100),"",IF(L100, "https://raw.githubusercontent.com/PatrickVibild/TellusAmazonPictures/master/pictures/"&amp;K100&amp;"/5.jpg", ""))</f>
        <v/>
      </c>
      <c r="R100" s="56" t="str">
        <f aca="false">IF(ISBLANK(K100),"",IF(L100, "https://raw.githubusercontent.com/PatrickVibild/TellusAmazonPictures/master/pictures/"&amp;K100&amp;"/6.jpg", ""))</f>
        <v/>
      </c>
      <c r="S100" s="56" t="str">
        <f aca="false">IF(ISBLANK(K100),"",IF(L100, "https://raw.githubusercontent.com/PatrickVibild/TellusAmazonPictures/master/pictures/"&amp;K100&amp;"/7.jpg", ""))</f>
        <v/>
      </c>
      <c r="T100" s="56" t="str">
        <f aca="false">IF(ISBLANK(K100),"",IF(L100, "https://raw.githubusercontent.com/PatrickVibild/TellusAmazonPictures/master/pictures/"&amp;K100&amp;"/8.jpg",""))</f>
        <v/>
      </c>
      <c r="U100" s="56"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4"/>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4"/>
      <c r="L101" s="54"/>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56" t="str">
        <f aca="false">IF(ISBLANK(K101),"",IF(L101, "https://raw.githubusercontent.com/PatrickVibild/TellusAmazonPictures/master/pictures/"&amp;K101&amp;"/4.jpg", ""))</f>
        <v/>
      </c>
      <c r="Q101" s="56" t="str">
        <f aca="false">IF(ISBLANK(K101),"",IF(L101, "https://raw.githubusercontent.com/PatrickVibild/TellusAmazonPictures/master/pictures/"&amp;K101&amp;"/5.jpg", ""))</f>
        <v/>
      </c>
      <c r="R101" s="56" t="str">
        <f aca="false">IF(ISBLANK(K101),"",IF(L101, "https://raw.githubusercontent.com/PatrickVibild/TellusAmazonPictures/master/pictures/"&amp;K101&amp;"/6.jpg", ""))</f>
        <v/>
      </c>
      <c r="S101" s="56" t="str">
        <f aca="false">IF(ISBLANK(K101),"",IF(L101, "https://raw.githubusercontent.com/PatrickVibild/TellusAmazonPictures/master/pictures/"&amp;K101&amp;"/7.jpg", ""))</f>
        <v/>
      </c>
      <c r="T101" s="56" t="str">
        <f aca="false">IF(ISBLANK(K101),"",IF(L101, "https://raw.githubusercontent.com/PatrickVibild/TellusAmazonPictures/master/pictures/"&amp;K101&amp;"/8.jpg",""))</f>
        <v/>
      </c>
      <c r="U101" s="56"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4"/>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4"/>
      <c r="L102" s="54"/>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56" t="str">
        <f aca="false">IF(ISBLANK(K102),"",IF(L102, "https://raw.githubusercontent.com/PatrickVibild/TellusAmazonPictures/master/pictures/"&amp;K102&amp;"/4.jpg", ""))</f>
        <v/>
      </c>
      <c r="Q102" s="56" t="str">
        <f aca="false">IF(ISBLANK(K102),"",IF(L102, "https://raw.githubusercontent.com/PatrickVibild/TellusAmazonPictures/master/pictures/"&amp;K102&amp;"/5.jpg", ""))</f>
        <v/>
      </c>
      <c r="R102" s="56" t="str">
        <f aca="false">IF(ISBLANK(K102),"",IF(L102, "https://raw.githubusercontent.com/PatrickVibild/TellusAmazonPictures/master/pictures/"&amp;K102&amp;"/6.jpg", ""))</f>
        <v/>
      </c>
      <c r="S102" s="56" t="str">
        <f aca="false">IF(ISBLANK(K102),"",IF(L102, "https://raw.githubusercontent.com/PatrickVibild/TellusAmazonPictures/master/pictures/"&amp;K102&amp;"/7.jpg", ""))</f>
        <v/>
      </c>
      <c r="T102" s="56" t="str">
        <f aca="false">IF(ISBLANK(K102),"",IF(L102, "https://raw.githubusercontent.com/PatrickVibild/TellusAmazonPictures/master/pictures/"&amp;K102&amp;"/8.jpg",""))</f>
        <v/>
      </c>
      <c r="U102" s="56"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4"/>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4"/>
      <c r="L103" s="54"/>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56" t="str">
        <f aca="false">IF(ISBLANK(K103),"",IF(L103, "https://raw.githubusercontent.com/PatrickVibild/TellusAmazonPictures/master/pictures/"&amp;K103&amp;"/4.jpg", ""))</f>
        <v/>
      </c>
      <c r="Q103" s="56" t="str">
        <f aca="false">IF(ISBLANK(K103),"",IF(L103, "https://raw.githubusercontent.com/PatrickVibild/TellusAmazonPictures/master/pictures/"&amp;K103&amp;"/5.jpg", ""))</f>
        <v/>
      </c>
      <c r="R103" s="56" t="str">
        <f aca="false">IF(ISBLANK(K103),"",IF(L103, "https://raw.githubusercontent.com/PatrickVibild/TellusAmazonPictures/master/pictures/"&amp;K103&amp;"/6.jpg", ""))</f>
        <v/>
      </c>
      <c r="S103" s="56" t="str">
        <f aca="false">IF(ISBLANK(K103),"",IF(L103, "https://raw.githubusercontent.com/PatrickVibild/TellusAmazonPictures/master/pictures/"&amp;K103&amp;"/7.jpg", ""))</f>
        <v/>
      </c>
      <c r="T103" s="56" t="str">
        <f aca="false">IF(ISBLANK(K103),"",IF(L103, "https://raw.githubusercontent.com/PatrickVibild/TellusAmazonPictures/master/pictures/"&amp;K103&amp;"/8.jpg",""))</f>
        <v/>
      </c>
      <c r="U103" s="56"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4"/>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4"/>
      <c r="L104" s="54"/>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7"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438</v>
      </c>
      <c r="B1" s="66" t="n">
        <f aca="false">TRUE()</f>
        <v>1</v>
      </c>
      <c r="C1" s="0" t="s">
        <v>383</v>
      </c>
      <c r="D1" s="50" t="s">
        <v>376</v>
      </c>
      <c r="F1" s="0" t="s">
        <v>483</v>
      </c>
      <c r="G1" s="0" t="s">
        <v>500</v>
      </c>
    </row>
    <row r="2" customFormat="false" ht="12.8" hidden="false" customHeight="false" outlineLevel="0" collapsed="false">
      <c r="A2" s="0" t="s">
        <v>501</v>
      </c>
      <c r="B2" s="66" t="n">
        <f aca="false">FALSE()</f>
        <v>0</v>
      </c>
      <c r="C2" s="0" t="s">
        <v>502</v>
      </c>
      <c r="D2" s="50" t="s">
        <v>380</v>
      </c>
      <c r="F2" s="0" t="s">
        <v>380</v>
      </c>
      <c r="G2" s="0" t="s">
        <v>450</v>
      </c>
    </row>
    <row r="3" customFormat="false" ht="12.8" hidden="false" customHeight="false" outlineLevel="0" collapsed="false">
      <c r="A3" s="0" t="s">
        <v>503</v>
      </c>
      <c r="D3" s="50" t="s">
        <v>385</v>
      </c>
      <c r="F3" s="0" t="s">
        <v>376</v>
      </c>
    </row>
    <row r="4" customFormat="false" ht="12.8" hidden="false" customHeight="false" outlineLevel="0" collapsed="false">
      <c r="D4" s="50" t="s">
        <v>390</v>
      </c>
      <c r="F4" s="0" t="s">
        <v>385</v>
      </c>
    </row>
    <row r="5" customFormat="false" ht="12.8" hidden="false" customHeight="false" outlineLevel="0" collapsed="false">
      <c r="D5" s="50" t="s">
        <v>394</v>
      </c>
      <c r="F5" s="0" t="s">
        <v>390</v>
      </c>
    </row>
    <row r="6" customFormat="false" ht="12.8" hidden="false" customHeight="false" outlineLevel="0" collapsed="false">
      <c r="D6" s="50" t="s">
        <v>398</v>
      </c>
      <c r="F6" s="0" t="s">
        <v>421</v>
      </c>
    </row>
    <row r="7" customFormat="false" ht="12.8" hidden="false" customHeight="false" outlineLevel="0" collapsed="false">
      <c r="D7" s="50" t="s">
        <v>402</v>
      </c>
    </row>
    <row r="8" customFormat="false" ht="12.8" hidden="false" customHeight="false" outlineLevel="0" collapsed="false">
      <c r="D8" s="50" t="s">
        <v>406</v>
      </c>
    </row>
    <row r="9" customFormat="false" ht="12.8" hidden="false" customHeight="false" outlineLevel="0" collapsed="false">
      <c r="D9" s="50" t="s">
        <v>414</v>
      </c>
    </row>
    <row r="10" customFormat="false" ht="12.8" hidden="false" customHeight="false" outlineLevel="0" collapsed="false">
      <c r="D10" s="50" t="s">
        <v>421</v>
      </c>
    </row>
    <row r="11" customFormat="false" ht="12.8" hidden="false" customHeight="false" outlineLevel="0" collapsed="false">
      <c r="D11" s="50" t="s">
        <v>426</v>
      </c>
    </row>
    <row r="12" customFormat="false" ht="12.8" hidden="false" customHeight="false" outlineLevel="0" collapsed="false">
      <c r="D12" s="50" t="s">
        <v>429</v>
      </c>
    </row>
    <row r="13" customFormat="false" ht="12.8" hidden="false" customHeight="false" outlineLevel="0" collapsed="false">
      <c r="D13" s="50" t="s">
        <v>432</v>
      </c>
    </row>
    <row r="14" customFormat="false" ht="12.8" hidden="false" customHeight="false" outlineLevel="0" collapsed="false">
      <c r="D14" s="50" t="s">
        <v>435</v>
      </c>
    </row>
    <row r="15" customFormat="false" ht="12.8" hidden="false" customHeight="false" outlineLevel="0" collapsed="false">
      <c r="D15" s="50" t="s">
        <v>440</v>
      </c>
    </row>
    <row r="16" customFormat="false" ht="12.8" hidden="false" customHeight="false" outlineLevel="0" collapsed="false">
      <c r="D16" s="50" t="s">
        <v>443</v>
      </c>
    </row>
    <row r="17" customFormat="false" ht="12.8" hidden="false" customHeight="false" outlineLevel="0" collapsed="false">
      <c r="D17" s="50" t="s">
        <v>446</v>
      </c>
    </row>
    <row r="18" customFormat="false" ht="12.8" hidden="false" customHeight="false" outlineLevel="0" collapsed="false">
      <c r="D18" s="50" t="s">
        <v>450</v>
      </c>
    </row>
    <row r="19" customFormat="false" ht="12.8" hidden="false" customHeight="false" outlineLevel="0" collapsed="false">
      <c r="D19" s="50" t="s">
        <v>418</v>
      </c>
    </row>
    <row r="20" customFormat="false" ht="12.8" hidden="false" customHeight="false" outlineLevel="0" collapsed="false">
      <c r="D20" s="50" t="s">
        <v>409</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483</v>
      </c>
    </row>
    <row r="3" customFormat="false" ht="14.9" hidden="false" customHeight="false" outlineLevel="0" collapsed="false">
      <c r="B3" s="68" t="s">
        <v>504</v>
      </c>
    </row>
    <row r="4" customFormat="false" ht="12.8" hidden="false" customHeight="false" outlineLevel="0" collapsed="false">
      <c r="B4" s="45" t="s">
        <v>505</v>
      </c>
    </row>
    <row r="5" customFormat="false" ht="12.8" hidden="false" customHeight="false" outlineLevel="0" collapsed="false">
      <c r="B5" s="45" t="s">
        <v>506</v>
      </c>
    </row>
    <row r="6" customFormat="false" ht="12.8" hidden="false" customHeight="false" outlineLevel="0" collapsed="false">
      <c r="B6" s="45" t="s">
        <v>507</v>
      </c>
    </row>
    <row r="7" customFormat="false" ht="12.8" hidden="false" customHeight="false" outlineLevel="0" collapsed="false">
      <c r="B7" s="45" t="s">
        <v>508</v>
      </c>
    </row>
    <row r="8" customFormat="false" ht="12.8" hidden="false" customHeight="false" outlineLevel="0" collapsed="false">
      <c r="B8" s="45" t="s">
        <v>509</v>
      </c>
    </row>
    <row r="9" customFormat="false" ht="12.8" hidden="false" customHeight="false" outlineLevel="0" collapsed="false">
      <c r="B9" s="45"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68" t="s">
        <v>513</v>
      </c>
    </row>
    <row r="20" customFormat="false" ht="12.8" hidden="false" customHeight="false" outlineLevel="0" collapsed="false">
      <c r="B20" s="50" t="s">
        <v>376</v>
      </c>
    </row>
    <row r="21" customFormat="false" ht="12.8" hidden="false" customHeight="false" outlineLevel="0" collapsed="false">
      <c r="B21" s="50" t="s">
        <v>380</v>
      </c>
    </row>
    <row r="22" customFormat="false" ht="12.8" hidden="false" customHeight="false" outlineLevel="0" collapsed="false">
      <c r="B22" s="50" t="s">
        <v>385</v>
      </c>
    </row>
    <row r="23" customFormat="false" ht="12.8" hidden="false" customHeight="false" outlineLevel="0" collapsed="false">
      <c r="B23" s="50" t="s">
        <v>390</v>
      </c>
    </row>
    <row r="24" customFormat="false" ht="12.8" hidden="false" customHeight="false" outlineLevel="0" collapsed="false">
      <c r="B24" s="50" t="s">
        <v>394</v>
      </c>
    </row>
    <row r="25" customFormat="false" ht="12.8" hidden="false" customHeight="false" outlineLevel="0" collapsed="false">
      <c r="B25" s="50" t="s">
        <v>398</v>
      </c>
    </row>
    <row r="26" customFormat="false" ht="12.8" hidden="false" customHeight="false" outlineLevel="0" collapsed="false">
      <c r="B26" s="50" t="s">
        <v>402</v>
      </c>
    </row>
    <row r="27" customFormat="false" ht="12.8" hidden="false" customHeight="false" outlineLevel="0" collapsed="false">
      <c r="B27" s="50" t="s">
        <v>406</v>
      </c>
    </row>
    <row r="28" customFormat="false" ht="12.8" hidden="false" customHeight="false" outlineLevel="0" collapsed="false">
      <c r="B28" s="50" t="s">
        <v>414</v>
      </c>
    </row>
    <row r="29" customFormat="false" ht="12.8" hidden="false" customHeight="false" outlineLevel="0" collapsed="false">
      <c r="B29" s="50" t="s">
        <v>421</v>
      </c>
    </row>
    <row r="30" customFormat="false" ht="12.8" hidden="false" customHeight="false" outlineLevel="0" collapsed="false">
      <c r="B30" s="50" t="s">
        <v>426</v>
      </c>
    </row>
    <row r="31" customFormat="false" ht="12.8" hidden="false" customHeight="false" outlineLevel="0" collapsed="false">
      <c r="B31" s="50" t="s">
        <v>429</v>
      </c>
    </row>
    <row r="32" customFormat="false" ht="12.8" hidden="false" customHeight="false" outlineLevel="0" collapsed="false">
      <c r="B32" s="50" t="s">
        <v>432</v>
      </c>
    </row>
    <row r="33" customFormat="false" ht="12.8" hidden="false" customHeight="false" outlineLevel="0" collapsed="false">
      <c r="B33" s="50" t="s">
        <v>435</v>
      </c>
    </row>
    <row r="34" customFormat="false" ht="12.8" hidden="false" customHeight="false" outlineLevel="0" collapsed="false">
      <c r="B34" s="50" t="s">
        <v>440</v>
      </c>
      <c r="D34" s="45"/>
    </row>
    <row r="35" customFormat="false" ht="12.8" hidden="false" customHeight="false" outlineLevel="0" collapsed="false">
      <c r="B35" s="50" t="s">
        <v>443</v>
      </c>
      <c r="D35" s="45"/>
    </row>
    <row r="36" customFormat="false" ht="12.8" hidden="false" customHeight="false" outlineLevel="0" collapsed="false">
      <c r="B36" s="50" t="s">
        <v>446</v>
      </c>
      <c r="D36" s="45"/>
    </row>
    <row r="37" customFormat="false" ht="12.8" hidden="false" customHeight="false" outlineLevel="0" collapsed="false">
      <c r="B37" s="50" t="s">
        <v>450</v>
      </c>
      <c r="D37" s="45"/>
    </row>
    <row r="38" customFormat="false" ht="12.8" hidden="false" customHeight="false" outlineLevel="0" collapsed="false">
      <c r="B38" s="50" t="s">
        <v>418</v>
      </c>
      <c r="D38" s="45"/>
    </row>
    <row r="39" customFormat="false" ht="12.8" hidden="false" customHeight="false" outlineLevel="0" collapsed="false">
      <c r="B39" s="50" t="s">
        <v>409</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67" t="s">
        <v>514</v>
      </c>
    </row>
    <row r="4" customFormat="false" ht="15" hidden="false" customHeight="false" outlineLevel="0" collapsed="false">
      <c r="B4" s="67" t="s">
        <v>515</v>
      </c>
    </row>
    <row r="5" customFormat="false" ht="15" hidden="false" customHeight="false" outlineLevel="0" collapsed="false">
      <c r="B5" s="67" t="s">
        <v>516</v>
      </c>
    </row>
    <row r="6" customFormat="false" ht="15" hidden="false" customHeight="false" outlineLevel="0" collapsed="false">
      <c r="B6" s="67" t="s">
        <v>517</v>
      </c>
    </row>
    <row r="7" customFormat="false" ht="15" hidden="false" customHeight="false" outlineLevel="0" collapsed="false">
      <c r="B7" s="67" t="s">
        <v>518</v>
      </c>
    </row>
    <row r="8" customFormat="false" ht="12.8" hidden="false" customHeight="false" outlineLevel="0" collapsed="false">
      <c r="B8" s="0" t="s">
        <v>519</v>
      </c>
    </row>
    <row r="9" customFormat="false" ht="12.8" hidden="false" customHeight="false" outlineLevel="0" collapsed="false">
      <c r="B9" s="0" t="s">
        <v>520</v>
      </c>
    </row>
    <row r="10" customFormat="false" ht="12.8" hidden="false" customHeight="false" outlineLevel="0" collapsed="false">
      <c r="B10" s="0" t="s">
        <v>521</v>
      </c>
    </row>
    <row r="11" customFormat="false" ht="12.8" hidden="false" customHeight="false" outlineLevel="0" collapsed="false">
      <c r="B11" s="0" t="s">
        <v>522</v>
      </c>
    </row>
    <row r="14" customFormat="false" ht="12.8" hidden="false" customHeight="false" outlineLevel="0" collapsed="false">
      <c r="B14" s="0" t="s">
        <v>523</v>
      </c>
    </row>
    <row r="20" customFormat="false" ht="12.8" hidden="false" customHeight="false" outlineLevel="0" collapsed="false">
      <c r="B20" s="0" t="s">
        <v>524</v>
      </c>
    </row>
    <row r="21" customFormat="false" ht="12.8" hidden="false" customHeight="false" outlineLevel="0" collapsed="false">
      <c r="B21" s="0" t="s">
        <v>525</v>
      </c>
    </row>
    <row r="22" customFormat="false" ht="12.8" hidden="false" customHeight="false" outlineLevel="0" collapsed="false">
      <c r="B22" s="0" t="s">
        <v>526</v>
      </c>
    </row>
    <row r="23" customFormat="false" ht="12.8" hidden="false" customHeight="false" outlineLevel="0" collapsed="false">
      <c r="B23" s="0" t="s">
        <v>527</v>
      </c>
    </row>
    <row r="24" customFormat="false" ht="12.8" hidden="false" customHeight="false" outlineLevel="0" collapsed="false">
      <c r="B24" s="0" t="s">
        <v>394</v>
      </c>
    </row>
    <row r="25" customFormat="false" ht="12.8" hidden="false" customHeight="false" outlineLevel="0" collapsed="false">
      <c r="B25" s="0" t="s">
        <v>528</v>
      </c>
    </row>
    <row r="26" customFormat="false" ht="12.8" hidden="false" customHeight="false" outlineLevel="0" collapsed="false">
      <c r="B26" s="0" t="s">
        <v>529</v>
      </c>
    </row>
    <row r="27" customFormat="false" ht="12.8" hidden="false" customHeight="false" outlineLevel="0" collapsed="false">
      <c r="B27" s="0" t="s">
        <v>530</v>
      </c>
    </row>
    <row r="28" customFormat="false" ht="12.8" hidden="false" customHeight="false" outlineLevel="0" collapsed="false">
      <c r="B28" s="0" t="s">
        <v>531</v>
      </c>
    </row>
    <row r="29" customFormat="false" ht="12.8" hidden="false" customHeight="false" outlineLevel="0" collapsed="false">
      <c r="B29" s="0" t="s">
        <v>532</v>
      </c>
    </row>
    <row r="30" customFormat="false" ht="12.8" hidden="false" customHeight="false" outlineLevel="0" collapsed="false">
      <c r="B30" s="0" t="s">
        <v>533</v>
      </c>
    </row>
    <row r="31" customFormat="false" ht="12.8" hidden="false" customHeight="false" outlineLevel="0" collapsed="false">
      <c r="B31" s="0" t="s">
        <v>534</v>
      </c>
    </row>
    <row r="32" customFormat="false" ht="12.8" hidden="false" customHeight="false" outlineLevel="0" collapsed="false">
      <c r="B32" s="0" t="s">
        <v>535</v>
      </c>
    </row>
    <row r="33" customFormat="false" ht="12.8" hidden="false" customHeight="false" outlineLevel="0" collapsed="false">
      <c r="B33" s="0" t="s">
        <v>536</v>
      </c>
    </row>
    <row r="34" customFormat="false" ht="12.8" hidden="false" customHeight="false" outlineLevel="0" collapsed="false">
      <c r="B34" s="0" t="s">
        <v>537</v>
      </c>
    </row>
    <row r="35" customFormat="false" ht="12.8" hidden="false" customHeight="false" outlineLevel="0" collapsed="false">
      <c r="B35" s="0" t="s">
        <v>443</v>
      </c>
    </row>
    <row r="36" customFormat="false" ht="12.8" hidden="false" customHeight="false" outlineLevel="0" collapsed="false">
      <c r="B36" s="0" t="s">
        <v>538</v>
      </c>
    </row>
    <row r="37" customFormat="false" ht="12.8" hidden="false" customHeight="false" outlineLevel="0" collapsed="false">
      <c r="B37" s="0" t="s">
        <v>539</v>
      </c>
    </row>
    <row r="38" customFormat="false" ht="12.8" hidden="false" customHeight="false" outlineLevel="0" collapsed="false">
      <c r="B38" s="0" t="s">
        <v>540</v>
      </c>
    </row>
    <row r="39" customFormat="false" ht="12.8" hidden="false" customHeight="false" outlineLevel="0" collapsed="false">
      <c r="B39" s="0" t="s">
        <v>541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390</v>
      </c>
    </row>
    <row r="3" customFormat="false" ht="15" hidden="false" customHeight="false" outlineLevel="0" collapsed="false">
      <c r="B3" s="67" t="s">
        <v>542</v>
      </c>
    </row>
    <row r="4" customFormat="false" ht="15" hidden="false" customHeight="false" outlineLevel="0" collapsed="false">
      <c r="B4" s="67" t="s">
        <v>543</v>
      </c>
    </row>
    <row r="5" customFormat="false" ht="15" hidden="false" customHeight="false" outlineLevel="0" collapsed="false">
      <c r="B5" s="67" t="s">
        <v>544</v>
      </c>
    </row>
    <row r="6" customFormat="false" ht="15" hidden="false" customHeight="false" outlineLevel="0" collapsed="false">
      <c r="B6" s="67" t="s">
        <v>545</v>
      </c>
    </row>
    <row r="7" customFormat="false" ht="12.8" hidden="false" customHeight="false" outlineLevel="0" collapsed="false">
      <c r="B7" s="0" t="s">
        <v>546</v>
      </c>
    </row>
    <row r="8" customFormat="false" ht="12.8" hidden="false" customHeight="false" outlineLevel="0" collapsed="false">
      <c r="B8" s="0" t="s">
        <v>547</v>
      </c>
    </row>
    <row r="9" customFormat="false" ht="12.8" hidden="false" customHeight="false" outlineLevel="0" collapsed="false">
      <c r="B9" s="0" t="s">
        <v>548</v>
      </c>
    </row>
    <row r="10" customFormat="false" ht="12.8" hidden="false" customHeight="false" outlineLevel="0" collapsed="false">
      <c r="B10" s="0" t="s">
        <v>549</v>
      </c>
    </row>
    <row r="11" customFormat="false" ht="12.8" hidden="false" customHeight="false" outlineLevel="0" collapsed="false">
      <c r="B11" s="0" t="s">
        <v>550</v>
      </c>
    </row>
    <row r="14" customFormat="false" ht="12.8" hidden="false" customHeight="false" outlineLevel="0" collapsed="false">
      <c r="B14" s="0" t="s">
        <v>551</v>
      </c>
    </row>
    <row r="20" customFormat="false" ht="12.8" hidden="false" customHeight="false" outlineLevel="0" collapsed="false">
      <c r="B20" s="0" t="s">
        <v>552</v>
      </c>
    </row>
    <row r="21" customFormat="false" ht="12.8" hidden="false" customHeight="false" outlineLevel="0" collapsed="false">
      <c r="B21" s="0" t="s">
        <v>553</v>
      </c>
    </row>
    <row r="22" customFormat="false" ht="12.8" hidden="false" customHeight="false" outlineLevel="0" collapsed="false">
      <c r="B22" s="0" t="s">
        <v>554</v>
      </c>
    </row>
    <row r="23" customFormat="false" ht="12.8" hidden="false" customHeight="false" outlineLevel="0" collapsed="false">
      <c r="B23" s="0" t="s">
        <v>555</v>
      </c>
    </row>
    <row r="24" customFormat="false" ht="12.8" hidden="false" customHeight="false" outlineLevel="0" collapsed="false">
      <c r="B24" s="0" t="s">
        <v>556</v>
      </c>
    </row>
    <row r="25" customFormat="false" ht="12.8" hidden="false" customHeight="false" outlineLevel="0" collapsed="false">
      <c r="B25" s="0" t="s">
        <v>557</v>
      </c>
    </row>
    <row r="26" customFormat="false" ht="12.8" hidden="false" customHeight="false" outlineLevel="0" collapsed="false">
      <c r="B26" s="0" t="s">
        <v>558</v>
      </c>
    </row>
    <row r="27" customFormat="false" ht="12.8" hidden="false" customHeight="false" outlineLevel="0" collapsed="false">
      <c r="B27" s="0" t="s">
        <v>559</v>
      </c>
    </row>
    <row r="28" customFormat="false" ht="12.8" hidden="false" customHeight="false" outlineLevel="0" collapsed="false">
      <c r="B28" s="0" t="s">
        <v>560</v>
      </c>
    </row>
    <row r="29" customFormat="false" ht="12.8" hidden="false" customHeight="false" outlineLevel="0" collapsed="false">
      <c r="B29" s="0" t="s">
        <v>561</v>
      </c>
    </row>
    <row r="30" customFormat="false" ht="12.8" hidden="false" customHeight="false" outlineLevel="0" collapsed="false">
      <c r="B30" s="0" t="s">
        <v>562</v>
      </c>
    </row>
    <row r="31" customFormat="false" ht="12.8" hidden="false" customHeight="false" outlineLevel="0" collapsed="false">
      <c r="B31" s="0" t="s">
        <v>563</v>
      </c>
    </row>
    <row r="32" customFormat="false" ht="12.8" hidden="false" customHeight="false" outlineLevel="0" collapsed="false">
      <c r="B32" s="0" t="s">
        <v>564</v>
      </c>
    </row>
    <row r="33" customFormat="false" ht="12.8" hidden="false" customHeight="false" outlineLevel="0" collapsed="false">
      <c r="B33" s="0" t="s">
        <v>565</v>
      </c>
    </row>
    <row r="34" customFormat="false" ht="12.8" hidden="false" customHeight="false" outlineLevel="0" collapsed="false">
      <c r="B34" s="0" t="s">
        <v>566</v>
      </c>
    </row>
    <row r="35" customFormat="false" ht="12.8" hidden="false" customHeight="false" outlineLevel="0" collapsed="false">
      <c r="B35" s="0" t="s">
        <v>567</v>
      </c>
    </row>
    <row r="36" customFormat="false" ht="12.8" hidden="false" customHeight="false" outlineLevel="0" collapsed="false">
      <c r="B36" s="0" t="s">
        <v>568</v>
      </c>
    </row>
    <row r="37" customFormat="false" ht="12.8" hidden="false" customHeight="false" outlineLevel="0" collapsed="false">
      <c r="B37" s="0" t="s">
        <v>450</v>
      </c>
    </row>
    <row r="38" customFormat="false" ht="12.8" hidden="false" customHeight="false" outlineLevel="0" collapsed="false">
      <c r="B38" s="0" t="s">
        <v>569</v>
      </c>
    </row>
    <row r="39" customFormat="false" ht="12.8" hidden="false" customHeight="false" outlineLevel="0" collapsed="false">
      <c r="B39" s="0" t="s">
        <v>570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380</v>
      </c>
    </row>
    <row r="3" customFormat="false" ht="12.8" hidden="false" customHeight="false" outlineLevel="0" collapsed="false">
      <c r="B3" s="0" t="s">
        <v>571</v>
      </c>
    </row>
    <row r="4" customFormat="false" ht="12.8" hidden="false" customHeight="false" outlineLevel="0" collapsed="false">
      <c r="B4" s="0" t="s">
        <v>572</v>
      </c>
    </row>
    <row r="5" customFormat="false" ht="12.8" hidden="false" customHeight="false" outlineLevel="0" collapsed="false">
      <c r="B5" s="0" t="s">
        <v>573</v>
      </c>
    </row>
    <row r="6" customFormat="false" ht="12.8" hidden="false" customHeight="false" outlineLevel="0" collapsed="false">
      <c r="B6" s="0" t="s">
        <v>574</v>
      </c>
    </row>
    <row r="7" customFormat="false" ht="12.8" hidden="false" customHeight="false" outlineLevel="0" collapsed="false">
      <c r="B7" s="0" t="s">
        <v>575</v>
      </c>
    </row>
    <row r="8" customFormat="false" ht="15" hidden="false" customHeight="false" outlineLevel="0" collapsed="false">
      <c r="B8" s="67" t="s">
        <v>576</v>
      </c>
    </row>
    <row r="9" customFormat="false" ht="12.8" hidden="false" customHeight="false" outlineLevel="0" collapsed="false">
      <c r="B9" s="0" t="s">
        <v>577</v>
      </c>
    </row>
    <row r="10" customFormat="false" ht="12.8" hidden="false" customHeight="false" outlineLevel="0" collapsed="false">
      <c r="B10" s="45" t="s">
        <v>578</v>
      </c>
    </row>
    <row r="11" customFormat="false" ht="12.8" hidden="false" customHeight="false" outlineLevel="0" collapsed="false">
      <c r="B11" s="45" t="s">
        <v>579</v>
      </c>
    </row>
    <row r="14" customFormat="false" ht="12.8" hidden="false" customHeight="false" outlineLevel="0" collapsed="false">
      <c r="B14" s="0" t="s">
        <v>580</v>
      </c>
    </row>
    <row r="20" customFormat="false" ht="12.8" hidden="false" customHeight="false" outlineLevel="0" collapsed="false">
      <c r="B20" s="0" t="s">
        <v>581</v>
      </c>
    </row>
    <row r="21" customFormat="false" ht="12.8" hidden="false" customHeight="false" outlineLevel="0" collapsed="false">
      <c r="B21" s="0" t="s">
        <v>582</v>
      </c>
    </row>
    <row r="22" customFormat="false" ht="12.8" hidden="false" customHeight="false" outlineLevel="0" collapsed="false">
      <c r="B22" s="0" t="s">
        <v>583</v>
      </c>
    </row>
    <row r="23" customFormat="false" ht="12.8" hidden="false" customHeight="false" outlineLevel="0" collapsed="false">
      <c r="B23" s="0" t="s">
        <v>584</v>
      </c>
    </row>
    <row r="24" customFormat="false" ht="12.8" hidden="false" customHeight="false" outlineLevel="0" collapsed="false">
      <c r="B24" s="0" t="s">
        <v>394</v>
      </c>
    </row>
    <row r="25" customFormat="false" ht="12.8" hidden="false" customHeight="false" outlineLevel="0" collapsed="false">
      <c r="B25" s="0" t="s">
        <v>585</v>
      </c>
    </row>
    <row r="26" customFormat="false" ht="12.8" hidden="false" customHeight="false" outlineLevel="0" collapsed="false">
      <c r="B26" s="0" t="s">
        <v>586</v>
      </c>
    </row>
    <row r="27" customFormat="false" ht="12.8" hidden="false" customHeight="false" outlineLevel="0" collapsed="false">
      <c r="B27" s="0" t="s">
        <v>587</v>
      </c>
    </row>
    <row r="28" customFormat="false" ht="12.8" hidden="false" customHeight="false" outlineLevel="0" collapsed="false">
      <c r="B28" s="0" t="s">
        <v>588</v>
      </c>
    </row>
    <row r="29" customFormat="false" ht="12.8" hidden="false" customHeight="false" outlineLevel="0" collapsed="false">
      <c r="B29" s="0" t="s">
        <v>589</v>
      </c>
    </row>
    <row r="30" customFormat="false" ht="12.8" hidden="false" customHeight="false" outlineLevel="0" collapsed="false">
      <c r="B30" s="0" t="s">
        <v>590</v>
      </c>
    </row>
    <row r="31" customFormat="false" ht="12.8" hidden="false" customHeight="false" outlineLevel="0" collapsed="false">
      <c r="B31" s="0" t="s">
        <v>591</v>
      </c>
    </row>
    <row r="32" customFormat="false" ht="12.8" hidden="false" customHeight="false" outlineLevel="0" collapsed="false">
      <c r="B32" s="0" t="s">
        <v>592</v>
      </c>
    </row>
    <row r="33" customFormat="false" ht="12.8" hidden="false" customHeight="false" outlineLevel="0" collapsed="false">
      <c r="B33" s="0" t="s">
        <v>593</v>
      </c>
    </row>
    <row r="34" customFormat="false" ht="12.8" hidden="false" customHeight="false" outlineLevel="0" collapsed="false">
      <c r="B34" s="0" t="s">
        <v>594</v>
      </c>
    </row>
    <row r="35" customFormat="false" ht="12.8" hidden="false" customHeight="false" outlineLevel="0" collapsed="false">
      <c r="B35" s="0" t="s">
        <v>595</v>
      </c>
    </row>
    <row r="36" customFormat="false" ht="12.8" hidden="false" customHeight="false" outlineLevel="0" collapsed="false">
      <c r="B36" s="0" t="s">
        <v>596</v>
      </c>
    </row>
    <row r="37" customFormat="false" ht="12.8" hidden="false" customHeight="false" outlineLevel="0" collapsed="false">
      <c r="B37" s="0" t="s">
        <v>450</v>
      </c>
    </row>
    <row r="38" customFormat="false" ht="12.8" hidden="false" customHeight="false" outlineLevel="0" collapsed="false">
      <c r="B38" s="0" t="s">
        <v>597</v>
      </c>
    </row>
    <row r="39" customFormat="false" ht="12.8" hidden="false" customHeight="false" outlineLevel="0" collapsed="false">
      <c r="B39" s="0" t="s">
        <v>598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385</v>
      </c>
    </row>
    <row r="3" customFormat="false" ht="15" hidden="false" customHeight="false" outlineLevel="0" collapsed="false">
      <c r="B3" s="67" t="s">
        <v>599</v>
      </c>
    </row>
    <row r="4" customFormat="false" ht="15" hidden="false" customHeight="false" outlineLevel="0" collapsed="false">
      <c r="B4" s="67" t="s">
        <v>600</v>
      </c>
    </row>
    <row r="5" customFormat="false" ht="12.8" hidden="false" customHeight="false" outlineLevel="0" collapsed="false">
      <c r="B5" s="0" t="s">
        <v>601</v>
      </c>
    </row>
    <row r="6" customFormat="false" ht="15" hidden="false" customHeight="false" outlineLevel="0" collapsed="false">
      <c r="B6" s="67" t="s">
        <v>602</v>
      </c>
    </row>
    <row r="7" customFormat="false" ht="15" hidden="false" customHeight="false" outlineLevel="0" collapsed="false">
      <c r="B7" s="67" t="s">
        <v>603</v>
      </c>
    </row>
    <row r="8" customFormat="false" ht="12.8" hidden="false" customHeight="false" outlineLevel="0" collapsed="false">
      <c r="B8" s="0" t="s">
        <v>604</v>
      </c>
    </row>
    <row r="9" customFormat="false" ht="12.8" hidden="false" customHeight="false" outlineLevel="0" collapsed="false">
      <c r="B9" s="69" t="s">
        <v>605</v>
      </c>
    </row>
    <row r="10" customFormat="false" ht="12.8" hidden="false" customHeight="false" outlineLevel="0" collapsed="false">
      <c r="B10" s="0" t="s">
        <v>606</v>
      </c>
    </row>
    <row r="11" customFormat="false" ht="12.8" hidden="false" customHeight="false" outlineLevel="0" collapsed="false">
      <c r="B11" s="0" t="s">
        <v>607</v>
      </c>
    </row>
    <row r="14" customFormat="false" ht="12.8" hidden="false" customHeight="false" outlineLevel="0" collapsed="false">
      <c r="B14" s="0" t="s">
        <v>608</v>
      </c>
    </row>
    <row r="20" customFormat="false" ht="12.8" hidden="false" customHeight="false" outlineLevel="0" collapsed="false">
      <c r="B20" s="0" t="s">
        <v>609</v>
      </c>
    </row>
    <row r="21" customFormat="false" ht="12.8" hidden="false" customHeight="false" outlineLevel="0" collapsed="false">
      <c r="B21" s="0" t="s">
        <v>610</v>
      </c>
    </row>
    <row r="22" customFormat="false" ht="12.8" hidden="false" customHeight="false" outlineLevel="0" collapsed="false">
      <c r="B22" s="0" t="s">
        <v>554</v>
      </c>
    </row>
    <row r="23" customFormat="false" ht="12.8" hidden="false" customHeight="false" outlineLevel="0" collapsed="false">
      <c r="B23" s="0" t="s">
        <v>611</v>
      </c>
    </row>
    <row r="24" customFormat="false" ht="12.8" hidden="false" customHeight="false" outlineLevel="0" collapsed="false">
      <c r="B24" s="0" t="s">
        <v>394</v>
      </c>
    </row>
    <row r="25" customFormat="false" ht="12.8" hidden="false" customHeight="false" outlineLevel="0" collapsed="false">
      <c r="B25" s="0" t="s">
        <v>612</v>
      </c>
    </row>
    <row r="26" customFormat="false" ht="12.8" hidden="false" customHeight="false" outlineLevel="0" collapsed="false">
      <c r="B26" s="0" t="s">
        <v>613</v>
      </c>
    </row>
    <row r="27" customFormat="false" ht="12.8" hidden="false" customHeight="false" outlineLevel="0" collapsed="false">
      <c r="B27" s="0" t="s">
        <v>614</v>
      </c>
    </row>
    <row r="28" customFormat="false" ht="12.8" hidden="false" customHeight="false" outlineLevel="0" collapsed="false">
      <c r="B28" s="0" t="s">
        <v>615</v>
      </c>
    </row>
    <row r="29" customFormat="false" ht="12.8" hidden="false" customHeight="false" outlineLevel="0" collapsed="false">
      <c r="B29" s="0" t="s">
        <v>616</v>
      </c>
    </row>
    <row r="30" customFormat="false" ht="12.8" hidden="false" customHeight="false" outlineLevel="0" collapsed="false">
      <c r="B30" s="0" t="s">
        <v>617</v>
      </c>
    </row>
    <row r="31" customFormat="false" ht="12.8" hidden="false" customHeight="false" outlineLevel="0" collapsed="false">
      <c r="B31" s="0" t="s">
        <v>618</v>
      </c>
    </row>
    <row r="32" customFormat="false" ht="12.8" hidden="false" customHeight="false" outlineLevel="0" collapsed="false">
      <c r="B32" s="0" t="s">
        <v>619</v>
      </c>
    </row>
    <row r="33" customFormat="false" ht="12.8" hidden="false" customHeight="false" outlineLevel="0" collapsed="false">
      <c r="B33" s="0" t="s">
        <v>620</v>
      </c>
    </row>
    <row r="34" customFormat="false" ht="12.8" hidden="false" customHeight="false" outlineLevel="0" collapsed="false">
      <c r="B34" s="0" t="s">
        <v>621</v>
      </c>
    </row>
    <row r="35" customFormat="false" ht="12.8" hidden="false" customHeight="false" outlineLevel="0" collapsed="false">
      <c r="B35" s="0" t="s">
        <v>595</v>
      </c>
    </row>
    <row r="36" customFormat="false" ht="12.8" hidden="false" customHeight="false" outlineLevel="0" collapsed="false">
      <c r="B36" s="0" t="s">
        <v>622</v>
      </c>
    </row>
    <row r="37" customFormat="false" ht="12.8" hidden="false" customHeight="false" outlineLevel="0" collapsed="false">
      <c r="B37" s="0" t="s">
        <v>539</v>
      </c>
    </row>
    <row r="38" customFormat="false" ht="12.8" hidden="false" customHeight="false" outlineLevel="0" collapsed="false">
      <c r="B38" s="0" t="s">
        <v>623</v>
      </c>
    </row>
    <row r="39" customFormat="false" ht="12.8" hidden="false" customHeight="false" outlineLevel="0" collapsed="false">
      <c r="B39" s="0" t="s">
        <v>624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578125" defaultRowHeight="12.8" zeroHeight="false" outlineLevelRow="0" outlineLevelCol="0"/>
  <sheetData>
    <row r="2" customFormat="false" ht="12.8" hidden="false" customHeight="false" outlineLevel="0" collapsed="false">
      <c r="B2" s="0" t="s">
        <v>421</v>
      </c>
    </row>
    <row r="3" customFormat="false" ht="12.8" hidden="false" customHeight="false" outlineLevel="0" collapsed="false">
      <c r="B3" s="0" t="s">
        <v>625</v>
      </c>
    </row>
    <row r="4" customFormat="false" ht="12.8" hidden="false" customHeight="false" outlineLevel="0" collapsed="false">
      <c r="B4" s="0" t="s">
        <v>626</v>
      </c>
    </row>
    <row r="5" customFormat="false" ht="12.8" hidden="false" customHeight="false" outlineLevel="0" collapsed="false">
      <c r="B5" s="0" t="s">
        <v>627</v>
      </c>
    </row>
    <row r="6" customFormat="false" ht="12.8" hidden="false" customHeight="false" outlineLevel="0" collapsed="false">
      <c r="B6" s="0" t="s">
        <v>628</v>
      </c>
    </row>
    <row r="7" customFormat="false" ht="12.8" hidden="false" customHeight="false" outlineLevel="0" collapsed="false">
      <c r="B7" s="0" t="s">
        <v>629</v>
      </c>
    </row>
    <row r="8" customFormat="false" ht="12.8" hidden="false" customHeight="false" outlineLevel="0" collapsed="false">
      <c r="B8" s="0" t="s">
        <v>630</v>
      </c>
    </row>
    <row r="9" customFormat="false" ht="12.8" hidden="false" customHeight="false" outlineLevel="0" collapsed="false">
      <c r="B9" s="0" t="s">
        <v>631</v>
      </c>
    </row>
    <row r="10" customFormat="false" ht="12.8" hidden="false" customHeight="false" outlineLevel="0" collapsed="false">
      <c r="B10" s="0" t="s">
        <v>632</v>
      </c>
    </row>
    <row r="11" customFormat="false" ht="12.8" hidden="false" customHeight="false" outlineLevel="0" collapsed="false">
      <c r="B11" s="0" t="s">
        <v>633</v>
      </c>
    </row>
    <row r="14" customFormat="false" ht="12.8" hidden="false" customHeight="false" outlineLevel="0" collapsed="false">
      <c r="B14" s="0" t="s">
        <v>634</v>
      </c>
    </row>
    <row r="20" customFormat="false" ht="12.8" hidden="false" customHeight="false" outlineLevel="0" collapsed="false">
      <c r="B20" s="0" t="s">
        <v>635</v>
      </c>
    </row>
    <row r="21" customFormat="false" ht="12.8" hidden="false" customHeight="false" outlineLevel="0" collapsed="false">
      <c r="B21" s="0" t="s">
        <v>636</v>
      </c>
    </row>
    <row r="22" customFormat="false" ht="12.8" hidden="false" customHeight="false" outlineLevel="0" collapsed="false">
      <c r="B22" s="0" t="s">
        <v>637</v>
      </c>
    </row>
    <row r="23" customFormat="false" ht="12.8" hidden="false" customHeight="false" outlineLevel="0" collapsed="false">
      <c r="B23" s="0" t="s">
        <v>638</v>
      </c>
    </row>
    <row r="24" customFormat="false" ht="12.8" hidden="false" customHeight="false" outlineLevel="0" collapsed="false">
      <c r="B24" s="0" t="s">
        <v>394</v>
      </c>
    </row>
    <row r="25" customFormat="false" ht="12.8" hidden="false" customHeight="false" outlineLevel="0" collapsed="false">
      <c r="B25" s="0" t="s">
        <v>639</v>
      </c>
    </row>
    <row r="26" customFormat="false" ht="12.8" hidden="false" customHeight="false" outlineLevel="0" collapsed="false">
      <c r="B26" s="0" t="s">
        <v>640</v>
      </c>
    </row>
    <row r="27" customFormat="false" ht="12.8" hidden="false" customHeight="false" outlineLevel="0" collapsed="false">
      <c r="B27" s="0" t="s">
        <v>641</v>
      </c>
    </row>
    <row r="28" customFormat="false" ht="12.8" hidden="false" customHeight="false" outlineLevel="0" collapsed="false">
      <c r="B28" s="0" t="s">
        <v>642</v>
      </c>
    </row>
    <row r="29" customFormat="false" ht="12.8" hidden="false" customHeight="false" outlineLevel="0" collapsed="false">
      <c r="B29" s="0" t="s">
        <v>643</v>
      </c>
    </row>
    <row r="30" customFormat="false" ht="12.8" hidden="false" customHeight="false" outlineLevel="0" collapsed="false">
      <c r="B30" s="0" t="s">
        <v>644</v>
      </c>
    </row>
    <row r="31" customFormat="false" ht="12.8" hidden="false" customHeight="false" outlineLevel="0" collapsed="false">
      <c r="B31" s="0" t="s">
        <v>645</v>
      </c>
    </row>
    <row r="32" customFormat="false" ht="12.8" hidden="false" customHeight="false" outlineLevel="0" collapsed="false">
      <c r="B32" s="0" t="s">
        <v>646</v>
      </c>
    </row>
    <row r="33" customFormat="false" ht="12.8" hidden="false" customHeight="false" outlineLevel="0" collapsed="false">
      <c r="B33" s="0" t="s">
        <v>647</v>
      </c>
    </row>
    <row r="34" customFormat="false" ht="12.8" hidden="false" customHeight="false" outlineLevel="0" collapsed="false">
      <c r="B34" s="0" t="s">
        <v>648</v>
      </c>
    </row>
    <row r="35" customFormat="false" ht="12.8" hidden="false" customHeight="false" outlineLevel="0" collapsed="false">
      <c r="B35" s="0" t="s">
        <v>649</v>
      </c>
    </row>
    <row r="36" customFormat="false" ht="12.8" hidden="false" customHeight="false" outlineLevel="0" collapsed="false">
      <c r="B36" s="0" t="s">
        <v>538</v>
      </c>
    </row>
    <row r="37" customFormat="false" ht="12.8" hidden="false" customHeight="false" outlineLevel="0" collapsed="false">
      <c r="B37" s="0" t="s">
        <v>450</v>
      </c>
    </row>
    <row r="38" customFormat="false" ht="12.8" hidden="false" customHeight="false" outlineLevel="0" collapsed="false">
      <c r="B38" s="0" t="s">
        <v>650</v>
      </c>
    </row>
    <row r="39" customFormat="false" ht="12.8" hidden="false" customHeight="false" outlineLevel="0" collapsed="false">
      <c r="B39" s="0" t="s">
        <v>651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2020-10-25T19:57:47Z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