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<sst xmlns="http://schemas.openxmlformats.org/spreadsheetml/2006/main" count="755" uniqueCount="605">
  <si>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</si>
  <si>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</si>
  <si>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</si>
  <si>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</si>
  <si>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</si>
  <si>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</si>
  <si>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</si>
  <si>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</si>
  <si>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</si>
  <si>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</si>
  <si>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</si>
  <si>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</si>
  <si>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</si>
  <si>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</si>
  <si>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</si>
  <si>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</si>
  <si>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</si>
  <si>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</si>
  <si>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</si>
  <si>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</si>
  <si>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</si>
  <si>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</si>
  <si>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</si>
  <si>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</si>
  <si>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</si>
  <si>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</si>
  <si>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</si>
  <si>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</si>
  <si>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</si>
  <si>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</si>
  <si>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</si>
  <si>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</si>
  <si>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</si>
  <si>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</si>
  <si>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</si>
  <si>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</si>
  <si>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</si>
  <si>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</si>
  <si>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</si>
  <si>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</si>
  <si>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</si>
  <si>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</si>
  <si>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</si>
  <si>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</si>
  <si>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</si>
  <si>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</si>
  <si>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</si>
  <si>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</si>
  <si>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</si>
  <si>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</si>
  <si>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</si>
  <si>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</si>
  <si>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</si>
  <si>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</si>
  <si>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</si>
  <si>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</si>
  <si>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</si>
  <si>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</si>
  <si>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</si>
  <si>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</si>
  <si>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</si>
  <si>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</si>
  <si>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</si>
  <si>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</si>
  <si>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</si>
  <si>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</si>
  <si>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</si>
  <si>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</si>
  <si>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</si>
  <si>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</si>
  <si>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</si>
  <si>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</si>
  <si>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</si>
  <si>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</si>
  <si>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</si>
  <si>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</si>
  <si>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</si>
  <si>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</si>
  <si>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</si>
  <si>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</si>
  <si>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</si>
  <si>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</si>
  <si>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</si>
  <si>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</si>
  <si>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</si>
  <si>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</si>
  <si>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</si>
  <si>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</si>
  <si>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</si>
  <si>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</si>
  <si>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</si>
  <si>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</si>
  <si>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</si>
  <si>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</si>
  <si>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</si>
  <si>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</si>
  <si>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</si>
  <si>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</si>
  <si>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</si>
  <si>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</si>
  <si>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</si>
  <si>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</si>
  <si>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</si>
  <si>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</si>
  <si>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</si>
  <si>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</si>
  <si>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</si>
  <si>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</si>
  <si>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</si>
  <si>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</si>
  <si>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</si>
  <si>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</si>
  <si>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</si>
  <si>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</si>
  <si>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</si>
  <si>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</si>
  <si>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</si>
  <si>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</si>
  <si>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</si>
  <si>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</si>
  <si>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</si>
  <si>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</si>
  <si>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</si>
  <si>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</si>
  <si>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</si>
  <si>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</si>
  <si>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</si>
  <si>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</si>
  <si>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</si>
  <si>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</si>
  <si>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</si>
  <si>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</si>
  <si>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</si>
  <si>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</si>
  <si>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</si>
  <si>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</si>
  <si>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</si>
  <si>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</si>
  <si>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</si>
  <si>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</si>
  <si>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</si>
  <si>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</si>
  <si>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</si>
  <si>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</si>
  <si>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</si>
  <si>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</si>
  <si>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</si>
  <si>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</si>
  <si>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</si>
  <si>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</si>
  <si>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</si>
  <si>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</si>
  <si>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</si>
  <si>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</si>
  <si>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</si>
  <si>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</si>
  <si>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</si>
  <si>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</si>
  <si>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</si>
  <si>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</si>
  <si>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</si>
  <si>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</si>
  <si>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</si>
  <si>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</si>
  <si>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</si>
  <si>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</si>
  <si>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</si>
  <si>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</si>
  <si>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</si>
  <si>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</si>
  <si>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</si>
  <si>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</si>
  <si>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</si>
  <si>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</si>
  <si>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</si>
  <si>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</si>
  <si>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</si>
  <si>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</si>
  <si>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</si>
  <si>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</si>
  <si>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</si>
  <si>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</si>
  <si>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</si>
  <si>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</si>
  <si>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</si>
  <si>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</si>
  <si>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</si>
  <si>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</si>
  <si>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</si>
  <si>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</si>
  <si>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</si>
  <si>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</si>
  <si>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</si>
  <si>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</si>
  <si>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</si>
  <si>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</si>
  <si>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</si>
  <si>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</si>
  <si>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</si>
  <si>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</si>
  <si>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</si>
  <si>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</si>
  <si>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</si>
  <si>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</si>
  <si>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</si>
  <si>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</si>
  <si>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</si>
  <si>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</si>
  <si>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</si>
  <si>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</si>
  <si>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</si>
  <si>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</si>
  <si>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</si>
  <si>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</si>
  <si>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</si>
  <si>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</si>
  <si>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</si>
  <si>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</si>
  <si>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</si>
  <si>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</si>
  <si>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</si>
  <si>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</si>
  <si>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</si>
  <si>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</si>
  <si>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</si>
  <si>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</si>
  <si>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</si>
  <si>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</si>
  <si>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</si>
  <si>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</si>
  <si>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</si>
  <si>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</si>
  <si>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</si>
  <si>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</si>
  <si>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</si>
  <si>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</si>
  <si>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</si>
  <si>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</si>
  <si>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</si>
  <si>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</si>
  <si>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</si>
  <si>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</si>
  <si>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</si>
  <si>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</si>
  <si>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</si>
  <si>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</si>
  <si>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</si>
  <si>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</si>
  <si>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</si>
  <si>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</si>
  <si>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</si>
  <si>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</si>
  <si>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</si>
  <si>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</si>
  <si>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</si>
  <si>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</si>
  <si>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</si>
  <si>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</si>
  <si>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</si>
  <si>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</si>
  <si>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</si>
  <si>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</si>
  <si>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</si>
  <si>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</si>
  <si>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</si>
  <si>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</si>
  <si>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</si>
  <si>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</si>
  <si>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</si>
  <si>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</si>
  <si>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</si>
  <si>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</si>
  <si>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</si>
  <si>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</si>
  <si>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</si>
  <si>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</si>
  <si>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</si>
  <si>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</si>
  <si>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</si>
  <si>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</si>
  <si>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</si>
  <si>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</si>
  <si>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</si>
  <si>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</si>
  <si>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</si>
  <si>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</si>
  <si>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</si>
  <si>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</si>
  <si>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</si>
  <si>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</si>
  <si>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</si>
  <si>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</si>
  <si>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</si>
  <si>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</si>
  <si>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</si>
  <si>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</si>
  <si>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</si>
  <si>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</si>
  <si>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</si>
  <si>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</si>
  <si>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</si>
  <si>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</si>
  <si>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</si>
  <si>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</si>
  <si>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</si>
  <si>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</si>
  <si>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</si>
  <si>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</si>
  <si>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</si>
  <si>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</si>
  <si>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</si>
  <si>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</si>
  <si>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</si>
  <si>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</si>
  <si>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</si>
  <si>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</si>
  <si>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</si>
  <si>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</si>
  <si>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</si>
  <si>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</si>
  <si>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</si>
  <si>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</si>
  <si>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</si>
  <si>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</si>
  <si>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</si>
  <si>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</si>
  <si>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</si>
  <si>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</si>
  <si>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</si>
  <si>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</si>
  <si>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</si>
  <si>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</si>
  <si>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</si>
  <si>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</si>
  <si>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</si>
  <si>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</si>
  <si>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</si>
  <si>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</si>
  <si>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</si>
  <si>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</si>
  <si>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</si>
  <si>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</si>
  <si>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</si>
  <si>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</si>
  <si>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</si>
  <si>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</si>
  <si>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</si>
  <si>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</si>
  <si>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</si>
  <si>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</si>
  <si>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</si>
  <si>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</si>
  <si>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</si>
  <si>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</si>
  <si>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</si>
  <si>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</si>
  <si>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845 G1, 850 G1, 840 G2, 845 G2,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</si>
  <si>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</si>
  <si>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</si>
  <si>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</si>
  <si>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</si>
  <si>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</si>
  <si>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</si>
  <si>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</si>
  <si>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</si>
  <si>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</si>
  <si>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</si>
  <si>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</si>
  <si>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</si>
  <si>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</si>
  <si>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</si>
  <si>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</si>
  <si>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BL silver - DE</t>
  </si>
  <si>
    <t xml:space="preserve">German</t>
  </si>
  <si>
    <t xml:space="preserve">HP/W. PS/840 G1 silver/DE</t>
  </si>
  <si>
    <t xml:space="preserve">Price – NON-Backlit</t>
  </si>
  <si>
    <t xml:space="preserve">HP 840 G1 BL silver - FR</t>
  </si>
  <si>
    <t xml:space="preserve">French</t>
  </si>
  <si>
    <t xml:space="preserve">HP/W. PS/840 G1 silver/FR</t>
  </si>
  <si>
    <t xml:space="preserve">Packing size</t>
  </si>
  <si>
    <t xml:space="preserve">Big</t>
  </si>
  <si>
    <t xml:space="preserve">HP 840 G1 BL silver - IT</t>
  </si>
  <si>
    <t xml:space="preserve">Italian</t>
  </si>
  <si>
    <t xml:space="preserve">HP/W. PS/840 G1 silver/IT</t>
  </si>
  <si>
    <t xml:space="preserve">Package height (CM)</t>
  </si>
  <si>
    <t xml:space="preserve">HP 840 G1 BL silver - ES</t>
  </si>
  <si>
    <t xml:space="preserve">Spanish</t>
  </si>
  <si>
    <t xml:space="preserve">Package width (CM)</t>
  </si>
  <si>
    <t xml:space="preserve">HP 840 G1 BL silver - UK</t>
  </si>
  <si>
    <t xml:space="preserve">UK</t>
  </si>
  <si>
    <t xml:space="preserve">HP/W. PS/840 G1 silver/UK</t>
  </si>
  <si>
    <t xml:space="preserve">Package length (CM)</t>
  </si>
  <si>
    <t xml:space="preserve">HP 840 G1 BL silver - USI</t>
  </si>
  <si>
    <t xml:space="preserve">US International</t>
  </si>
  <si>
    <t xml:space="preserve">Origin of Product</t>
  </si>
  <si>
    <t xml:space="preserve">HP 840 G1 BL silver - US</t>
  </si>
  <si>
    <t xml:space="preserve">US</t>
  </si>
  <si>
    <t xml:space="preserve">HP/W. PS/840 G1 silver/US</t>
  </si>
  <si>
    <t xml:space="preserve">Package weight (GR)</t>
  </si>
  <si>
    <t xml:space="preserve">Bulgarian</t>
  </si>
  <si>
    <t xml:space="preserve">Czech</t>
  </si>
  <si>
    <t xml:space="preserve">Parent sku</t>
  </si>
  <si>
    <t xml:space="preserve">HP 840 G1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</si>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</sst>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G1 parent</v>
      </c>
      <c r="C4" s="29" t="s">
        <v>345</v>
      </c>
      <c r="D4" s="30" t="n">
        <f aca="false">Values!B14</f>
        <v>5714401841999</v>
      </c>
      <c r="E4" s="31" t="s">
        <v>346</v>
      </c>
      <c r="F4" s="28" t="str">
        <f aca="false">SUBSTITUTE(Values!B1, "{language}", "") &amp; " " &amp; Values!B3</f>
        <v>Teclado de respuesto  retroiluminado  para HP  840 G1, 845 G1, 850 G1, 840 G2, 845 G2,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G1 BL silver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Teclado de respuesto Alemán retroiluminado  para HP  840 G1, 845 G1, 850 G1, 840 G2, 845 G2,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BL silver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G1 silver/DE/1.jpg</v>
      </c>
      <c r="N5" s="28" t="str">
        <f aca="false">IF(ISBLANK(Values!$F4),"",Values!N4)</f>
        <v>https://raw.githubusercontent.com/PatrickVibild/TellusAmazonPictures/master/pictures/HP/W. PS/840 G1 silver/DE/2.jpg</v>
      </c>
      <c r="O5" s="28" t="str">
        <f aca="false">IF(ISBLANK(Values!$F4),"",Values!O4)</f>
        <v>https://raw.githubusercontent.com/PatrickVibild/TellusAmazonPictures/master/pictures/HP/W. PS/840 G1 silver/DE/3.jpg</v>
      </c>
      <c r="P5" s="28" t="str">
        <f aca="false">IF(ISBLANK(Values!$F4),"",Values!P4)</f>
        <v>https://raw.githubusercontent.com/PatrickVibild/TellusAmazonPictures/master/pictures/HP/W. PS/840 G1 silver/DE/4.jpg</v>
      </c>
      <c r="Q5" s="28" t="str">
        <f aca="false">IF(ISBLANK(Values!$F4),"",Values!Q4)</f>
        <v>https://raw.githubusercontent.com/PatrickVibild/TellusAmazonPictures/master/pictures/HP/W. PS/840 G1 silver/DE/5.jpg</v>
      </c>
      <c r="R5" s="28" t="str">
        <f aca="false">IF(ISBLANK(Values!$F4),"",Values!R4)</f>
        <v>https://raw.githubusercontent.com/PatrickVibild/TellusAmazonPictures/master/pictures/HP/W. PS/840 G1 silver/DE/6.jpg</v>
      </c>
      <c r="S5" s="28" t="str">
        <f aca="false">IF(ISBLANK(Values!$F4),"",Values!S4)</f>
        <v>https://raw.githubusercontent.com/PatrickVibild/TellusAmazonPictures/master/pictures/HP/W. PS/840 G1 silver/DE/7.jpg</v>
      </c>
      <c r="T5" s="28" t="str">
        <f aca="false">IF(ISBLANK(Values!$F4),"",Values!T4)</f>
        <v>https://raw.githubusercontent.com/PatrickVibild/TellusAmazonPictures/master/pictures/HP/W. PS/840 G1 silver/DE/8.jpg</v>
      </c>
      <c r="U5" s="28" t="str">
        <f aca="false">IF(ISBLANK(Values!$F4),"",Values!U4)</f>
        <v>https://raw.githubusercontent.com/PatrickVibild/TellusAmazonPictures/master/pictures/HP/W. PS/840 G1 silver/DE/9.jpg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845 G1, 850 G1, 840 G2, 845 G2, 850 G2</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HP 840 G1, 845 G1, 850 G1, 840 G2, 845 G2, 850 G2.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G1 BL silver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Teclado de respuesto Francés retroiluminado  para HP  840 G1, 845 G1, 850 G1, 840 G2, 845 G2,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BL silver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G1 silver/FR/1.jpg</v>
      </c>
      <c r="N6" s="28" t="str">
        <f aca="false">IF(ISBLANK(Values!$F5),"",Values!N5)</f>
        <v>https://raw.githubusercontent.com/PatrickVibild/TellusAmazonPictures/master/pictures/HP/W. PS/840 G1 silver/FR/2.jpg</v>
      </c>
      <c r="O6" s="28" t="str">
        <f aca="false">IF(ISBLANK(Values!$F5),"",Values!O5)</f>
        <v>https://raw.githubusercontent.com/PatrickVibild/TellusAmazonPictures/master/pictures/HP/W. PS/840 G1 silver/FR/3.jpg</v>
      </c>
      <c r="P6" s="28" t="str">
        <f aca="false">IF(ISBLANK(Values!$F5),"",Values!P5)</f>
        <v>https://raw.githubusercontent.com/PatrickVibild/TellusAmazonPictures/master/pictures/HP/W. PS/840 G1 silver/FR/4.jpg</v>
      </c>
      <c r="Q6" s="28" t="str">
        <f aca="false">IF(ISBLANK(Values!$F5),"",Values!Q5)</f>
        <v>https://raw.githubusercontent.com/PatrickVibild/TellusAmazonPictures/master/pictures/HP/W. PS/840 G1 silver/FR/5.jpg</v>
      </c>
      <c r="R6" s="28" t="str">
        <f aca="false">IF(ISBLANK(Values!$F5),"",Values!R5)</f>
        <v>https://raw.githubusercontent.com/PatrickVibild/TellusAmazonPictures/master/pictures/HP/W. PS/840 G1 silver/FR/6.jpg</v>
      </c>
      <c r="S6" s="28" t="str">
        <f aca="false">IF(ISBLANK(Values!$F5),"",Values!S5)</f>
        <v>https://raw.githubusercontent.com/PatrickVibild/TellusAmazonPictures/master/pictures/HP/W. PS/840 G1 silver/FR/7.jpg</v>
      </c>
      <c r="T6" s="28" t="str">
        <f aca="false">IF(ISBLANK(Values!$F5),"",Values!T5)</f>
        <v>https://raw.githubusercontent.com/PatrickVibild/TellusAmazonPictures/master/pictures/HP/W. PS/840 G1 silver/FR/8.jpg</v>
      </c>
      <c r="U6" s="28" t="str">
        <f aca="false">IF(ISBLANK(Values!$F5),"",Values!U5)</f>
        <v>https://raw.githubusercontent.com/PatrickVibild/TellusAmazonPictures/master/pictures/HP/W. PS/840 G1 silver/FR/9.jpg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845 G1, 850 G1, 840 G2, 845 G2, 850 G2</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HP 840 G1, 845 G1, 850 G1, 840 G2, 845 G2, 850 G2.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G1 BL silver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Teclado de respuesto Italiano retroiluminado  para HP  840 G1, 845 G1, 850 G1, 840 G2, 845 G2,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BL silver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G1 silver/IT/1.jpg</v>
      </c>
      <c r="N7" s="28" t="str">
        <f aca="false">IF(ISBLANK(Values!$F6),"",Values!N6)</f>
        <v>https://raw.githubusercontent.com/PatrickVibild/TellusAmazonPictures/master/pictures/HP/W. PS/840 G1 silver/IT/2.jpg</v>
      </c>
      <c r="O7" s="28" t="str">
        <f aca="false">IF(ISBLANK(Values!$F6),"",Values!O6)</f>
        <v>https://raw.githubusercontent.com/PatrickVibild/TellusAmazonPictures/master/pictures/HP/W. PS/840 G1 silver/IT/3.jpg</v>
      </c>
      <c r="P7" s="28" t="str">
        <f aca="false">IF(ISBLANK(Values!$F6),"",Values!P6)</f>
        <v>https://raw.githubusercontent.com/PatrickVibild/TellusAmazonPictures/master/pictures/HP/W. PS/840 G1 silver/IT/4.jpg</v>
      </c>
      <c r="Q7" s="28" t="str">
        <f aca="false">IF(ISBLANK(Values!$F6),"",Values!Q6)</f>
        <v>https://raw.githubusercontent.com/PatrickVibild/TellusAmazonPictures/master/pictures/HP/W. PS/840 G1 silver/IT/5.jpg</v>
      </c>
      <c r="R7" s="28" t="str">
        <f aca="false">IF(ISBLANK(Values!$F6),"",Values!R6)</f>
        <v>https://raw.githubusercontent.com/PatrickVibild/TellusAmazonPictures/master/pictures/HP/W. PS/840 G1 silver/IT/6.jpg</v>
      </c>
      <c r="S7" s="28" t="str">
        <f aca="false">IF(ISBLANK(Values!$F6),"",Values!S6)</f>
        <v>https://raw.githubusercontent.com/PatrickVibild/TellusAmazonPictures/master/pictures/HP/W. PS/840 G1 silver/IT/7.jpg</v>
      </c>
      <c r="T7" s="28" t="str">
        <f aca="false">IF(ISBLANK(Values!$F6),"",Values!T6)</f>
        <v>https://raw.githubusercontent.com/PatrickVibild/TellusAmazonPictures/master/pictures/HP/W. PS/840 G1 silver/IT/8.jpg</v>
      </c>
      <c r="U7" s="28" t="str">
        <f aca="false">IF(ISBLANK(Values!$F6),"",Values!U6)</f>
        <v>https://raw.githubusercontent.com/PatrickVibild/TellusAmazonPictures/master/pictures/HP/W. PS/840 G1 silver/IT/9.jpg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845 G1, 850 G1, 840 G2, 845 G2, 850 G2</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HP 840 G1, 845 G1, 850 G1, 840 G2, 845 G2, 850 G2.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G1 BL silver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Teclado de respuesto Español retroiluminado  para HP  840 G1, 845 G1, 850 G1, 840 G2, 845 G2,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BL silver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845 G1, 850 G1, 840 G2, 845 G2, 850 G2</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HP 840 G1, 845 G1, 850 G1, 840 G2, 845 G2, 850 G2.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G1 BL silver - UK</v>
      </c>
      <c r="C9" s="32" t="str">
        <f aca="false">IF(ISBLANK(Values!E8),"","TellusRem")</f>
        <v>TellusRem</v>
      </c>
      <c r="D9" s="30" t="n">
        <f aca="false">IF(ISBLANK(Values!E8),"",Values!E8)</f>
        <v>5714401841050</v>
      </c>
      <c r="E9" s="31" t="str">
        <f aca="false">IF(ISBLANK(Values!E8),"","EAN")</f>
        <v>EAN</v>
      </c>
      <c r="F9" s="28" t="str">
        <f aca="false">IF(ISBLANK(Values!E8),"",IF(Values!J8, SUBSTITUTE(Values!$B$1, "{language}", Values!H8) &amp; " " &amp;Values!$B$3, SUBSTITUTE(Values!$B$2, "{language}", Values!$H8) &amp; " " &amp;Values!$B$3))</f>
        <v>Teclado de respuesto Ingles retroiluminado  para HP  840 G1, 845 G1, 850 G1, 840 G2, 845 G2,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BL silver - UK</v>
      </c>
      <c r="K9" s="28" t="n">
        <f aca="false">IF(ISBLANK(Values!E8),"",IF(Values!J8, Values!$B$4, Values!$B$5))</f>
        <v>58.99</v>
      </c>
      <c r="L9" s="40" t="str">
        <f aca="false">IF(ISBLANK(Values!E8),"",IF($CO9="DEFAULT", Values!$B$18, ""))</f>
        <v/>
      </c>
      <c r="M9" s="28" t="str">
        <f aca="false">IF(ISBLANK(Values!E8),"",Values!$M8)</f>
        <v>https://raw.githubusercontent.com/PatrickVibild/TellusAmazonPictures/master/pictures/HP/W. PS/840 G1 silver/UK/1.jpg</v>
      </c>
      <c r="N9" s="28" t="str">
        <f aca="false">IF(ISBLANK(Values!$F8),"",Values!N8)</f>
        <v>https://raw.githubusercontent.com/PatrickVibild/TellusAmazonPictures/master/pictures/HP/W. PS/840 G1 silver/UK/2.jpg</v>
      </c>
      <c r="O9" s="28" t="str">
        <f aca="false">IF(ISBLANK(Values!$F8),"",Values!O8)</f>
        <v>https://raw.githubusercontent.com/PatrickVibild/TellusAmazonPictures/master/pictures/HP/W. PS/840 G1 silver/UK/3.jpg</v>
      </c>
      <c r="P9" s="28" t="str">
        <f aca="false">IF(ISBLANK(Values!$F8),"",Values!P8)</f>
        <v>https://raw.githubusercontent.com/PatrickVibild/TellusAmazonPictures/master/pictures/HP/W. PS/840 G1 silver/UK/4.jpg</v>
      </c>
      <c r="Q9" s="28" t="str">
        <f aca="false">IF(ISBLANK(Values!$F8),"",Values!Q8)</f>
        <v>https://raw.githubusercontent.com/PatrickVibild/TellusAmazonPictures/master/pictures/HP/W. PS/840 G1 silver/UK/5.jpg</v>
      </c>
      <c r="R9" s="28" t="str">
        <f aca="false">IF(ISBLANK(Values!$F8),"",Values!R8)</f>
        <v>https://raw.githubusercontent.com/PatrickVibild/TellusAmazonPictures/master/pictures/HP/W. PS/840 G1 silver/UK/6.jpg</v>
      </c>
      <c r="S9" s="28" t="str">
        <f aca="false">IF(ISBLANK(Values!$F8),"",Values!S8)</f>
        <v>https://raw.githubusercontent.com/PatrickVibild/TellusAmazonPictures/master/pictures/HP/W. PS/840 G1 silver/UK/7.jpg</v>
      </c>
      <c r="T9" s="28" t="str">
        <f aca="false">IF(ISBLANK(Values!$F8),"",Values!T8)</f>
        <v>https://raw.githubusercontent.com/PatrickVibild/TellusAmazonPictures/master/pictures/HP/W. PS/840 G1 silver/UK/8.jpg</v>
      </c>
      <c r="U9" s="28" t="str">
        <f aca="false">IF(ISBLANK(Values!$F8),"",Values!U8)</f>
        <v>https://raw.githubusercontent.com/PatrickVibild/TellusAmazonPictures/master/pictures/HP/W. PS/840 G1 silver/UK/9.jpg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845 G1, 850 G1, 840 G2, 845 G2, 850 G2</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HP 840 G1, 845 G1, 850 G1, 840 G2, 845 G2, 850 G2.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G1 BL silver - USI</v>
      </c>
      <c r="C10" s="32" t="str">
        <f aca="false">IF(ISBLANK(Values!E10),"","TellusRem")</f>
        <v>TellusRem</v>
      </c>
      <c r="D10" s="30" t="n">
        <f aca="false">IF(ISBLANK(Values!E10),"",Values!E10)</f>
        <v>5714401841203</v>
      </c>
      <c r="E10" s="31" t="str">
        <f aca="false">IF(ISBLANK(Values!E10),"","EAN")</f>
        <v>EAN</v>
      </c>
      <c r="F10" s="28" t="str">
        <f aca="false">IF(ISBLANK(Values!E10),"",IF(Values!J9, SUBSTITUTE(Values!$B$1, "{language}", Values!H9) &amp; " " &amp;Values!$B$3, SUBSTITUTE(Values!$B$2, "{language}", Values!$H9) &amp; " " &amp;Values!$B$3))</f>
        <v>Teclado de respuesto US internacional retroiluminado  para HP  840 G1, 845 G1, 850 G1, 840 G2, 845 G2,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BL silver - USI</v>
      </c>
      <c r="K10" s="28" t="n">
        <f aca="false">IF(ISBLANK(Values!E9),"",IF(Values!J9, Values!$B$4, Values!$B$5))</f>
        <v>58.99</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845 G1, 850 G1, 840 G2, 845 G2, 850 G2</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with € symbol US internacional con retroiluminación.</v>
      </c>
      <c r="AM10" s="1" t="str">
        <f aca="false">SUBSTITUTE(IF(ISBLANK(Values!E9),"",Values!$B$27), "{model}", Values!$B$3)</f>
        <v>👉 COMPATIBLE CON: HP 840 G1, 845 G1, 850 G1, 840 G2, 845 G2, 850 G2. Por favor, revise la imagen y la descripción cuidadosamente antes de comprar cualquier teclado. Esto asegura que obtenga el teclado correcto para su portátil. Instalación fácil.</v>
      </c>
      <c r="AT10" s="28" t="str">
        <f aca="false">IF(ISBLANK(Values!E9),"",Values!H9)</f>
        <v>US internacional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G1 BL silver - US</v>
      </c>
      <c r="C11" s="32" t="str">
        <f aca="false">IF(ISBLANK(Values!E10),"","TellusRem")</f>
        <v>TellusRem</v>
      </c>
      <c r="D11" s="30" t="n">
        <f aca="false">IF(ISBLANK(Values!E10),"",Values!E10)</f>
        <v>5714401841203</v>
      </c>
      <c r="E11" s="31" t="str">
        <f aca="false">IF(ISBLANK(Values!E10),"","EAN")</f>
        <v>EAN</v>
      </c>
      <c r="F11" s="28" t="str">
        <f aca="false">IF(ISBLANK(Values!E10),"",IF(Values!J10, SUBSTITUTE(Values!$B$1, "{language}", Values!H10) &amp; " " &amp;Values!$B$3, SUBSTITUTE(Values!$B$2, "{language}", Values!$H10) &amp; " " &amp;Values!$B$3))</f>
        <v>Teclado de respuesto US retroiluminado  para HP  840 G1, 845 G1, 850 G1, 840 G2, 845 G2,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BL silver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G1 silver/US/1.jpg</v>
      </c>
      <c r="N11" s="28" t="str">
        <f aca="false">IF(ISBLANK(Values!$F10),"",Values!N10)</f>
        <v>https://raw.githubusercontent.com/PatrickVibild/TellusAmazonPictures/master/pictures/HP/W. PS/840 G1 silver/US/2.jpg</v>
      </c>
      <c r="O11" s="28" t="str">
        <f aca="false">IF(ISBLANK(Values!$F10),"",Values!O10)</f>
        <v>https://raw.githubusercontent.com/PatrickVibild/TellusAmazonPictures/master/pictures/HP/W. PS/840 G1 silver/US/3.jpg</v>
      </c>
      <c r="P11" s="28" t="str">
        <f aca="false">IF(ISBLANK(Values!$F10),"",Values!P10)</f>
        <v>https://raw.githubusercontent.com/PatrickVibild/TellusAmazonPictures/master/pictures/HP/W. PS/840 G1 silver/US/4.jpg</v>
      </c>
      <c r="Q11" s="28" t="str">
        <f aca="false">IF(ISBLANK(Values!$F10),"",Values!Q10)</f>
        <v>https://raw.githubusercontent.com/PatrickVibild/TellusAmazonPictures/master/pictures/HP/W. PS/840 G1 silver/US/5.jpg</v>
      </c>
      <c r="R11" s="28" t="str">
        <f aca="false">IF(ISBLANK(Values!$F10),"",Values!R10)</f>
        <v>https://raw.githubusercontent.com/PatrickVibild/TellusAmazonPictures/master/pictures/HP/W. PS/840 G1 silver/US/6.jpg</v>
      </c>
      <c r="S11" s="28" t="str">
        <f aca="false">IF(ISBLANK(Values!$F10),"",Values!S10)</f>
        <v>https://raw.githubusercontent.com/PatrickVibild/TellusAmazonPictures/master/pictures/HP/W. PS/840 G1 silver/US/7.jpg</v>
      </c>
      <c r="T11" s="28" t="str">
        <f aca="false">IF(ISBLANK(Values!$F10),"",Values!T10)</f>
        <v>https://raw.githubusercontent.com/PatrickVibild/TellusAmazonPictures/master/pictures/HP/W. PS/840 G1 silver/US/8.jpg</v>
      </c>
      <c r="U11" s="28" t="str">
        <f aca="false">IF(ISBLANK(Values!$F10),"",Values!U10)</f>
        <v>https://raw.githubusercontent.com/PatrickVibild/TellusAmazonPictures/master/pictures/HP/W. PS/840 G1 silver/US/9.jpg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845 G1, 850 G1, 840 G2, 845 G2, 850 G2</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US con retroiluminación.</v>
      </c>
      <c r="AM11" s="1" t="str">
        <f aca="false">SUBSTITUTE(IF(ISBLANK(Values!E10),"",Values!$B$27), "{model}", Values!$B$3)</f>
        <v>👉 COMPATIBLE CON: HP 840 G1, 845 G1, 850 G1, 840 G2, 845 G2, 850 G2. Por favor, revise la imagen y la descripción cuidadosamente antes de comprar cualquier teclado. Esto asegura que obtenga el teclado correcto para su portátil. Instalación fácil.</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5714401841012</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G1 silver/DE/1.jpg</v>
      </c>
      <c r="N4" s="58" t="str">
        <f aca="false">IF(ISBLANK(K4),"",IF(L4, "https://raw.githubusercontent.com/PatrickVibild/TellusAmazonPictures/master/pictures/"&amp;K4&amp;"/2.jpg","https://download.HP.com/Images/Parts/"&amp;K4&amp;"/"&amp;K4&amp;"_B.jpg"))</f>
        <v>https://raw.githubusercontent.com/PatrickVibild/TellusAmazonPictures/master/pictures/HP/W. PS/840 G1 silver/DE/2.jpg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G1 silver/DE/3.jpg</v>
      </c>
      <c r="P4" s="0" t="str">
        <f aca="false">IF(ISBLANK(K4),"",IF(L4, "https://raw.githubusercontent.com/PatrickVibild/TellusAmazonPictures/master/pictures/"&amp;K4&amp;"/4.jpg", ""))</f>
        <v>https://raw.githubusercontent.com/PatrickVibild/TellusAmazonPictures/master/pictures/HP/W. PS/840 G1 silver/DE/4.jpg</v>
      </c>
      <c r="Q4" s="0" t="str">
        <f aca="false">IF(ISBLANK(K4),"",IF(L4, "https://raw.githubusercontent.com/PatrickVibild/TellusAmazonPictures/master/pictures/"&amp;K4&amp;"/5.jpg", ""))</f>
        <v>https://raw.githubusercontent.com/PatrickVibild/TellusAmazonPictures/master/pictures/HP/W. PS/840 G1 silver/DE/5.jpg</v>
      </c>
      <c r="R4" s="0" t="str">
        <f aca="false">IF(ISBLANK(K4),"",IF(L4, "https://raw.githubusercontent.com/PatrickVibild/TellusAmazonPictures/master/pictures/"&amp;K4&amp;"/6.jpg", ""))</f>
        <v>https://raw.githubusercontent.com/PatrickVibild/TellusAmazonPictures/master/pictures/HP/W. PS/840 G1 silver/DE/6.jpg</v>
      </c>
      <c r="S4" s="0" t="str">
        <f aca="false">IF(ISBLANK(K4),"",IF(L4, "https://raw.githubusercontent.com/PatrickVibild/TellusAmazonPictures/master/pictures/"&amp;K4&amp;"/7.jpg", ""))</f>
        <v>https://raw.githubusercontent.com/PatrickVibild/TellusAmazonPictures/master/pictures/HP/W. PS/840 G1 silver/DE/7.jpg</v>
      </c>
      <c r="T4" s="0" t="str">
        <f aca="false">IF(ISBLANK(K4),"",IF(L4, "https://raw.githubusercontent.com/PatrickVibild/TellusAmazonPictures/master/pictures/"&amp;K4&amp;"/8.jpg",""))</f>
        <v>https://raw.githubusercontent.com/PatrickVibild/TellusAmazonPictures/master/pictures/HP/W. PS/840 G1 silver/DE/8.jpg</v>
      </c>
      <c r="U4" s="0" t="str">
        <f aca="false">IF(ISBLANK(K4),"",IF(L4, "https://raw.githubusercontent.com/PatrickVibild/TellusAmazonPictures/master/pictures/"&amp;K4&amp;"/9.jpg", ""))</f>
        <v>https://raw.githubusercontent.com/PatrickVibild/TellusAmazonPictures/master/pictures/HP/W. PS/840 G1 silver/DE/9.jpg</v>
      </c>
      <c r="V4" s="60" t="n">
        <f aca="false">MATCH(G4,options!$D$1:$D$20,0)</f>
        <v>1</v>
      </c>
    </row>
    <row r="5" customFormat="false" ht="35.05" hidden="false" customHeight="false" outlineLevel="0" collapsed="false">
      <c r="A5" s="46" t="s">
        <v>375</v>
      </c>
      <c r="B5" s="51" t="n">
        <v>51.99</v>
      </c>
      <c r="C5" s="52" t="b">
        <v>0</v>
      </c>
      <c r="D5" s="52" t="b">
        <v>1</v>
      </c>
      <c r="E5" s="53" t="n">
        <v>5714401841029</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G1 silver/FR/1.jpg</v>
      </c>
      <c r="N5" s="58" t="str">
        <f aca="false">IF(ISBLANK(K5),"",IF(L5, "https://raw.githubusercontent.com/PatrickVibild/TellusAmazonPictures/master/pictures/"&amp;K5&amp;"/2.jpg","https://download.HP.com/Images/Parts/"&amp;K5&amp;"/"&amp;K5&amp;"_B.jpg"))</f>
        <v>https://raw.githubusercontent.com/PatrickVibild/TellusAmazonPictures/master/pictures/HP/W. PS/840 G1 silver/FR/2.jpg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G1 silver/FR/3.jpg</v>
      </c>
      <c r="P5" s="0" t="str">
        <f aca="false">IF(ISBLANK(K5),"",IF(L5, "https://raw.githubusercontent.com/PatrickVibild/TellusAmazonPictures/master/pictures/"&amp;K5&amp;"/4.jpg", ""))</f>
        <v>https://raw.githubusercontent.com/PatrickVibild/TellusAmazonPictures/master/pictures/HP/W. PS/840 G1 silver/FR/4.jpg</v>
      </c>
      <c r="Q5" s="0" t="str">
        <f aca="false">IF(ISBLANK(K5),"",IF(L5, "https://raw.githubusercontent.com/PatrickVibild/TellusAmazonPictures/master/pictures/"&amp;K5&amp;"/5.jpg", ""))</f>
        <v>https://raw.githubusercontent.com/PatrickVibild/TellusAmazonPictures/master/pictures/HP/W. PS/840 G1 silver/FR/5.jpg</v>
      </c>
      <c r="R5" s="0" t="str">
        <f aca="false">IF(ISBLANK(K5),"",IF(L5, "https://raw.githubusercontent.com/PatrickVibild/TellusAmazonPictures/master/pictures/"&amp;K5&amp;"/6.jpg", ""))</f>
        <v>https://raw.githubusercontent.com/PatrickVibild/TellusAmazonPictures/master/pictures/HP/W. PS/840 G1 silver/FR/6.jpg</v>
      </c>
      <c r="S5" s="0" t="str">
        <f aca="false">IF(ISBLANK(K5),"",IF(L5, "https://raw.githubusercontent.com/PatrickVibild/TellusAmazonPictures/master/pictures/"&amp;K5&amp;"/7.jpg", ""))</f>
        <v>https://raw.githubusercontent.com/PatrickVibild/TellusAmazonPictures/master/pictures/HP/W. PS/840 G1 silver/FR/7.jpg</v>
      </c>
      <c r="T5" s="0" t="str">
        <f aca="false">IF(ISBLANK(K5),"",IF(L5, "https://raw.githubusercontent.com/PatrickVibild/TellusAmazonPictures/master/pictures/"&amp;K5&amp;"/8.jpg",""))</f>
        <v>https://raw.githubusercontent.com/PatrickVibild/TellusAmazonPictures/master/pictures/HP/W. PS/840 G1 silver/FR/8.jpg</v>
      </c>
      <c r="U5" s="0" t="str">
        <f aca="false">IF(ISBLANK(K5),"",IF(L5, "https://raw.githubusercontent.com/PatrickVibild/TellusAmazonPictures/master/pictures/"&amp;K5&amp;"/9.jpg", ""))</f>
        <v>https://raw.githubusercontent.com/PatrickVibild/TellusAmazonPictures/master/pictures/HP/W. PS/840 G1 silver/FR/9.jpg</v>
      </c>
      <c r="V5" s="60" t="n">
        <f aca="false">MATCH(G5,options!$D$1:$D$20,0)</f>
        <v>2</v>
      </c>
    </row>
    <row r="6" customFormat="false" ht="35.05" hidden="false" customHeight="false" outlineLevel="0" collapsed="false">
      <c r="A6" s="46" t="s">
        <v>379</v>
      </c>
      <c r="B6" s="62" t="s">
        <v>380</v>
      </c>
      <c r="C6" s="52" t="b">
        <v>0</v>
      </c>
      <c r="D6" s="52" t="b">
        <v>1</v>
      </c>
      <c r="E6" s="53" t="n">
        <v>5714401841036</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G1 silver/IT/1.jpg</v>
      </c>
      <c r="N6" s="58" t="str">
        <f aca="false">IF(ISBLANK(K6),"",IF(L6, "https://raw.githubusercontent.com/PatrickVibild/TellusAmazonPictures/master/pictures/"&amp;K6&amp;"/2.jpg","https://download.HP.com/Images/Parts/"&amp;K6&amp;"/"&amp;K6&amp;"_B.jpg"))</f>
        <v>https://raw.githubusercontent.com/PatrickVibild/TellusAmazonPictures/master/pictures/HP/W. PS/840 G1 silver/IT/2.jpg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G1 silver/IT/3.jpg</v>
      </c>
      <c r="P6" s="0" t="str">
        <f aca="false">IF(ISBLANK(K6),"",IF(L6, "https://raw.githubusercontent.com/PatrickVibild/TellusAmazonPictures/master/pictures/"&amp;K6&amp;"/4.jpg", ""))</f>
        <v>https://raw.githubusercontent.com/PatrickVibild/TellusAmazonPictures/master/pictures/HP/W. PS/840 G1 silver/IT/4.jpg</v>
      </c>
      <c r="Q6" s="0" t="str">
        <f aca="false">IF(ISBLANK(K6),"",IF(L6, "https://raw.githubusercontent.com/PatrickVibild/TellusAmazonPictures/master/pictures/"&amp;K6&amp;"/5.jpg", ""))</f>
        <v>https://raw.githubusercontent.com/PatrickVibild/TellusAmazonPictures/master/pictures/HP/W. PS/840 G1 silver/IT/5.jpg</v>
      </c>
      <c r="R6" s="0" t="str">
        <f aca="false">IF(ISBLANK(K6),"",IF(L6, "https://raw.githubusercontent.com/PatrickVibild/TellusAmazonPictures/master/pictures/"&amp;K6&amp;"/6.jpg", ""))</f>
        <v>https://raw.githubusercontent.com/PatrickVibild/TellusAmazonPictures/master/pictures/HP/W. PS/840 G1 silver/IT/6.jpg</v>
      </c>
      <c r="S6" s="0" t="str">
        <f aca="false">IF(ISBLANK(K6),"",IF(L6, "https://raw.githubusercontent.com/PatrickVibild/TellusAmazonPictures/master/pictures/"&amp;K6&amp;"/7.jpg", ""))</f>
        <v>https://raw.githubusercontent.com/PatrickVibild/TellusAmazonPictures/master/pictures/HP/W. PS/840 G1 silver/IT/7.jpg</v>
      </c>
      <c r="T6" s="0" t="str">
        <f aca="false">IF(ISBLANK(K6),"",IF(L6, "https://raw.githubusercontent.com/PatrickVibild/TellusAmazonPictures/master/pictures/"&amp;K6&amp;"/8.jpg",""))</f>
        <v>https://raw.githubusercontent.com/PatrickVibild/TellusAmazonPictures/master/pictures/HP/W. PS/840 G1 silver/IT/8.jpg</v>
      </c>
      <c r="U6" s="0" t="str">
        <f aca="false">IF(ISBLANK(K6),"",IF(L6, "https://raw.githubusercontent.com/PatrickVibild/TellusAmazonPictures/master/pictures/"&amp;K6&amp;"/9.jpg", ""))</f>
        <v>https://raw.githubusercontent.com/PatrickVibild/TellusAmazonPictures/master/pictures/HP/W. PS/840 G1 silver/IT/9.jpg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5714401841043</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35.05" hidden="false" customHeight="false" outlineLevel="0" collapsed="false">
      <c r="A8" s="46" t="s">
        <v>387</v>
      </c>
      <c r="B8" s="63" t="str">
        <f aca="false">IF(B6=options!C1,"17","17")</f>
        <v>17</v>
      </c>
      <c r="C8" s="52" t="b">
        <v>0</v>
      </c>
      <c r="D8" s="52" t="b">
        <v>1</v>
      </c>
      <c r="E8" s="53" t="n">
        <v>5714401841050</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n">
        <f aca="false">TRUE()</f>
        <v>1</v>
      </c>
      <c r="K8" s="45" t="s">
        <v>390</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PS/840 G1 silver/UK/1.jpg</v>
      </c>
      <c r="N8" s="58" t="str">
        <f aca="false">IF(ISBLANK(K8),"",IF(L8, "https://raw.githubusercontent.com/PatrickVibild/TellusAmazonPictures/master/pictures/"&amp;K8&amp;"/2.jpg","https://download.HP.com/Images/Parts/"&amp;K8&amp;"/"&amp;K8&amp;"_B.jpg"))</f>
        <v>https://raw.githubusercontent.com/PatrickVibild/TellusAmazonPictures/master/pictures/HP/W. PS/840 G1 silver/UK/2.jpg</v>
      </c>
      <c r="O8" s="59" t="str">
        <f aca="false">IF(ISBLANK(K8),"",IF(L8, "https://raw.githubusercontent.com/PatrickVibild/TellusAmazonPictures/master/pictures/"&amp;K8&amp;"/3.jpg","https://download.HP.com/Images/Parts/"&amp;K8&amp;"/"&amp;K8&amp;"_details.jpg"))</f>
        <v>https://raw.githubusercontent.com/PatrickVibild/TellusAmazonPictures/master/pictures/HP/W. PS/840 G1 silver/UK/3.jpg</v>
      </c>
      <c r="P8" s="0" t="str">
        <f aca="false">IF(ISBLANK(K8),"",IF(L8, "https://raw.githubusercontent.com/PatrickVibild/TellusAmazonPictures/master/pictures/"&amp;K8&amp;"/4.jpg", ""))</f>
        <v>https://raw.githubusercontent.com/PatrickVibild/TellusAmazonPictures/master/pictures/HP/W. PS/840 G1 silver/UK/4.jpg</v>
      </c>
      <c r="Q8" s="0" t="str">
        <f aca="false">IF(ISBLANK(K8),"",IF(L8, "https://raw.githubusercontent.com/PatrickVibild/TellusAmazonPictures/master/pictures/"&amp;K8&amp;"/5.jpg", ""))</f>
        <v>https://raw.githubusercontent.com/PatrickVibild/TellusAmazonPictures/master/pictures/HP/W. PS/840 G1 silver/UK/5.jpg</v>
      </c>
      <c r="R8" s="0" t="str">
        <f aca="false">IF(ISBLANK(K8),"",IF(L8, "https://raw.githubusercontent.com/PatrickVibild/TellusAmazonPictures/master/pictures/"&amp;K8&amp;"/6.jpg", ""))</f>
        <v>https://raw.githubusercontent.com/PatrickVibild/TellusAmazonPictures/master/pictures/HP/W. PS/840 G1 silver/UK/6.jpg</v>
      </c>
      <c r="S8" s="0" t="str">
        <f aca="false">IF(ISBLANK(K8),"",IF(L8, "https://raw.githubusercontent.com/PatrickVibild/TellusAmazonPictures/master/pictures/"&amp;K8&amp;"/7.jpg", ""))</f>
        <v>https://raw.githubusercontent.com/PatrickVibild/TellusAmazonPictures/master/pictures/HP/W. PS/840 G1 silver/UK/7.jpg</v>
      </c>
      <c r="T8" s="0" t="str">
        <f aca="false">IF(ISBLANK(K8),"",IF(L8, "https://raw.githubusercontent.com/PatrickVibild/TellusAmazonPictures/master/pictures/"&amp;K8&amp;"/8.jpg",""))</f>
        <v>https://raw.githubusercontent.com/PatrickVibild/TellusAmazonPictures/master/pictures/HP/W. PS/840 G1 silver/UK/8.jpg</v>
      </c>
      <c r="U8" s="0" t="str">
        <f aca="false">IF(ISBLANK(K8),"",IF(L8, "https://raw.githubusercontent.com/PatrickVibild/TellusAmazonPictures/master/pictures/"&amp;K8&amp;"/9.jpg", ""))</f>
        <v>https://raw.githubusercontent.com/PatrickVibild/TellusAmazonPictures/master/pictures/HP/W. PS/840 G1 silver/UK/9.jpg</v>
      </c>
      <c r="V8" s="60" t="n">
        <f aca="false">MATCH(G8,options!$D$1:$D$20,0)</f>
        <v>5</v>
      </c>
    </row>
    <row r="9" customFormat="false" ht="12.8" hidden="false" customHeight="false" outlineLevel="0" collapsed="false">
      <c r="A9" s="46" t="s">
        <v>391</v>
      </c>
      <c r="B9" s="63" t="str">
        <f aca="false">IF(B6=options!C1,"5","5")</f>
        <v>5</v>
      </c>
      <c r="C9" s="52" t="b">
        <v>1</v>
      </c>
      <c r="D9" s="52" t="b">
        <v>1</v>
      </c>
      <c r="E9" s="53" t="n">
        <v>5714401841180</v>
      </c>
      <c r="F9" s="53" t="s">
        <v>392</v>
      </c>
      <c r="G9" s="61"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internacional</v>
      </c>
      <c r="I9" s="55" t="n">
        <f aca="false">TRUE()</f>
        <v>1</v>
      </c>
      <c r="J9" s="56" t="n">
        <f aca="false">TRUE()</f>
        <v>1</v>
      </c>
      <c r="K9" s="45"/>
      <c r="L9" s="57" t="b">
        <v>1</v>
      </c>
      <c r="M9" s="58" t="str">
        <f aca="false">IF(ISBLANK(K9),"",IF(L9, "https://raw.githubusercontent.com/PatrickVibild/TellusAmazonPictures/master/pictures/"&amp;K9&amp;"/1.jpg","https://download.HP.com/Images/Parts/"&amp;K9&amp;"/"&amp;K9&amp;"_A.jpg"))</f>
        <v/>
      </c>
      <c r="N9" s="58" t="str">
        <f aca="false">IF(ISBLANK(K9),"",IF(L9, "https://raw.githubusercontent.com/PatrickVibild/TellusAmazonPictures/master/pictures/"&amp;K9&amp;"/2.jpg","https://download.HP.com/Images/Parts/"&amp;K9&amp;"/"&amp;K9&amp;"_B.jpg"))</f>
        <v/>
      </c>
      <c r="O9" s="59" t="str">
        <f aca="false">IF(ISBLANK(K9),"",IF(L9, "https://raw.githubusercontent.com/PatrickVibild/TellusAmazonPictures/master/pictures/"&amp;K9&amp;"/3.jpg","https://download.HP.com/Images/Parts/"&amp;K9&amp;"/"&amp;K9&amp;"_details.jpg"))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16</v>
      </c>
    </row>
    <row r="10" customFormat="false" ht="35.05" hidden="false" customHeight="false" outlineLevel="0" collapsed="false">
      <c r="A10" s="0" t="s">
        <v>394</v>
      </c>
      <c r="B10" s="64"/>
      <c r="C10" s="52" t="b">
        <v>1</v>
      </c>
      <c r="D10" s="52" t="b">
        <v>0</v>
      </c>
      <c r="E10" s="53" t="n">
        <v>5714401841203</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silver/US/1.jpg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silver/US/2.jpg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silver/US/3.jpg</v>
      </c>
      <c r="P10" s="0" t="str">
        <f aca="false">IF(ISBLANK(K10),"",IF(L10, "https://raw.githubusercontent.com/PatrickVibild/TellusAmazonPictures/master/pictures/"&amp;K10&amp;"/4.jpg", ""))</f>
        <v>https://raw.githubusercontent.com/PatrickVibild/TellusAmazonPictures/master/pictures/HP/W. PS/840 G1 silver/US/4.jpg</v>
      </c>
      <c r="Q10" s="0" t="str">
        <f aca="false">IF(ISBLANK(K10),"",IF(L10, "https://raw.githubusercontent.com/PatrickVibild/TellusAmazonPictures/master/pictures/"&amp;K10&amp;"/5.jpg", ""))</f>
        <v>https://raw.githubusercontent.com/PatrickVibild/TellusAmazonPictures/master/pictures/HP/W. PS/840 G1 silver/US/5.jpg</v>
      </c>
      <c r="R10" s="0" t="str">
        <f aca="false">IF(ISBLANK(K10),"",IF(L10, "https://raw.githubusercontent.com/PatrickVibild/TellusAmazonPictures/master/pictures/"&amp;K10&amp;"/6.jpg", ""))</f>
        <v>https://raw.githubusercontent.com/PatrickVibild/TellusAmazonPictures/master/pictures/HP/W. PS/840 G1 silver/US/6.jpg</v>
      </c>
      <c r="S10" s="0" t="str">
        <f aca="false">IF(ISBLANK(K10),"",IF(L10, "https://raw.githubusercontent.com/PatrickVibild/TellusAmazonPictures/master/pictures/"&amp;K10&amp;"/7.jpg", ""))</f>
        <v>https://raw.githubusercontent.com/PatrickVibild/TellusAmazonPictures/master/pictures/HP/W. PS/840 G1 silver/US/7.jpg</v>
      </c>
      <c r="T10" s="0" t="str">
        <f aca="false">IF(ISBLANK(K10),"",IF(L10, "https://raw.githubusercontent.com/PatrickVibild/TellusAmazonPictures/master/pictures/"&amp;K10&amp;"/8.jpg",""))</f>
        <v>https://raw.githubusercontent.com/PatrickVibild/TellusAmazonPictures/master/pictures/HP/W. PS/840 G1 silver/US/8.jpg</v>
      </c>
      <c r="U10" s="0" t="str">
        <f aca="false">IF(ISBLANK(K10),"",IF(L10, "https://raw.githubusercontent.com/PatrickVibild/TellusAmazonPictures/master/pictures/"&amp;K10&amp;"/9.jpg", ""))</f>
        <v>https://raw.githubusercontent.com/PatrickVibild/TellusAmazonPictures/master/pictures/HP/W. PS/840 G1 silver/US/9.jpg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5714401841999</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393</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Alemán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386</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393</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393</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393</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2021-02-14T22:25:50Z</dcterms:modified>
  <cp:revision>181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