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<sst xmlns="http://schemas.openxmlformats.org/spreadsheetml/2006/main" count="755" uniqueCount="605">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</sst>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840 G1 parent</v>
      </c>
      <c r="C4" s="29" t="s">
        <v>345</v>
      </c>
      <c r="D4" s="30" t="n">
        <f aca="false">Values!B14</f>
        <v>5714401841999</v>
      </c>
      <c r="E4" s="31" t="s">
        <v>346</v>
      </c>
      <c r="F4" s="28" t="str">
        <f aca="false">SUBSTITUTE(Values!B1, "{language}", "") &amp; " " &amp; Values!B3</f>
        <v>replacement  backlit keyboard for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replacement German backlit keyboard for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n">
        <f aca="false">IF(ISBLANK(Values!E4),"",IF($CO5="DEFAULT", Values!$B$18, ""))</f>
        <v>5</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G1, 845 G1, 850 G1, 840 G2, 845 G2, 850 G2.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replacement French backlit keyboard for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n">
        <f aca="false">IF(ISBLANK(Values!E5),"",IF($CO6="DEFAULT", Values!$B$18, ""))</f>
        <v>5</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G1, 845 G1, 850 G1, 840 G2, 845 G2, 850 G2.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replacement Italian backlit keyboard for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n">
        <f aca="false">IF(ISBLANK(Values!E6),"",IF($CO7="DEFAULT", Values!$B$18, ""))</f>
        <v>5</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G1, 845 G1, 850 G1, 840 G2, 845 G2, 850 G2.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replacement Spanish backlit keyboard for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n">
        <f aca="false">IF(ISBLANK(Values!E7),"",IF($CO8="DEFAULT", Values!$B$18, ""))</f>
        <v>5</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G1, 845 G1, 850 G1, 840 G2, 845 G2, 850 G2.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replacement UK backlit keyboard for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n">
        <f aca="false">IF(ISBLANK(Values!E8),"",IF($CO9="DEFAULT", Values!$B$18, ""))</f>
        <v>5</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G1, 845 G1, 850 G1, 840 G2, 845 G2, 850 G2.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840 G1, 845 G1, 850 G1, 840 G2, 845 G2, 850 G2.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AMAZON_NA</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replacement US backlit keyboard for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str">
        <f aca="false">IF(ISBLANK(Values!E10),"",IF($CO11="DEFAULT", Values!$B$18, ""))</f>
        <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840 G1, 845 G1, 850 G1, 840 G2, 845 G2, 850 G2.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AMAZON_NA</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1" activeCellId="0" sqref="L11"/>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5714401841012</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0" t="n">
        <f aca="false">MATCH(G4,options!$D$1:$D$20,0)</f>
        <v>1</v>
      </c>
    </row>
    <row r="5" customFormat="false" ht="35.05" hidden="false" customHeight="false" outlineLevel="0" collapsed="false">
      <c r="A5" s="46" t="s">
        <v>375</v>
      </c>
      <c r="B5" s="51" t="n">
        <v>51.99</v>
      </c>
      <c r="C5" s="52" t="b">
        <v>0</v>
      </c>
      <c r="D5" s="52" t="b">
        <v>1</v>
      </c>
      <c r="E5" s="53" t="n">
        <v>5714401841029</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0" t="n">
        <f aca="false">MATCH(G5,options!$D$1:$D$20,0)</f>
        <v>2</v>
      </c>
    </row>
    <row r="6" customFormat="false" ht="35.05" hidden="false" customHeight="false" outlineLevel="0" collapsed="false">
      <c r="A6" s="46" t="s">
        <v>379</v>
      </c>
      <c r="B6" s="62" t="s">
        <v>380</v>
      </c>
      <c r="C6" s="52" t="b">
        <v>0</v>
      </c>
      <c r="D6" s="52" t="b">
        <v>1</v>
      </c>
      <c r="E6" s="53" t="n">
        <v>5714401841036</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5714401841043</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35.05" hidden="false" customHeight="false" outlineLevel="0" collapsed="false">
      <c r="A8" s="46" t="s">
        <v>387</v>
      </c>
      <c r="B8" s="63" t="str">
        <f aca="false">IF(B6=options!C1,"17","17")</f>
        <v>17</v>
      </c>
      <c r="C8" s="52" t="b">
        <v>0</v>
      </c>
      <c r="D8" s="52" t="b">
        <v>1</v>
      </c>
      <c r="E8" s="53" t="n">
        <v>5714401841050</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390</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0" t="n">
        <f aca="false">MATCH(G8,options!$D$1:$D$20,0)</f>
        <v>5</v>
      </c>
    </row>
    <row r="9" customFormat="false" ht="12.8" hidden="false" customHeight="false" outlineLevel="0" collapsed="false">
      <c r="A9" s="46" t="s">
        <v>391</v>
      </c>
      <c r="B9" s="63" t="str">
        <f aca="false">IF(B6=options!C1,"5","5")</f>
        <v>5</v>
      </c>
      <c r="C9" s="52" t="b">
        <v>1</v>
      </c>
      <c r="D9" s="52" t="b">
        <v>1</v>
      </c>
      <c r="E9" s="53" t="n">
        <v>5714401841180</v>
      </c>
      <c r="F9" s="53" t="s">
        <v>392</v>
      </c>
      <c r="G9" s="61"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c r="L9" s="57" t="b">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394</v>
      </c>
      <c r="B10" s="64"/>
      <c r="C10" s="52" t="b">
        <v>1</v>
      </c>
      <c r="D10" s="52" t="b">
        <v>0</v>
      </c>
      <c r="E10" s="53" t="n">
        <v>5714401841203</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5714401841999</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427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428</v>
      </c>
      <c r="B37" s="67" t="s">
        <v>396</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427</v>
      </c>
      <c r="G1" s="0" t="s">
        <v>432</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393</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393</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2021-02-14T22:15:09Z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