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<sst xmlns="http://schemas.openxmlformats.org/spreadsheetml/2006/main" count="823" uniqueCount="672">
  <si>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</si>
  <si>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</si>
  <si>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</si>
  <si>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</si>
  <si>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</si>
  <si>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</si>
  <si>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</si>
  <si>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</si>
  <si>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</si>
  <si>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</si>
  <si>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</si>
  <si>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</si>
  <si>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</si>
  <si>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</si>
  <si>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</si>
  <si>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</si>
  <si>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</si>
  <si>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</si>
  <si>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</si>
  <si>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</si>
  <si>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</si>
  <si>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</si>
  <si>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</si>
  <si>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</si>
  <si>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</si>
  <si>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</si>
  <si>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</si>
  <si>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</si>
  <si>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</si>
  <si>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</si>
  <si>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</si>
  <si>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</si>
  <si>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</si>
  <si>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</si>
  <si>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</si>
  <si>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</si>
  <si>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</si>
  <si>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</si>
  <si>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</si>
  <si>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</si>
  <si>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</si>
  <si>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</si>
  <si>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</si>
  <si>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</si>
  <si>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</si>
  <si>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</si>
  <si>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</si>
  <si>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</si>
  <si>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</si>
  <si>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</si>
  <si>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</si>
  <si>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</si>
  <si>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</si>
  <si>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</si>
  <si>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</si>
  <si>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</si>
  <si>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</si>
  <si>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</si>
  <si>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</si>
  <si>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</si>
  <si>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</si>
  <si>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</si>
  <si>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</si>
  <si>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</si>
  <si>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</si>
  <si>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</si>
  <si>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</si>
  <si>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</si>
  <si>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</si>
  <si>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</si>
  <si>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</si>
  <si>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</si>
  <si>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</si>
  <si>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</si>
  <si>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</si>
  <si>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</si>
  <si>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</si>
  <si>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</si>
  <si>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</si>
  <si>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</si>
  <si>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</si>
  <si>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</si>
  <si>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</si>
  <si>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</si>
  <si>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</si>
  <si>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</si>
  <si>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</si>
  <si>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</si>
  <si>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</si>
  <si>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</si>
  <si>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</si>
  <si>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</si>
  <si>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</si>
  <si>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</si>
  <si>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</si>
  <si>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</si>
  <si>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</si>
  <si>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</si>
  <si>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</si>
  <si>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</si>
  <si>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</si>
  <si>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</si>
  <si>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</si>
  <si>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</si>
  <si>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</si>
  <si>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</si>
  <si>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</si>
  <si>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</si>
  <si>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</si>
  <si>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</si>
  <si>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</si>
  <si>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</si>
  <si>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</si>
  <si>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</si>
  <si>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</si>
  <si>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</si>
  <si>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</si>
  <si>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</si>
  <si>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</si>
  <si>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</si>
  <si>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</si>
  <si>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</si>
  <si>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</si>
  <si>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</si>
  <si>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</si>
  <si>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</si>
  <si>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</si>
  <si>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</si>
  <si>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</si>
  <si>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</si>
  <si>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</si>
  <si>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</si>
  <si>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</si>
  <si>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</si>
  <si>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</si>
  <si>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</si>
  <si>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</si>
  <si>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</si>
  <si>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</si>
  <si>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</si>
  <si>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</si>
  <si>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</si>
  <si>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</si>
  <si>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</si>
  <si>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</si>
  <si>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</si>
  <si>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</si>
  <si>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</si>
  <si>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</si>
  <si>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</si>
  <si>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</si>
  <si>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</si>
  <si>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</si>
  <si>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</si>
  <si>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</si>
  <si>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</si>
  <si>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</si>
  <si>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</si>
  <si>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</si>
  <si>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</si>
  <si>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</si>
  <si>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</si>
  <si>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</si>
  <si>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</si>
  <si>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</si>
  <si>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</si>
  <si>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</si>
  <si>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</si>
  <si>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</si>
  <si>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</si>
  <si>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</si>
  <si>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</si>
  <si>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</si>
  <si>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</si>
  <si>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</si>
  <si>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</si>
  <si>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</si>
  <si>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</si>
  <si>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</si>
  <si>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</si>
  <si>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</si>
  <si>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</si>
  <si>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</si>
  <si>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</si>
  <si>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</si>
  <si>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</si>
  <si>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</si>
  <si>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</si>
  <si>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</si>
  <si>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</si>
  <si>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</si>
  <si>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</si>
  <si>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</si>
  <si>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</si>
  <si>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</si>
  <si>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</si>
  <si>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</si>
  <si>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</si>
  <si>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</si>
  <si>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</si>
  <si>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</si>
  <si>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</si>
  <si>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</si>
  <si>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</si>
  <si>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</si>
  <si>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</si>
  <si>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</si>
  <si>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</si>
  <si>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</si>
  <si>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</si>
  <si>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</si>
  <si>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</si>
  <si>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</si>
  <si>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</si>
  <si>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</si>
  <si>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</si>
  <si>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</si>
  <si>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</si>
  <si>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</si>
  <si>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</si>
  <si>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</si>
  <si>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</si>
  <si>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</si>
  <si>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</si>
  <si>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</si>
  <si>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</si>
  <si>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</si>
  <si>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</si>
  <si>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</si>
  <si>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</si>
  <si>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</si>
  <si>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</si>
  <si>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</si>
  <si>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</si>
  <si>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</si>
  <si>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</si>
  <si>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</si>
  <si>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</si>
  <si>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</si>
  <si>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</si>
  <si>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</si>
  <si>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</si>
  <si>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</si>
  <si>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</si>
  <si>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</si>
  <si>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</si>
  <si>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</si>
  <si>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</si>
  <si>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</si>
  <si>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</si>
  <si>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</si>
  <si>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</si>
  <si>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</si>
  <si>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</si>
  <si>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</si>
  <si>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</si>
  <si>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</si>
  <si>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</si>
  <si>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</si>
  <si>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</si>
  <si>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</si>
  <si>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</si>
  <si>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</si>
  <si>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</si>
  <si>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</si>
  <si>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</si>
  <si>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</si>
  <si>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</si>
  <si>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</si>
  <si>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</si>
  <si>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</si>
  <si>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</si>
  <si>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</si>
  <si>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</si>
  <si>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</si>
  <si>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</si>
  <si>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</si>
  <si>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</si>
  <si>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</si>
  <si>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</si>
  <si>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</si>
  <si>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</si>
  <si>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</si>
  <si>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</si>
  <si>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</si>
  <si>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</si>
  <si>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</si>
  <si>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</si>
  <si>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</si>
  <si>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</si>
  <si>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</si>
  <si>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</si>
  <si>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</si>
  <si>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</si>
  <si>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</si>
  <si>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</si>
  <si>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</si>
  <si>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</si>
  <si>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</si>
  <si>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</si>
  <si>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</si>
  <si>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</si>
  <si>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</si>
  <si>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</si>
  <si>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</si>
  <si>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</si>
  <si>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</si>
  <si>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</si>
  <si>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</si>
  <si>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</si>
  <si>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</si>
  <si>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</si>
  <si>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</si>
  <si>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</si>
  <si>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</si>
  <si>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</si>
  <si>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</si>
  <si>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</si>
  <si>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</si>
  <si>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</si>
  <si>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</si>
  <si>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</si>
  <si>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</si>
  <si>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</si>
  <si>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</si>
  <si>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</si>
  <si>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</si>
  <si>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</si>
  <si>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</si>
  <si>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</si>
  <si>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</si>
  <si>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</si>
  <si>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</si>
  <si>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</si>
  <si>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</si>
  <si>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</si>
  <si>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</si>
  <si>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</si>
  <si>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</si>
  <si>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</si>
  <si>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</si>
  <si>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</si>
  <si>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</si>
  <si>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</si>
  <si>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</si>
  <si>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</si>
  <si>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</si>
  <si>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</si>
  <si>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</si>
  <si>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</si>
  <si>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</si>
  <si>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</si>
  <si>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</si>
  <si>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</si>
  <si>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</si>
  <si>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</si>
  <si>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</si>
  <si>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</si>
  <si>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</si>
  <si>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</si>
  <si>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</si>
  <si>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</si>
  <si>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</si>
  <si>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</si>
  <si>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</si>
  <si>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</si>
  <si>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</si>
  <si>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</si>
  <si>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</si>
  <si>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</si>
  <si>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</si>
  <si>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</si>
  <si>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</si>
  <si>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 V2</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</si>
  <si>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</si>
  <si>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</si>
  <si>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</si>
  <si>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</si>
  <si>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</si>
  <si>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</si>
  <si>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</si>
  <si>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</si>
  <si>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</si>
  <si>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</si>
  <si>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</si>
  <si>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</si>
  <si>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</si>
  <si>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</si>
  <si>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</si>
  <si>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</si>
  <si>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</si>
  <si>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</si>
  <si>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</si>
  <si>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</si>
  <si>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</si>
  <si>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</si>
  <si>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</si>
  <si>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</si>
  <si>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</si>
  <si>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</si>
  <si>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</si>
  <si>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</si>
  <si>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</si>
  <si>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</si>
  <si>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</si>
  <si>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</si>
  <si>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</si>
  <si>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</si>
  <si>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</si>
  <si>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</si>
  <si>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</si>
  <si>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</si>
  <si>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</si>
  <si>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</si>
  <si>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</si>
  <si>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</si>
  <si>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</si>
  <si>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</si>
  <si>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</si>
  <si>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</si>
  <si>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</si>
  <si>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</si>
  <si>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</si>
  <si>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</si>
  <si>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</si>
  <si>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</si>
  <si>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</si>
  <si>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</si>
  <si>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</si>
  <si>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</si>
  <si>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</si>
  <si>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</si>
  <si>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</si>
  <si>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</si>
  <si>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</si>
  <si>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</si>
  <si>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</si>
  <si>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</si>
  <si>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</si>
  <si>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</si>
  <si>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</si>
  <si>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</si>
  <si>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</si>
  <si>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</si>
  <si>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</si>
  <si>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</si>
  <si>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</si>
  <si>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</si>
  <si>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</si>
  <si>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</si>
  <si>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</si>
  <si>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</si>
  <si>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</si>
  <si>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</si>
  <si>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</si>
  <si>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</si>
  <si>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</si>
  <si>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</si>
  <si>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</si>
  <si>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</si>
  <si>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</si>
  <si>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</si>
  <si>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</si>
  <si>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</si>
  <si>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</si>
  <si>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</si>
  <si>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</si>
  <si>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</si>
  <si>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</si>
  <si>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</si>
  <si>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</si>
  <si>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</si>
  <si>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</si>
  <si>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</si>
  <si>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</si>
  <si>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</si>
  <si>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</si>
  <si>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</si>
  <si>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</si>
  <si>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English</t>
  </si>
  <si>
    <t xml:space="preserve">Lenovo T440 RG - NO</t>
  </si>
  <si>
    <t xml:space="preserve">04Y0844</t>
  </si>
  <si>
    <t xml:space="preserve">Marketplace</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</si>
  <si>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</si>
  <si>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</si>
  <si>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</si>
  <si>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</si>
  <si>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</si>
  <si>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</si>
  <si>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</si>
  <si>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</si>
  <si>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</si>
  <si>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</si>
  <si>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</si>
  <si>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</si>
  <si>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</si>
  <si>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</si>
  <si>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</si>
  <si>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</si>
  <si>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</si>
  <si>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EU</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</si>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</sst>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WebstormProjects/TellusAmazonPictures/after-big-bang-files/Lenovo/T440/home/patrick/WebstormProjects/TellusAmazonPictures/after-big-bang-files/Lenovo/T44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Lenovo T440 parent</v>
      </c>
      <c r="C4" s="29" t="s">
        <v>345</v>
      </c>
      <c r="D4" s="30" t="n">
        <f aca="false">Values!B14</f>
        <v>5714401440994</v>
      </c>
      <c r="E4" s="31" t="s">
        <v>346</v>
      </c>
      <c r="F4" s="28" t="str">
        <f aca="false">SUBSTITUTE(Values!B1, "{language}", "") &amp; " " &amp; Values!B3</f>
        <v>replacement  backlit keyboard for Lenovo Thinkpad T431 T431S E431 T440 T440P T440S E440 L440 T450 T450S T460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v>
      </c>
      <c r="B5" s="37" t="str">
        <f aca="false">IF(ISBLANK(Values!E4),"",Values!F4)</f>
        <v>Lenovo T440 BL - DE V2</v>
      </c>
      <c r="C5" s="32" t="str">
        <f aca="false">IF(ISBLANK(Values!E4),"","TellusRem")</f>
        <v>TellusRem</v>
      </c>
      <c r="D5" s="30" t="n">
        <f aca="false">IF(ISBLANK(Values!E4),"",Values!E4)</f>
        <v>5714401440307</v>
      </c>
      <c r="E5" s="31" t="str">
        <f aca="false">IF(ISBLANK(Values!E4),"","EAN")</f>
        <v>EAN</v>
      </c>
      <c r="F5" s="28" t="str">
        <f aca="false">IF(ISBLANK(Values!E4),"",IF(Values!J4, SUBSTITUTE(Values!$B$1, "{language}", Values!H4) &amp; " " &amp;Values!$B$3, SUBSTITUTE(Values!$B$2, "{language}", Values!$H4) &amp; " " &amp;Values!$B$3))</f>
        <v>replacement German backlit keyboard for Lenovo Thinkpad T431 T431S E431 T440 T440P T440S E440 L440 T450 T450S T460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 V2</v>
      </c>
      <c r="K5" s="28" t="n">
        <f aca="false">IF(ISBLANK(Values!E4),"",IF(Values!J4, Values!$B$4, Values!$B$5))</f>
        <v>0</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v>
      </c>
      <c r="AI5" s="40"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1"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backlit.</v>
      </c>
      <c r="AM5" s="1" t="str">
        <f aca="false">SUBSTITUTE(IF(ISBLANK(Values!E4),"",Values!$B$27),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0</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replacement French backlit keyboard for Lenovo Thinkpad T431 T431S E431 T440 T440P T440S E440 L440 T450 T450S T460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0</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v>
      </c>
      <c r="AI6" s="40"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1"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backlit.</v>
      </c>
      <c r="AM6" s="1" t="str">
        <f aca="false">SUBSTITUTE(IF(ISBLANK(Values!E5),"",Values!$B$27),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0</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replacement Italian backlit keyboard for Lenovo Thinkpad T431 T431S E431 T440 T440P T440S E440 L440 T450 T450S T460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0</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v>
      </c>
      <c r="AI7" s="40"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1"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backlit.</v>
      </c>
      <c r="AM7" s="1" t="str">
        <f aca="false">SUBSTITUTE(IF(ISBLANK(Values!E6),"",Values!$B$27),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0</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replacement Spanish backlit keyboard for Lenovo Thinkpad T431 T431S E431 T440 T440P T440S E440 L440 T450 T450S T460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0</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v>
      </c>
      <c r="AI8" s="40"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1"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backlit.</v>
      </c>
      <c r="AM8" s="1" t="str">
        <f aca="false">SUBSTITUTE(IF(ISBLANK(Values!E7),"",Values!$B$27),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0</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replacement UK backlit keyboard for Lenovo Thinkpad T431 T431S E431 T440 T440P T440S E440 L440 T450 T450S T460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0</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v>
      </c>
      <c r="AI9" s="40"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1"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backlit.</v>
      </c>
      <c r="AM9" s="1" t="str">
        <f aca="false">SUBSTITUTE(IF(ISBLANK(Values!E8),"",Values!$B$27),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0</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replacement Scandinavian – Nordic backlit keyboard for Lenovo Thinkpad T431 T431S E431 T440 T440P T440S E440 L440 T450 T450S T460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0</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v>
      </c>
      <c r="AI10" s="40"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1"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backlit.</v>
      </c>
      <c r="AM10" s="1" t="str">
        <f aca="false">SUBSTITUTE(IF(ISBLANK(Values!E9),"",Values!$B$27),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0</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replacement Belgian backlit keyboard for Lenovo Thinkpad T431 T431S E431 T440 T440P T440S E440 L440 T450 T450S T460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0</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v>
      </c>
      <c r="AI11" s="40"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1"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backlit.</v>
      </c>
      <c r="AM11" s="1" t="str">
        <f aca="false">SUBSTITUTE(IF(ISBLANK(Values!E10),"",Values!$B$27),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0</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replacement Bulgarian backlit keyboard for Lenovo Thinkpad T431 T431S E431 T440 T440P T440S E440 L440 T450 T450S T460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0</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v>
      </c>
      <c r="AI12" s="40"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1"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Bulgarian backlit.</v>
      </c>
      <c r="AM12" s="1" t="str">
        <f aca="false">SUBSTITUTE(IF(ISBLANK(Values!E11),"",Values!$B$27),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2" s="28" t="str">
        <f aca="false">IF(ISBLANK(Values!E11),"",Values!H11)</f>
        <v>Bulgarian</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0</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replacement Danish backlit keyboard for Lenovo Thinkpad T431 T431S E431 T440 T440P T440S E440 L440 T450 T450S T460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0</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v>
      </c>
      <c r="AI13" s="40"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1"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Danish backlit.</v>
      </c>
      <c r="AM13" s="1" t="str">
        <f aca="false">SUBSTITUTE(IF(ISBLANK(Values!E12),"",Values!$B$27),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3" s="28" t="str">
        <f aca="false">IF(ISBLANK(Values!E12),"",Values!H12)</f>
        <v>Danish</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0</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replacement Dutch backlit keyboard for Lenovo Thinkpad T431 T431S E431 T440 T440P T440S E440 L440 T450 T450S T460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0</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v>
      </c>
      <c r="AI14" s="40" t="str">
        <f aca="false">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1"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Dutch backlit.</v>
      </c>
      <c r="AM14" s="1" t="str">
        <f aca="false">SUBSTITUTE(IF(ISBLANK(Values!E13),"",Values!$B$27),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4" s="28" t="str">
        <f aca="false">IF(ISBLANK(Values!E13),"",Values!H13)</f>
        <v>Dutch</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0</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replacement Norwegian backlit keyboard for Lenovo Thinkpad T431 T431S E431 T440 T440P T440S E440 L440 T450 T450S T460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0</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v>
      </c>
      <c r="AI15" s="40" t="str">
        <f aca="false">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1"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Norwegian backlit.</v>
      </c>
      <c r="AM15" s="1" t="str">
        <f aca="false">SUBSTITUTE(IF(ISBLANK(Values!E14),"",Values!$B$27),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5" s="28" t="str">
        <f aca="false">IF(ISBLANK(Values!E14),"",Values!H14)</f>
        <v>Norwegian</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0</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replacement Polish backlit keyboard for Lenovo Thinkpad T431 T431S E431 T440 T440P T440S E440 L440 T450 T450S T460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0</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v>
      </c>
      <c r="AI16" s="40" t="str">
        <f aca="false">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1"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Polish backlit.</v>
      </c>
      <c r="AM16" s="1" t="str">
        <f aca="false">SUBSTITUTE(IF(ISBLANK(Values!E15),"",Values!$B$27),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6" s="28" t="str">
        <f aca="false">IF(ISBLANK(Values!E15),"",Values!H15)</f>
        <v>Polish</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0</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replacement Portuguese backlit keyboard for Lenovo Thinkpad T431 T431S E431 T440 T440P T440S E440 L440 T450 T450S T460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0</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v>
      </c>
      <c r="AI17" s="40" t="str">
        <f aca="false">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1"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Portuguese backlit.</v>
      </c>
      <c r="AM17" s="1" t="str">
        <f aca="false">SUBSTITUTE(IF(ISBLANK(Values!E16),"",Values!$B$27),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7" s="28" t="str">
        <f aca="false">IF(ISBLANK(Values!E16),"",Values!H16)</f>
        <v>Portuguese</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0</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replacement Swedish – Finnish backlit keyboard for Lenovo Thinkpad T431 T431S E431 T440 T440P T440S E440 L440 T450 T450S T460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0</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v>
      </c>
      <c r="AI18" s="40" t="str">
        <f aca="false">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1"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 Swedish – Finnish backlit.</v>
      </c>
      <c r="AM18" s="1" t="str">
        <f aca="false">SUBSTITUTE(IF(ISBLANK(Values!E17),"",Values!$B$27),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8" s="28" t="str">
        <f aca="false">IF(ISBLANK(Values!E17),"",Values!H17)</f>
        <v>Swedish – Finnish</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0</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replacement Swiss backlit keyboard for Lenovo Thinkpad T431 T431S E431 T440 T440P T440S E440 L440 T450 T450S T460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0</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v>
      </c>
      <c r="AI19" s="40" t="str">
        <f aca="false">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1"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Swiss backlit.</v>
      </c>
      <c r="AM19" s="1" t="str">
        <f aca="false">SUBSTITUTE(IF(ISBLANK(Values!E18),"",Values!$B$27),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9" s="28" t="str">
        <f aca="false">IF(ISBLANK(Values!E18),"",Values!H18)</f>
        <v>Swiss</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0</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replacement US International backlit keyboard for Lenovo Thinkpad T431 T431S E431 T440 T440P T440S E440 L440 T450 T450S T460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0</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v>
      </c>
      <c r="AI20" s="40" t="str">
        <f aca="false">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1"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with € symbol US International backlit.</v>
      </c>
      <c r="AM20" s="1" t="str">
        <f aca="false">SUBSTITUTE(IF(ISBLANK(Values!E19),"",Values!$B$27),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20" s="28" t="str">
        <f aca="false">IF(ISBLANK(Values!E19),"",Values!H19)</f>
        <v>US International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0</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replacement Russian backlit keyboard for Lenovo Thinkpad T431 T431S E431 T440 T440P T440S E440 L440 T450 T450S T460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0</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v>
      </c>
      <c r="AI21" s="40" t="str">
        <f aca="false">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1"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Russian backlit.</v>
      </c>
      <c r="AM21" s="1" t="str">
        <f aca="false">SUBSTITUTE(IF(ISBLANK(Values!E20),"",Values!$B$27),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21" s="28" t="str">
        <f aca="false">IF(ISBLANK(Values!E20),"",Values!H20)</f>
        <v>Russian</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0</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replacement US backlit keyboard for Lenovo Thinkpad T431 T431S E431 T440 T440P T440S E440 L440 T450 T450S T460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0</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v>
      </c>
      <c r="AI22" s="40" t="str">
        <f aca="false">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1"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US backlit.</v>
      </c>
      <c r="AM22" s="1" t="str">
        <f aca="false">SUBSTITUTE(IF(ISBLANK(Values!E21),"",Values!$B$27),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22" s="28" t="str">
        <f aca="false">IF(ISBLANK(Values!E21),"",Values!H21)</f>
        <v>US</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0</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replacement Hungarian backlit keyboard for Lenovo Thinkpad T431 T431S E431 T440 T440P T440S E440 L440 T450 T450S T460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0</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v>
      </c>
      <c r="AC23" s="1"/>
      <c r="AD23" s="1"/>
      <c r="AE23" s="1"/>
      <c r="AF23" s="1"/>
      <c r="AG23" s="1"/>
      <c r="AH23" s="1"/>
      <c r="AI23" s="40" t="str">
        <f aca="false">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1"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Hungarian backlit.</v>
      </c>
      <c r="AM23" s="1" t="str">
        <f aca="false">SUBSTITUTE(IF(ISBLANK(Values!E22),"",Values!$B$27),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Hungarian</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0</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replacement Czech backlit keyboard for Lenovo Thinkpad T431 T431S E431 T440 T440P T440S E440 L440 T450 T450S T460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0</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v>
      </c>
      <c r="AC24" s="1"/>
      <c r="AD24" s="1"/>
      <c r="AE24" s="1"/>
      <c r="AF24" s="1"/>
      <c r="AG24" s="1"/>
      <c r="AH24" s="1"/>
      <c r="AI24" s="40" t="str">
        <f aca="false">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1"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Czech backlit.</v>
      </c>
      <c r="AM24" s="1" t="str">
        <f aca="false">SUBSTITUTE(IF(ISBLANK(Values!E23),"",Values!$B$27),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Czech</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0</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replacement German non-backlit keyboard for Lenovo Thinkpad T431 T431S E431 T440 T440P T440S E440 L440 T450 T450S T460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0</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Keyboard distributed by Tellus Remarketing, leading European company for laptop keyboards. Keyboards have been cleaned, packed and tested in our production line in Denmark. For any compatibility questions contact us through Amazon website.</v>
      </c>
      <c r="AC25" s="1"/>
      <c r="AD25" s="1"/>
      <c r="AE25" s="1"/>
      <c r="AF25" s="1"/>
      <c r="AG25" s="1"/>
      <c r="AH25" s="1"/>
      <c r="AI25" s="40" t="str">
        <f aca="false">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1" t="str">
        <f aca="false">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5" s="1" t="str">
        <f aca="false">IF(ISBLANK(Values!E24),"",Values!$B$25)</f>
        <v>♻️ ECOFRIENDLY PRODUCT - Buy refurbished, BUY GREEN! Reduce more than 80% carbon dioxide by buying our refurbished keyboards, compared to getting a new keyboard! Perfect OEM replacement part for your keyboard.</v>
      </c>
      <c r="AL25" s="1" t="str">
        <f aca="false">IF(ISBLANK(Values!E24),"",SUBSTITUTE(SUBSTITUTE(IF(Values!$J24, Values!$B$26, Values!$B$33), "{language}", Values!$H24), "{flag}", INDEX(options!$E$1:$E$20, Values!$V24)))</f>
        <v>👉 LAYOUT -  🇩🇪 German NO backlit.</v>
      </c>
      <c r="AM25" s="1" t="str">
        <f aca="false">SUBSTITUTE(IF(ISBLANK(Values!E24),"",Values!$B$27),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5" s="1"/>
      <c r="AO25" s="1"/>
      <c r="AP25" s="1"/>
      <c r="AQ25" s="1"/>
      <c r="AR25" s="1"/>
      <c r="AS25" s="1"/>
      <c r="AT25" s="28" t="str">
        <f aca="false">IF(ISBLANK(Values!E24),"",Values!H24)</f>
        <v>German</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s="31"/>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0</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replacement French non-backlit keyboard for Lenovo Thinkpad T431 T431S E431 T440 T440P T440S E440 L440 T450 T450S T460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0</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Keyboard distributed by Tellus Remarketing, leading European company for laptop keyboards. Keyboards have been cleaned, packed and tested in our production line in Denmark. For any compatibility questions contact us through Amazon website.</v>
      </c>
      <c r="AC26" s="1"/>
      <c r="AD26" s="1"/>
      <c r="AE26" s="1"/>
      <c r="AF26" s="1"/>
      <c r="AG26" s="1"/>
      <c r="AH26" s="1"/>
      <c r="AI26" s="40" t="str">
        <f aca="false">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1" t="str">
        <f aca="false">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6" s="1" t="str">
        <f aca="false">IF(ISBLANK(Values!E25),"",Values!$B$25)</f>
        <v>♻️ ECOFRIENDLY PRODUCT - Buy refurbished, BUY GREEN! Reduce more than 80% carbon dioxide by buying our refurbished keyboards, compared to getting a new keyboard! Perfect OEM replacement part for your keyboard.</v>
      </c>
      <c r="AL26" s="1" t="str">
        <f aca="false">IF(ISBLANK(Values!E25),"",SUBSTITUTE(SUBSTITUTE(IF(Values!$J25, Values!$B$26, Values!$B$33), "{language}", Values!$H25), "{flag}", INDEX(options!$E$1:$E$20, Values!$V25)))</f>
        <v>👉 LAYOUT -  🇫🇷 French NO backlit.</v>
      </c>
      <c r="AM26" s="1" t="str">
        <f aca="false">SUBSTITUTE(IF(ISBLANK(Values!E25),"",Values!$B$27),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6" s="1"/>
      <c r="AO26" s="1"/>
      <c r="AP26" s="1"/>
      <c r="AQ26" s="1"/>
      <c r="AR26" s="1"/>
      <c r="AS26" s="1"/>
      <c r="AT26" s="28" t="str">
        <f aca="false">IF(ISBLANK(Values!E25),"",Values!H25)</f>
        <v>French</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s="31"/>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0</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replacement Italian non-backlit keyboard for Lenovo Thinkpad T431 T431S E431 T440 T440P T440S E440 L440 T450 T450S T460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0</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Keyboard distributed by Tellus Remarketing, leading European company for laptop keyboards. Keyboards have been cleaned, packed and tested in our production line in Denmark. For any compatibility questions contact us through Amazon website.</v>
      </c>
      <c r="AC27" s="1"/>
      <c r="AD27" s="1"/>
      <c r="AE27" s="1"/>
      <c r="AF27" s="1"/>
      <c r="AG27" s="1"/>
      <c r="AH27" s="1"/>
      <c r="AI27" s="40" t="str">
        <f aca="false">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1" t="str">
        <f aca="false">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7" s="1" t="str">
        <f aca="false">IF(ISBLANK(Values!E26),"",Values!$B$25)</f>
        <v>♻️ ECOFRIENDLY PRODUCT - Buy refurbished, BUY GREEN! Reduce more than 80% carbon dioxide by buying our refurbished keyboards, compared to getting a new keyboard! Perfect OEM replacement part for your keyboard.</v>
      </c>
      <c r="AL27" s="1" t="str">
        <f aca="false">IF(ISBLANK(Values!E26),"",SUBSTITUTE(SUBSTITUTE(IF(Values!$J26, Values!$B$26, Values!$B$33), "{language}", Values!$H26), "{flag}", INDEX(options!$E$1:$E$20, Values!$V26)))</f>
        <v>👉 LAYOUT -  🇮🇹 Italian NO backlit.</v>
      </c>
      <c r="AM27" s="1" t="str">
        <f aca="false">SUBSTITUTE(IF(ISBLANK(Values!E26),"",Values!$B$27),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7" s="1"/>
      <c r="AO27" s="1"/>
      <c r="AP27" s="1"/>
      <c r="AQ27" s="1"/>
      <c r="AR27" s="1"/>
      <c r="AS27" s="1"/>
      <c r="AT27" s="28" t="str">
        <f aca="false">IF(ISBLANK(Values!E26),"",Values!H26)</f>
        <v>Italian</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s="31"/>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0</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replacement Spanish non-backlit keyboard for Lenovo Thinkpad T431 T431S E431 T440 T440P T440S E440 L440 T450 T450S T460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0</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Keyboard distributed by Tellus Remarketing, leading European company for laptop keyboards. Keyboards have been cleaned, packed and tested in our production line in Denmark. For any compatibility questions contact us through Amazon website.</v>
      </c>
      <c r="AC28" s="1"/>
      <c r="AD28" s="1"/>
      <c r="AE28" s="1"/>
      <c r="AF28" s="1"/>
      <c r="AG28" s="1"/>
      <c r="AH28" s="1"/>
      <c r="AI28" s="40" t="str">
        <f aca="false">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1" t="str">
        <f aca="false">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8" s="1" t="str">
        <f aca="false">IF(ISBLANK(Values!E27),"",Values!$B$25)</f>
        <v>♻️ ECOFRIENDLY PRODUCT - Buy refurbished, BUY GREEN! Reduce more than 80% carbon dioxide by buying our refurbished keyboards, compared to getting a new keyboard! Perfect OEM replacement part for your keyboard.</v>
      </c>
      <c r="AL28" s="1" t="str">
        <f aca="false">IF(ISBLANK(Values!E27),"",SUBSTITUTE(SUBSTITUTE(IF(Values!$J27, Values!$B$26, Values!$B$33), "{language}", Values!$H27), "{flag}", INDEX(options!$E$1:$E$20, Values!$V27)))</f>
        <v>👉 LAYOUT -  🇪🇸 Spanish NO backlit.</v>
      </c>
      <c r="AM28" s="1" t="str">
        <f aca="false">SUBSTITUTE(IF(ISBLANK(Values!E27),"",Values!$B$27),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8" s="1"/>
      <c r="AO28" s="1"/>
      <c r="AP28" s="1"/>
      <c r="AQ28" s="1"/>
      <c r="AR28" s="1"/>
      <c r="AS28" s="1"/>
      <c r="AT28" s="28" t="str">
        <f aca="false">IF(ISBLANK(Values!E27),"",Values!H27)</f>
        <v>Spanish</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s="31"/>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0</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replacement UK non-backlit keyboard for Lenovo Thinkpad T431 T431S E431 T440 T440P T440S E440 L440 T450 T450S T460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0</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Keyboard distributed by Tellus Remarketing, leading European company for laptop keyboards. Keyboards have been cleaned, packed and tested in our production line in Denmark. For any compatibility questions contact us through Amazon website.</v>
      </c>
      <c r="AC29" s="1"/>
      <c r="AD29" s="1"/>
      <c r="AE29" s="1"/>
      <c r="AF29" s="1"/>
      <c r="AG29" s="1"/>
      <c r="AH29" s="1"/>
      <c r="AI29" s="40" t="str">
        <f aca="false">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1" t="str">
        <f aca="false">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9" s="1" t="str">
        <f aca="false">IF(ISBLANK(Values!E28),"",Values!$B$25)</f>
        <v>♻️ ECOFRIENDLY PRODUCT - Buy refurbished, BUY GREEN! Reduce more than 80% carbon dioxide by buying our refurbished keyboards, compared to getting a new keyboard! Perfect OEM replacement part for your keyboard.</v>
      </c>
      <c r="AL29" s="1" t="str">
        <f aca="false">IF(ISBLANK(Values!E28),"",SUBSTITUTE(SUBSTITUTE(IF(Values!$J28, Values!$B$26, Values!$B$33), "{language}", Values!$H28), "{flag}", INDEX(options!$E$1:$E$20, Values!$V28)))</f>
        <v>👉 LAYOUT -  🇬🇧 UK NO backlit.</v>
      </c>
      <c r="AM29" s="1" t="str">
        <f aca="false">SUBSTITUTE(IF(ISBLANK(Values!E28),"",Values!$B$27),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s="31"/>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0</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replacement Scandinavian – Nordic non-backlit keyboard for Lenovo Thinkpad T431 T431S E431 T440 T440P T440S E440 L440 T450 T450S T460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0</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Keyboard distributed by Tellus Remarketing, leading European company for laptop keyboards. Keyboards have been cleaned, packed and tested in our production line in Denmark. For any compatibility questions contact us through Amazon website.</v>
      </c>
      <c r="AC30" s="1"/>
      <c r="AD30" s="1"/>
      <c r="AE30" s="1"/>
      <c r="AF30" s="1"/>
      <c r="AG30" s="1"/>
      <c r="AH30" s="1"/>
      <c r="AI30" s="40" t="str">
        <f aca="false">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1" t="str">
        <f aca="false">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0" s="1" t="str">
        <f aca="false">IF(ISBLANK(Values!E29),"",Values!$B$25)</f>
        <v>♻️ ECOFRIENDLY PRODUCT - Buy refurbished, BUY GREEN! Reduce more than 80% carbon dioxide by buying our refurbished keyboards, compared to getting a new keyboard! Perfect OEM replacement part for your keyboard.</v>
      </c>
      <c r="AL30" s="1" t="str">
        <f aca="false">IF(ISBLANK(Values!E29),"",SUBSTITUTE(SUBSTITUTE(IF(Values!$J29, Values!$B$26, Values!$B$33), "{language}", Values!$H29), "{flag}", INDEX(options!$E$1:$E$20, Values!$V29)))</f>
        <v>👉 LAYOUT -  🇸🇪 🇫🇮 🇳🇴 🇩🇰 Scandinavian – Nordic NO backlit.</v>
      </c>
      <c r="AM30" s="1" t="str">
        <f aca="false">SUBSTITUTE(IF(ISBLANK(Values!E29),"",Values!$B$27),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0" s="1"/>
      <c r="AO30" s="1"/>
      <c r="AP30" s="1"/>
      <c r="AQ30" s="1"/>
      <c r="AR30" s="1"/>
      <c r="AS30" s="1"/>
      <c r="AT30" s="28" t="str">
        <f aca="false">IF(ISBLANK(Values!E29),"",Values!H29)</f>
        <v>Scandinavian – Nordic</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s="31"/>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0</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replacement Belgian non-backlit keyboard for Lenovo Thinkpad T431 T431S E431 T440 T440P T440S E440 L440 T450 T450S T460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0</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Keyboard distributed by Tellus Remarketing, leading European company for laptop keyboards. Keyboards have been cleaned, packed and tested in our production line in Denmark. For any compatibility questions contact us through Amazon website.</v>
      </c>
      <c r="AC31" s="1"/>
      <c r="AD31" s="1"/>
      <c r="AE31" s="1"/>
      <c r="AF31" s="1"/>
      <c r="AG31" s="1"/>
      <c r="AH31" s="1"/>
      <c r="AI31" s="40" t="str">
        <f aca="false">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1" t="str">
        <f aca="false">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1" s="1" t="str">
        <f aca="false">IF(ISBLANK(Values!E30),"",Values!$B$25)</f>
        <v>♻️ ECOFRIENDLY PRODUCT - Buy refurbished, BUY GREEN! Reduce more than 80% carbon dioxide by buying our refurbished keyboards, compared to getting a new keyboard! Perfect OEM replacement part for your keyboard.</v>
      </c>
      <c r="AL31" s="1" t="str">
        <f aca="false">IF(ISBLANK(Values!E30),"",SUBSTITUTE(SUBSTITUTE(IF(Values!$J30, Values!$B$26, Values!$B$33), "{language}", Values!$H30), "{flag}", INDEX(options!$E$1:$E$20, Values!$V30)))</f>
        <v>👉 LAYOUT -  🇧🇪 Belgian NO backlit.</v>
      </c>
      <c r="AM31" s="1" t="str">
        <f aca="false">SUBSTITUTE(IF(ISBLANK(Values!E30),"",Values!$B$27),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1" s="1"/>
      <c r="AO31" s="1"/>
      <c r="AP31" s="1"/>
      <c r="AQ31" s="1"/>
      <c r="AR31" s="1"/>
      <c r="AS31" s="1"/>
      <c r="AT31" s="28" t="str">
        <f aca="false">IF(ISBLANK(Values!E30),"",Values!H30)</f>
        <v>Belgian</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s="31"/>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0</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replacement Bulgarian non-backlit keyboard for Lenovo Thinkpad T431 T431S E431 T440 T440P T440S E440 L440 T450 T450S T460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0</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Keyboard distributed by Tellus Remarketing, leading European company for laptop keyboards. Keyboards have been cleaned, packed and tested in our production line in Denmark. For any compatibility questions contact us through Amazon website.</v>
      </c>
      <c r="AC32" s="1"/>
      <c r="AD32" s="1"/>
      <c r="AE32" s="1"/>
      <c r="AF32" s="1"/>
      <c r="AG32" s="1"/>
      <c r="AH32" s="1"/>
      <c r="AI32" s="40" t="str">
        <f aca="false">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1" t="str">
        <f aca="false">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2" s="1" t="str">
        <f aca="false">IF(ISBLANK(Values!E31),"",Values!$B$25)</f>
        <v>♻️ ECOFRIENDLY PRODUCT - Buy refurbished, BUY GREEN! Reduce more than 80% carbon dioxide by buying our refurbished keyboards, compared to getting a new keyboard! Perfect OEM replacement part for your keyboard.</v>
      </c>
      <c r="AL32" s="1" t="str">
        <f aca="false">IF(ISBLANK(Values!E31),"",SUBSTITUTE(SUBSTITUTE(IF(Values!$J31, Values!$B$26, Values!$B$33), "{language}", Values!$H31), "{flag}", INDEX(options!$E$1:$E$20, Values!$V31)))</f>
        <v>👉 LAYOUT -  🇧🇬 Bulgarian NO backlit.</v>
      </c>
      <c r="AM32" s="1" t="str">
        <f aca="false">SUBSTITUTE(IF(ISBLANK(Values!E31),"",Values!$B$27),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2" s="1"/>
      <c r="AO32" s="1"/>
      <c r="AP32" s="1"/>
      <c r="AQ32" s="1"/>
      <c r="AR32" s="1"/>
      <c r="AS32" s="1"/>
      <c r="AT32" s="28" t="str">
        <f aca="false">IF(ISBLANK(Values!E31),"",Values!H31)</f>
        <v>Bulgarian</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s="31"/>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0</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replacement Czech non-backlit keyboard for Lenovo Thinkpad T431 T431S E431 T440 T440P T440S E440 L440 T450 T450S T460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0</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Keyboard distributed by Tellus Remarketing, leading European company for laptop keyboards. Keyboards have been cleaned, packed and tested in our production line in Denmark. For any compatibility questions contact us through Amazon website.</v>
      </c>
      <c r="AC33" s="1"/>
      <c r="AD33" s="1"/>
      <c r="AE33" s="1"/>
      <c r="AF33" s="1"/>
      <c r="AG33" s="1"/>
      <c r="AH33" s="1"/>
      <c r="AI33" s="40" t="str">
        <f aca="false">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1" t="str">
        <f aca="false">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3" s="1" t="str">
        <f aca="false">IF(ISBLANK(Values!E32),"",Values!$B$25)</f>
        <v>♻️ ECOFRIENDLY PRODUCT - Buy refurbished, BUY GREEN! Reduce more than 80% carbon dioxide by buying our refurbished keyboards, compared to getting a new keyboard! Perfect OEM replacement part for your keyboard.</v>
      </c>
      <c r="AL33" s="1" t="str">
        <f aca="false">IF(ISBLANK(Values!E32),"",SUBSTITUTE(SUBSTITUTE(IF(Values!$J32, Values!$B$26, Values!$B$33), "{language}", Values!$H32), "{flag}", INDEX(options!$E$1:$E$20, Values!$V32)))</f>
        <v>👉 LAYOUT -  🇨🇿 Czech NO backlit.</v>
      </c>
      <c r="AM33" s="1" t="str">
        <f aca="false">SUBSTITUTE(IF(ISBLANK(Values!E32),"",Values!$B$27),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3" s="1"/>
      <c r="AO33" s="1"/>
      <c r="AP33" s="1"/>
      <c r="AQ33" s="1"/>
      <c r="AR33" s="1"/>
      <c r="AS33" s="1"/>
      <c r="AT33" s="28" t="str">
        <f aca="false">IF(ISBLANK(Values!E32),"",Values!H32)</f>
        <v>Czech</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s="31"/>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0</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replacement Danish non-backlit keyboard for Lenovo Thinkpad T431 T431S E431 T440 T440P T440S E440 L440 T450 T450S T460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0</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Keyboard distributed by Tellus Remarketing, leading European company for laptop keyboards. Keyboards have been cleaned, packed and tested in our production line in Denmark. For any compatibility questions contact us through Amazon website.</v>
      </c>
      <c r="AC34" s="1"/>
      <c r="AD34" s="1"/>
      <c r="AE34" s="1"/>
      <c r="AF34" s="1"/>
      <c r="AG34" s="1"/>
      <c r="AH34" s="1"/>
      <c r="AI34" s="40" t="str">
        <f aca="false">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1" t="str">
        <f aca="false">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4" s="1" t="str">
        <f aca="false">IF(ISBLANK(Values!E33),"",Values!$B$25)</f>
        <v>♻️ ECOFRIENDLY PRODUCT - Buy refurbished, BUY GREEN! Reduce more than 80% carbon dioxide by buying our refurbished keyboards, compared to getting a new keyboard! Perfect OEM replacement part for your keyboard.</v>
      </c>
      <c r="AL34" s="1" t="str">
        <f aca="false">IF(ISBLANK(Values!E33),"",SUBSTITUTE(SUBSTITUTE(IF(Values!$J33, Values!$B$26, Values!$B$33), "{language}", Values!$H33), "{flag}", INDEX(options!$E$1:$E$20, Values!$V33)))</f>
        <v>👉 LAYOUT -  🇩🇰 Danish NO backlit.</v>
      </c>
      <c r="AM34" s="1" t="str">
        <f aca="false">SUBSTITUTE(IF(ISBLANK(Values!E33),"",Values!$B$27),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4" s="1"/>
      <c r="AO34" s="1"/>
      <c r="AP34" s="1"/>
      <c r="AQ34" s="1"/>
      <c r="AR34" s="1"/>
      <c r="AS34" s="1"/>
      <c r="AT34" s="28" t="str">
        <f aca="false">IF(ISBLANK(Values!E33),"",Values!H33)</f>
        <v>Danish</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s="31"/>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0</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replacement Hungarian non-backlit keyboard for Lenovo Thinkpad T431 T431S E431 T440 T440P T440S E440 L440 T450 T450S T460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0</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Keyboard distributed by Tellus Remarketing, leading European company for laptop keyboards. Keyboards have been cleaned, packed and tested in our production line in Denmark. For any compatibility questions contact us through Amazon website.</v>
      </c>
      <c r="AC35" s="1"/>
      <c r="AD35" s="1"/>
      <c r="AE35" s="1"/>
      <c r="AF35" s="1"/>
      <c r="AG35" s="1"/>
      <c r="AH35" s="1"/>
      <c r="AI35" s="40" t="str">
        <f aca="false">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1" t="str">
        <f aca="false">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5" s="1" t="str">
        <f aca="false">IF(ISBLANK(Values!E34),"",Values!$B$25)</f>
        <v>♻️ ECOFRIENDLY PRODUCT - Buy refurbished, BUY GREEN! Reduce more than 80% carbon dioxide by buying our refurbished keyboards, compared to getting a new keyboard! Perfect OEM replacement part for your keyboard.</v>
      </c>
      <c r="AL35" s="1" t="str">
        <f aca="false">IF(ISBLANK(Values!E34),"",SUBSTITUTE(SUBSTITUTE(IF(Values!$J34, Values!$B$26, Values!$B$33), "{language}", Values!$H34), "{flag}", INDEX(options!$E$1:$E$20, Values!$V34)))</f>
        <v>👉 LAYOUT -  🇭🇺 Hungarian NO backlit.</v>
      </c>
      <c r="AM35" s="1" t="str">
        <f aca="false">SUBSTITUTE(IF(ISBLANK(Values!E34),"",Values!$B$27),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5" s="1"/>
      <c r="AO35" s="1"/>
      <c r="AP35" s="1"/>
      <c r="AQ35" s="1"/>
      <c r="AR35" s="1"/>
      <c r="AS35" s="1"/>
      <c r="AT35" s="28" t="str">
        <f aca="false">IF(ISBLANK(Values!E34),"",Values!H34)</f>
        <v>Hungarian</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s="31"/>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0</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replacement Dutch non-backlit keyboard for Lenovo Thinkpad T431 T431S E431 T440 T440P T440S E440 L440 T450 T450S T460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0</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Keyboard distributed by Tellus Remarketing, leading European company for laptop keyboards. Keyboards have been cleaned, packed and tested in our production line in Denmark. For any compatibility questions contact us through Amazon website.</v>
      </c>
      <c r="AC36" s="1"/>
      <c r="AD36" s="1"/>
      <c r="AE36" s="1"/>
      <c r="AF36" s="1"/>
      <c r="AG36" s="1"/>
      <c r="AH36" s="1"/>
      <c r="AI36" s="40" t="str">
        <f aca="false">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1" t="str">
        <f aca="false">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6" s="1" t="str">
        <f aca="false">IF(ISBLANK(Values!E35),"",Values!$B$25)</f>
        <v>♻️ ECOFRIENDLY PRODUCT - Buy refurbished, BUY GREEN! Reduce more than 80% carbon dioxide by buying our refurbished keyboards, compared to getting a new keyboard! Perfect OEM replacement part for your keyboard.</v>
      </c>
      <c r="AL36" s="1" t="str">
        <f aca="false">IF(ISBLANK(Values!E35),"",SUBSTITUTE(SUBSTITUTE(IF(Values!$J35, Values!$B$26, Values!$B$33), "{language}", Values!$H35), "{flag}", INDEX(options!$E$1:$E$20, Values!$V35)))</f>
        <v>👉 LAYOUT -  🇳🇱 Dutch NO backlit.</v>
      </c>
      <c r="AM36" s="1" t="str">
        <f aca="false">SUBSTITUTE(IF(ISBLANK(Values!E35),"",Values!$B$27),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6" s="1"/>
      <c r="AO36" s="1"/>
      <c r="AP36" s="1"/>
      <c r="AQ36" s="1"/>
      <c r="AR36" s="1"/>
      <c r="AS36" s="1"/>
      <c r="AT36" s="28" t="str">
        <f aca="false">IF(ISBLANK(Values!E35),"",Values!H35)</f>
        <v>Dutch</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s="31"/>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0</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replacement Norwegian non-backlit keyboard for Lenovo Thinkpad T431 T431S E431 T440 T440P T440S E440 L440 T450 T450S T460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0</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Keyboard distributed by Tellus Remarketing, leading European company for laptop keyboards. Keyboards have been cleaned, packed and tested in our production line in Denmark. For any compatibility questions contact us through Amazon website.</v>
      </c>
      <c r="AC37" s="1"/>
      <c r="AD37" s="1"/>
      <c r="AE37" s="1"/>
      <c r="AF37" s="1"/>
      <c r="AG37" s="1"/>
      <c r="AH37" s="1"/>
      <c r="AI37" s="40" t="str">
        <f aca="false">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1" t="str">
        <f aca="false">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7" s="1" t="str">
        <f aca="false">IF(ISBLANK(Values!E36),"",Values!$B$25)</f>
        <v>♻️ ECOFRIENDLY PRODUCT - Buy refurbished, BUY GREEN! Reduce more than 80% carbon dioxide by buying our refurbished keyboards, compared to getting a new keyboard! Perfect OEM replacement part for your keyboard.</v>
      </c>
      <c r="AL37" s="1" t="str">
        <f aca="false">IF(ISBLANK(Values!E36),"",SUBSTITUTE(SUBSTITUTE(IF(Values!$J36, Values!$B$26, Values!$B$33), "{language}", Values!$H36), "{flag}", INDEX(options!$E$1:$E$20, Values!$V36)))</f>
        <v>👉 LAYOUT -  🇳🇴 Norwegian NO backlit.</v>
      </c>
      <c r="AM37" s="1" t="str">
        <f aca="false">SUBSTITUTE(IF(ISBLANK(Values!E36),"",Values!$B$27),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7" s="1"/>
      <c r="AO37" s="1"/>
      <c r="AP37" s="1"/>
      <c r="AQ37" s="1"/>
      <c r="AR37" s="1"/>
      <c r="AS37" s="1"/>
      <c r="AT37" s="28" t="str">
        <f aca="false">IF(ISBLANK(Values!E36),"",Values!H36)</f>
        <v>Norwegian</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s="31"/>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0</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replacement Polish non-backlit keyboard for Lenovo Thinkpad T431 T431S E431 T440 T440P T440S E440 L440 T450 T450S T460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0</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Keyboard distributed by Tellus Remarketing, leading European company for laptop keyboards. Keyboards have been cleaned, packed and tested in our production line in Denmark. For any compatibility questions contact us through Amazon website.</v>
      </c>
      <c r="AC38" s="1"/>
      <c r="AD38" s="1"/>
      <c r="AE38" s="1"/>
      <c r="AF38" s="1"/>
      <c r="AG38" s="1"/>
      <c r="AH38" s="1"/>
      <c r="AI38" s="40" t="str">
        <f aca="false">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1" t="str">
        <f aca="false">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8" s="1" t="str">
        <f aca="false">IF(ISBLANK(Values!E37),"",Values!$B$25)</f>
        <v>♻️ ECOFRIENDLY PRODUCT - Buy refurbished, BUY GREEN! Reduce more than 80% carbon dioxide by buying our refurbished keyboards, compared to getting a new keyboard! Perfect OEM replacement part for your keyboard.</v>
      </c>
      <c r="AL38" s="1" t="str">
        <f aca="false">IF(ISBLANK(Values!E37),"",SUBSTITUTE(SUBSTITUTE(IF(Values!$J37, Values!$B$26, Values!$B$33), "{language}", Values!$H37), "{flag}", INDEX(options!$E$1:$E$20, Values!$V37)))</f>
        <v>👉 LAYOUT -  🇵🇱 Polish NO backlit.</v>
      </c>
      <c r="AM38" s="1" t="str">
        <f aca="false">SUBSTITUTE(IF(ISBLANK(Values!E37),"",Values!$B$27),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8" s="1"/>
      <c r="AO38" s="1"/>
      <c r="AP38" s="1"/>
      <c r="AQ38" s="1"/>
      <c r="AR38" s="1"/>
      <c r="AS38" s="1"/>
      <c r="AT38" s="28" t="str">
        <f aca="false">IF(ISBLANK(Values!E37),"",Values!H37)</f>
        <v>Polish</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s="31"/>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0</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replacement Portuguese non-backlit keyboard for Lenovo Thinkpad T431 T431S E431 T440 T440P T440S E440 L440 T450 T450S T460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0</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Keyboard distributed by Tellus Remarketing, leading European company for laptop keyboards. Keyboards have been cleaned, packed and tested in our production line in Denmark. For any compatibility questions contact us through Amazon website.</v>
      </c>
      <c r="AC39" s="1"/>
      <c r="AD39" s="1"/>
      <c r="AE39" s="1"/>
      <c r="AF39" s="1"/>
      <c r="AG39" s="1"/>
      <c r="AH39" s="1"/>
      <c r="AI39" s="40" t="str">
        <f aca="false">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1" t="str">
        <f aca="false">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9" s="1" t="str">
        <f aca="false">IF(ISBLANK(Values!E38),"",Values!$B$25)</f>
        <v>♻️ ECOFRIENDLY PRODUCT - Buy refurbished, BUY GREEN! Reduce more than 80% carbon dioxide by buying our refurbished keyboards, compared to getting a new keyboard! Perfect OEM replacement part for your keyboard.</v>
      </c>
      <c r="AL39" s="1" t="str">
        <f aca="false">IF(ISBLANK(Values!E38),"",SUBSTITUTE(SUBSTITUTE(IF(Values!$J38, Values!$B$26, Values!$B$33), "{language}", Values!$H38), "{flag}", INDEX(options!$E$1:$E$20, Values!$V38)))</f>
        <v>👉 LAYOUT -  🇵🇹 Portuguese NO backlit.</v>
      </c>
      <c r="AM39" s="1" t="str">
        <f aca="false">SUBSTITUTE(IF(ISBLANK(Values!E38),"",Values!$B$27),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9" s="1"/>
      <c r="AO39" s="1"/>
      <c r="AP39" s="1"/>
      <c r="AQ39" s="1"/>
      <c r="AR39" s="1"/>
      <c r="AS39" s="1"/>
      <c r="AT39" s="28" t="str">
        <f aca="false">IF(ISBLANK(Values!E38),"",Values!H38)</f>
        <v>Portuguese</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s="31"/>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0</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replacement Swedish – Finnish non-backlit keyboard for Lenovo Thinkpad T431 T431S E431 T440 T440P T440S E440 L440 T450 T450S T460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0</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Keyboard distributed by Tellus Remarketing, leading European company for laptop keyboards. Keyboards have been cleaned, packed and tested in our production line in Denmark. For any compatibility questions contact us through Amazon website.</v>
      </c>
      <c r="AC40" s="1"/>
      <c r="AD40" s="1"/>
      <c r="AE40" s="1"/>
      <c r="AF40" s="1"/>
      <c r="AG40" s="1"/>
      <c r="AH40" s="1"/>
      <c r="AI40" s="40" t="str">
        <f aca="false">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1" t="str">
        <f aca="false">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0" s="1" t="str">
        <f aca="false">IF(ISBLANK(Values!E39),"",Values!$B$25)</f>
        <v>♻️ ECOFRIENDLY PRODUCT - Buy refurbished, BUY GREEN! Reduce more than 80% carbon dioxide by buying our refurbished keyboards, compared to getting a new keyboard! Perfect OEM replacement part for your keyboard.</v>
      </c>
      <c r="AL40" s="1" t="str">
        <f aca="false">IF(ISBLANK(Values!E39),"",SUBSTITUTE(SUBSTITUTE(IF(Values!$J39, Values!$B$26, Values!$B$33), "{language}", Values!$H39), "{flag}", INDEX(options!$E$1:$E$20, Values!$V39)))</f>
        <v>👉 LAYOUT -  🇸🇪 🇫🇮 Swedish – Finnish NO backlit.</v>
      </c>
      <c r="AM40" s="1" t="str">
        <f aca="false">SUBSTITUTE(IF(ISBLANK(Values!E39),"",Values!$B$27),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40" s="1"/>
      <c r="AO40" s="1"/>
      <c r="AP40" s="1"/>
      <c r="AQ40" s="1"/>
      <c r="AR40" s="1"/>
      <c r="AS40" s="1"/>
      <c r="AT40" s="28" t="str">
        <f aca="false">IF(ISBLANK(Values!E39),"",Values!H39)</f>
        <v>Swedish – Finnish</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s="31"/>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0</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replacement Swiss non-backlit keyboard for Lenovo Thinkpad T431 T431S E431 T440 T440P T440S E440 L440 T450 T450S T460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0</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Keyboard distributed by Tellus Remarketing, leading European company for laptop keyboards. Keyboards have been cleaned, packed and tested in our production line in Denmark. For any compatibility questions contact us through Amazon website.</v>
      </c>
      <c r="AC41" s="1"/>
      <c r="AD41" s="1"/>
      <c r="AE41" s="1"/>
      <c r="AF41" s="1"/>
      <c r="AG41" s="1"/>
      <c r="AH41" s="1"/>
      <c r="AI41" s="40" t="str">
        <f aca="false">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1" t="str">
        <f aca="false">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1" s="1" t="str">
        <f aca="false">IF(ISBLANK(Values!E40),"",Values!$B$25)</f>
        <v>♻️ ECOFRIENDLY PRODUCT - Buy refurbished, BUY GREEN! Reduce more than 80% carbon dioxide by buying our refurbished keyboards, compared to getting a new keyboard! Perfect OEM replacement part for your keyboard.</v>
      </c>
      <c r="AL41" s="1" t="str">
        <f aca="false">IF(ISBLANK(Values!E40),"",SUBSTITUTE(SUBSTITUTE(IF(Values!$J40, Values!$B$26, Values!$B$33), "{language}", Values!$H40), "{flag}", INDEX(options!$E$1:$E$20, Values!$V40)))</f>
        <v>👉 LAYOUT -  🇨🇭 Swiss NO backlit.</v>
      </c>
      <c r="AM41" s="1" t="str">
        <f aca="false">SUBSTITUTE(IF(ISBLANK(Values!E40),"",Values!$B$27),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41" s="1"/>
      <c r="AO41" s="1"/>
      <c r="AP41" s="1"/>
      <c r="AQ41" s="1"/>
      <c r="AR41" s="1"/>
      <c r="AS41" s="1"/>
      <c r="AT41" s="28" t="str">
        <f aca="false">IF(ISBLANK(Values!E40),"",Values!H40)</f>
        <v>Swiss</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s="31"/>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0</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replacement US International non-backlit keyboard for Lenovo Thinkpad T431 T431S E431 T440 T440P T440S E440 L440 T450 T450S T460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0</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Keyboard distributed by Tellus Remarketing, leading European company for laptop keyboards. Keyboards have been cleaned, packed and tested in our production line in Denmark. For any compatibility questions contact us through Amazon website.</v>
      </c>
      <c r="AI42" s="40" t="str">
        <f aca="false">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1" t="str">
        <f aca="false">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2" s="1" t="str">
        <f aca="false">IF(ISBLANK(Values!E41),"",Values!$B$25)</f>
        <v>♻️ ECOFRIENDLY PRODUCT - Buy refurbished, BUY GREEN! Reduce more than 80% carbon dioxide by buying our refurbished keyboards, compared to getting a new keyboard! Perfect OEM replacement part for your keyboard.</v>
      </c>
      <c r="AL42" s="1" t="str">
        <f aca="false">IF(ISBLANK(Values!E41),"",SUBSTITUTE(SUBSTITUTE(IF(Values!$J41, Values!$B$26, Values!$B$33), "{language}", Values!$H41), "{flag}", INDEX(options!$E$1:$E$20, Values!$V41)))</f>
        <v>👉 LAYOUT -  🇺🇸 with € symbol US International NO backlit.</v>
      </c>
      <c r="AM42" s="1" t="str">
        <f aca="false">SUBSTITUTE(IF(ISBLANK(Values!E41),"",Values!$B$27),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shortage of stock a full refund is issued.</v>
      </c>
      <c r="DS42" s="31"/>
      <c r="DY42" s="31"/>
      <c r="DZ42" s="31"/>
      <c r="EA42" s="31"/>
      <c r="EB42" s="31"/>
      <c r="EC42" s="31"/>
      <c r="EI42" s="1" t="str">
        <f aca="false">IF(ISBLANK(Values!E41),"",Values!$B$31)</f>
        <v>6 month warranty after the delivery date. In case of any malfunction of the keyboard a new unit or a spare part for the keyboard of the product will be sent. In case of shortage of stock a full refund is issued.</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0</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replacement Russian non-backlit keyboard for Lenovo Thinkpad T431 T431S E431 T440 T440P T440S E440 L440 T450 T450S T460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0</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Keyboard distributed by Tellus Remarketing, leading European company for laptop keyboards. Keyboards have been cleaned, packed and tested in our production line in Denmark. For any compatibility questions contact us through Amazon website.</v>
      </c>
      <c r="AI43" s="40" t="str">
        <f aca="false">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1" t="str">
        <f aca="false">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3" s="1" t="str">
        <f aca="false">IF(ISBLANK(Values!E42),"",Values!$B$25)</f>
        <v>♻️ ECOFRIENDLY PRODUCT - Buy refurbished, BUY GREEN! Reduce more than 80% carbon dioxide by buying our refurbished keyboards, compared to getting a new keyboard! Perfect OEM replacement part for your keyboard.</v>
      </c>
      <c r="AL43" s="1" t="str">
        <f aca="false">IF(ISBLANK(Values!E42),"",SUBSTITUTE(SUBSTITUTE(IF(Values!$J42, Values!$B$26, Values!$B$33), "{language}", Values!$H42), "{flag}", INDEX(options!$E$1:$E$20, Values!$V42)))</f>
        <v>👉 LAYOUT -  🇷🇺 Russian NO backlit.</v>
      </c>
      <c r="AM43" s="1" t="str">
        <f aca="false">SUBSTITUTE(IF(ISBLANK(Values!E42),"",Values!$B$27),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3" s="28" t="str">
        <f aca="false">IF(ISBLANK(Values!E42),"",Values!H42)</f>
        <v>Russian</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shortage of stock a full refund is issued.</v>
      </c>
      <c r="DS43" s="31"/>
      <c r="DY43" s="31"/>
      <c r="DZ43" s="31"/>
      <c r="EA43" s="31"/>
      <c r="EB43" s="31"/>
      <c r="EC43" s="31"/>
      <c r="EI43" s="1" t="str">
        <f aca="false">IF(ISBLANK(Values!E42),"",Values!$B$31)</f>
        <v>6 month warranty after the delivery date. In case of any malfunction of the keyboard a new unit or a spare part for the keyboard of the product will be sent. In case of shortage of stock a full refund is issued.</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0</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replacement US non-backlit keyboard for Lenovo Thinkpad T431 T431S E431 T440 T440P T440S E440 L440 T450 T450S T460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0</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Keyboard distributed by Tellus Remarketing, leading European company for laptop keyboards. Keyboards have been cleaned, packed and tested in our production line in Denmark. For any compatibility questions contact us through Amazon website.</v>
      </c>
      <c r="AI44" s="40" t="str">
        <f aca="false">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1" t="str">
        <f aca="false">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4" s="1" t="str">
        <f aca="false">IF(ISBLANK(Values!E43),"",Values!$B$25)</f>
        <v>♻️ ECOFRIENDLY PRODUCT - Buy refurbished, BUY GREEN! Reduce more than 80% carbon dioxide by buying our refurbished keyboards, compared to getting a new keyboard! Perfect OEM replacement part for your keyboard.</v>
      </c>
      <c r="AL44" s="1" t="str">
        <f aca="false">IF(ISBLANK(Values!E43),"",SUBSTITUTE(SUBSTITUTE(IF(Values!$J43, Values!$B$26, Values!$B$33), "{language}", Values!$H43), "{flag}", INDEX(options!$E$1:$E$20, Values!$V43)))</f>
        <v>👉 LAYOUT -  🇺🇸 US NO backlit.</v>
      </c>
      <c r="AM44" s="1" t="str">
        <f aca="false">SUBSTITUTE(IF(ISBLANK(Values!E43),"",Values!$B$27),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shortage of stock a full refund is issued.</v>
      </c>
      <c r="DS44" s="31"/>
      <c r="DY44" s="31"/>
      <c r="DZ44" s="31"/>
      <c r="EA44" s="31"/>
      <c r="EB44" s="31"/>
      <c r="EC44" s="31"/>
      <c r="EI44" s="1" t="str">
        <f aca="false">IF(ISBLANK(Values!E43),"",Values!$B$31)</f>
        <v>6 month warranty after the delivery date. In case of any malfunction of the keyboard a new unit or a spare part for the keyboard of the product will be sent. In case of shortage of stock a full refund is issued.</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0</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0" activeCellId="0" sqref="B20"/>
    </sheetView>
  </sheetViews>
  <sheetFormatPr defaultColWidth="11.914062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c r="E4" s="48" t="n">
        <v>5714401440307</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Danish</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Dutch</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Norwegian</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Polish</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Portuguese</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Swedish – Finnish</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Swiss</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Russian</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Hungarian</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Czech</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LAYOUT – {flag} {language} backlit.</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LAYOUT -  {flag} {language} NO backlit.</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479</v>
      </c>
      <c r="E36" s="48" t="n">
        <v>5714401441137</v>
      </c>
      <c r="F36" s="48" t="s">
        <v>480</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0" t="n">
        <f aca="false">TRUE()</f>
        <v>1</v>
      </c>
      <c r="J36" s="51" t="n">
        <f aca="false">FALSE()</f>
        <v>0</v>
      </c>
      <c r="K36" s="48" t="s">
        <v>481</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482</v>
      </c>
      <c r="B37" s="63" t="s">
        <v>440</v>
      </c>
      <c r="E37" s="48" t="n">
        <v>5714401441144</v>
      </c>
      <c r="F37" s="48" t="s">
        <v>483</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0" t="n">
        <f aca="false">TRUE()</f>
        <v>1</v>
      </c>
      <c r="J37" s="51" t="n">
        <f aca="false">FALSE()</f>
        <v>0</v>
      </c>
      <c r="K37" s="48" t="s">
        <v>484</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485</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0" t="n">
        <f aca="false">TRUE()</f>
        <v>1</v>
      </c>
      <c r="J38" s="51" t="n">
        <f aca="false">FALSE()</f>
        <v>0</v>
      </c>
      <c r="K38" s="48" t="s">
        <v>486</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487</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0" t="n">
        <f aca="false">TRUE()</f>
        <v>1</v>
      </c>
      <c r="J39" s="51" t="n">
        <f aca="false">FALSE()</f>
        <v>0</v>
      </c>
      <c r="K39" s="48" t="s">
        <v>488</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489</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0" t="n">
        <f aca="false">TRUE()</f>
        <v>1</v>
      </c>
      <c r="J40" s="51" t="n">
        <f aca="false">FALSE()</f>
        <v>0</v>
      </c>
      <c r="K40" s="48" t="s">
        <v>490</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491</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TRUE()</f>
        <v>1</v>
      </c>
      <c r="J41" s="51" t="n">
        <f aca="false">FALSE()</f>
        <v>0</v>
      </c>
      <c r="K41" s="48" t="s">
        <v>492</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493</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0" t="n">
        <f aca="false">TRUE()</f>
        <v>1</v>
      </c>
      <c r="J42" s="51" t="n">
        <f aca="false">FALSE()</f>
        <v>0</v>
      </c>
      <c r="K42" s="48" t="s">
        <v>494</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495</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FALSE()</f>
        <v>0</v>
      </c>
      <c r="K43" s="48" t="s">
        <v>496</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914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497</v>
      </c>
      <c r="B1" s="67" t="n">
        <f aca="false">TRUE()</f>
        <v>1</v>
      </c>
      <c r="C1" s="0" t="s">
        <v>498</v>
      </c>
      <c r="D1" s="49" t="s">
        <v>374</v>
      </c>
      <c r="E1" s="0" t="s">
        <v>499</v>
      </c>
      <c r="F1" s="0" t="s">
        <v>479</v>
      </c>
      <c r="G1" s="0" t="s">
        <v>500</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9296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479</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2968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929687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92968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92968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29687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828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2021-02-17T20:46:38Z</dcterms:modified>
  <cp:revision>98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