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<sst xmlns="http://schemas.openxmlformats.org/spreadsheetml/2006/main" count="782" uniqueCount="632">
  <si>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</si>
  <si>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</si>
  <si>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</si>
  <si>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</si>
  <si>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</si>
  <si>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</si>
  <si>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</si>
  <si>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</si>
  <si>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</si>
  <si>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</si>
  <si>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</si>
  <si>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</si>
  <si>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</si>
  <si>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</si>
  <si>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</si>
  <si>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</si>
  <si>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</si>
  <si>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</si>
  <si>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</si>
  <si>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</si>
  <si>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</si>
  <si>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</si>
  <si>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</si>
  <si>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</si>
  <si>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</si>
  <si>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</si>
  <si>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</si>
  <si>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</si>
  <si>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</si>
  <si>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</si>
  <si>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</si>
  <si>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</si>
  <si>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</si>
  <si>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</si>
  <si>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</si>
  <si>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</si>
  <si>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</si>
  <si>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</si>
  <si>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</si>
  <si>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</si>
  <si>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</si>
  <si>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</si>
  <si>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</si>
  <si>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</si>
  <si>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</si>
  <si>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</si>
  <si>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</si>
  <si>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</si>
  <si>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</si>
  <si>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</si>
  <si>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</si>
  <si>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</si>
  <si>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</si>
  <si>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</si>
  <si>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</si>
  <si>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</si>
  <si>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</si>
  <si>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</si>
  <si>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</si>
  <si>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</si>
  <si>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</si>
  <si>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</si>
  <si>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</si>
  <si>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</si>
  <si>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</si>
  <si>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</si>
  <si>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</si>
  <si>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</si>
  <si>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</si>
  <si>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</si>
  <si>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</si>
  <si>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</si>
  <si>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</si>
  <si>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</si>
  <si>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</si>
  <si>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</si>
  <si>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</si>
  <si>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</si>
  <si>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</si>
  <si>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</si>
  <si>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</si>
  <si>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</si>
  <si>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</si>
  <si>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</si>
  <si>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</si>
  <si>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</si>
  <si>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</si>
  <si>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</si>
  <si>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</si>
  <si>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</si>
  <si>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</si>
  <si>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</si>
  <si>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</si>
  <si>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</si>
  <si>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</si>
  <si>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</si>
  <si>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</si>
  <si>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</si>
  <si>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</si>
  <si>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</si>
  <si>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</si>
  <si>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</si>
  <si>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</si>
  <si>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</si>
  <si>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</si>
  <si>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</si>
  <si>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</si>
  <si>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</si>
  <si>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</si>
  <si>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</si>
  <si>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</si>
  <si>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</si>
  <si>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</si>
  <si>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</si>
  <si>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</si>
  <si>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</si>
  <si>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</si>
  <si>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</si>
  <si>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</si>
  <si>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</si>
  <si>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</si>
  <si>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</si>
  <si>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</si>
  <si>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</si>
  <si>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</si>
  <si>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</si>
  <si>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</si>
  <si>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</si>
  <si>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</si>
  <si>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</si>
  <si>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</si>
  <si>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</si>
  <si>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</si>
  <si>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</si>
  <si>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</si>
  <si>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</si>
  <si>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</si>
  <si>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</si>
  <si>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</si>
  <si>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</si>
  <si>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</si>
  <si>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</si>
  <si>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</si>
  <si>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</si>
  <si>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</si>
  <si>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</si>
  <si>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</si>
  <si>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</si>
  <si>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</si>
  <si>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</si>
  <si>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</si>
  <si>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</si>
  <si>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</si>
  <si>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</si>
  <si>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</si>
  <si>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</si>
  <si>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</si>
  <si>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</si>
  <si>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</si>
  <si>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</si>
  <si>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</si>
  <si>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</si>
  <si>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</si>
  <si>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</si>
  <si>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</si>
  <si>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</si>
  <si>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</si>
  <si>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</si>
  <si>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</si>
  <si>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</si>
  <si>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</si>
  <si>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</si>
  <si>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</si>
  <si>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</si>
  <si>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</si>
  <si>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</si>
  <si>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</si>
  <si>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</si>
  <si>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</si>
  <si>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</si>
  <si>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</si>
  <si>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</si>
  <si>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</si>
  <si>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</si>
  <si>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</si>
  <si>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</si>
  <si>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</si>
  <si>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</si>
  <si>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</si>
  <si>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</si>
  <si>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</si>
  <si>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</si>
  <si>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</si>
  <si>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</si>
  <si>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</si>
  <si>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</si>
  <si>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</si>
  <si>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</si>
  <si>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</si>
  <si>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</si>
  <si>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</si>
  <si>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</si>
  <si>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</si>
  <si>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</si>
  <si>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</si>
  <si>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</si>
  <si>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</si>
  <si>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</si>
  <si>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</si>
  <si>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</si>
  <si>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</si>
  <si>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</si>
  <si>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</si>
  <si>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</si>
  <si>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</si>
  <si>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</si>
  <si>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</si>
  <si>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</si>
  <si>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</si>
  <si>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</si>
  <si>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</si>
  <si>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</si>
  <si>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</si>
  <si>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</si>
  <si>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</si>
  <si>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</si>
  <si>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</si>
  <si>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</si>
  <si>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</si>
  <si>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</si>
  <si>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</si>
  <si>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</si>
  <si>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</si>
  <si>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</si>
  <si>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</si>
  <si>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</si>
  <si>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</si>
  <si>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</si>
  <si>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</si>
  <si>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</si>
  <si>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</si>
  <si>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</si>
  <si>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</si>
  <si>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</si>
  <si>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</si>
  <si>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</si>
  <si>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</si>
  <si>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</si>
  <si>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</si>
  <si>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</si>
  <si>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</si>
  <si>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</si>
  <si>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</si>
  <si>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</si>
  <si>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</si>
  <si>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</si>
  <si>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</si>
  <si>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</si>
  <si>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</si>
  <si>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</si>
  <si>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</si>
  <si>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</si>
  <si>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</si>
  <si>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</si>
  <si>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</si>
  <si>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</si>
  <si>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</si>
  <si>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</si>
  <si>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</si>
  <si>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</si>
  <si>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</si>
  <si>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</si>
  <si>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</si>
  <si>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</si>
  <si>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</si>
  <si>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</si>
  <si>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</si>
  <si>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</si>
  <si>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</si>
  <si>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</si>
  <si>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</si>
  <si>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</si>
  <si>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</si>
  <si>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</si>
  <si>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</si>
  <si>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</si>
  <si>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</si>
  <si>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</si>
  <si>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</si>
  <si>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</si>
  <si>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</si>
  <si>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</si>
  <si>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</si>
  <si>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</si>
  <si>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</si>
  <si>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</si>
  <si>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</si>
  <si>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</si>
  <si>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</si>
  <si>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</si>
  <si>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</si>
  <si>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</si>
  <si>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</si>
  <si>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</si>
  <si>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</si>
  <si>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</si>
  <si>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</si>
  <si>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</si>
  <si>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</si>
  <si>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</si>
  <si>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</si>
  <si>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</si>
  <si>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</si>
  <si>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</si>
  <si>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</si>
  <si>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</si>
  <si>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</si>
  <si>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</si>
  <si>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</si>
  <si>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</si>
  <si>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</si>
  <si>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</si>
  <si>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</si>
  <si>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</si>
  <si>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</si>
  <si>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</si>
  <si>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</si>
  <si>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</si>
  <si>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</si>
  <si>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</si>
  <si>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</si>
  <si>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</si>
  <si>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</si>
  <si>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</si>
  <si>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</si>
  <si>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</si>
  <si>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</si>
  <si>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</si>
  <si>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</si>
  <si>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</si>
  <si>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</si>
  <si>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</si>
  <si>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</si>
  <si>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</si>
  <si>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</si>
  <si>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</si>
  <si>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</si>
  <si>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</si>
  <si>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</si>
  <si>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</si>
  <si>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</si>
  <si>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</si>
  <si>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</si>
  <si>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</si>
  <si>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</si>
  <si>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E570 E575 E570C</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</si>
  <si>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</si>
  <si>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</si>
  <si>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</si>
  <si>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</si>
  <si>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</si>
  <si>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</si>
  <si>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</si>
  <si>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</si>
  <si>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</si>
  <si>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</si>
  <si>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</si>
  <si>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</si>
  <si>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</si>
  <si>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</si>
  <si>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</si>
  <si>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E570 - DE</t>
  </si>
  <si>
    <t xml:space="preserve">German</t>
  </si>
  <si>
    <t xml:space="preserve">01AX172</t>
  </si>
  <si>
    <t xml:space="preserve">Price – NON-Backlit</t>
  </si>
  <si>
    <t xml:space="preserve">Lenovo E570 - FR FBA</t>
  </si>
  <si>
    <t xml:space="preserve">French</t>
  </si>
  <si>
    <t xml:space="preserve">01AX131</t>
  </si>
  <si>
    <t xml:space="preserve">Packing size</t>
  </si>
  <si>
    <t xml:space="preserve">Big</t>
  </si>
  <si>
    <t xml:space="preserve">Lenovo E570 - IT</t>
  </si>
  <si>
    <t xml:space="preserve">Italian</t>
  </si>
  <si>
    <t xml:space="preserve">01AX177</t>
  </si>
  <si>
    <t xml:space="preserve">Package height (CM)</t>
  </si>
  <si>
    <t xml:space="preserve">Lenovo E570 - ES</t>
  </si>
  <si>
    <t xml:space="preserve">Spanish</t>
  </si>
  <si>
    <t xml:space="preserve">01AX130</t>
  </si>
  <si>
    <t xml:space="preserve">Package width (CM)</t>
  </si>
  <si>
    <t xml:space="preserve">Lenovo E570 - UK FBA</t>
  </si>
  <si>
    <t xml:space="preserve">UK</t>
  </si>
  <si>
    <t xml:space="preserve">01AX149</t>
  </si>
  <si>
    <t xml:space="preserve">Package length (CM)</t>
  </si>
  <si>
    <t xml:space="preserve">Lenovo E570 - NOR</t>
  </si>
  <si>
    <t xml:space="preserve">Scandinavian – Nordic</t>
  </si>
  <si>
    <t xml:space="preserve">01EN353</t>
  </si>
  <si>
    <t xml:space="preserve">Origin of Product</t>
  </si>
  <si>
    <t xml:space="preserve">Lenovo E570 - BE</t>
  </si>
  <si>
    <t xml:space="preserve">Belgian</t>
  </si>
  <si>
    <t xml:space="preserve">01AX126</t>
  </si>
  <si>
    <t xml:space="preserve">Package weight (GR)</t>
  </si>
  <si>
    <t xml:space="preserve">Lenovo E570 - BG</t>
  </si>
  <si>
    <t xml:space="preserve">Bulgarian</t>
  </si>
  <si>
    <t xml:space="preserve">01AX207</t>
  </si>
  <si>
    <t xml:space="preserve">Lenovo E570 - CZ</t>
  </si>
  <si>
    <t xml:space="preserve">Czech</t>
  </si>
  <si>
    <t xml:space="preserve">01AX168</t>
  </si>
  <si>
    <t xml:space="preserve">Parent sku</t>
  </si>
  <si>
    <t xml:space="preserve">Lenovo E570 parent</t>
  </si>
  <si>
    <t xml:space="preserve">Lenovo E570 - DK</t>
  </si>
  <si>
    <t xml:space="preserve">Danish</t>
  </si>
  <si>
    <t xml:space="preserve">01AX169</t>
  </si>
  <si>
    <t xml:space="preserve">Parent EAN</t>
  </si>
  <si>
    <t xml:space="preserve">Lenovo E570 - HU</t>
  </si>
  <si>
    <t xml:space="preserve">Hungarian</t>
  </si>
  <si>
    <t xml:space="preserve">01AX215</t>
  </si>
  <si>
    <t xml:space="preserve">Lenovo E570 - NL</t>
  </si>
  <si>
    <t xml:space="preserve">Dutch</t>
  </si>
  <si>
    <t xml:space="preserve">01AX219</t>
  </si>
  <si>
    <t xml:space="preserve">Item_type</t>
  </si>
  <si>
    <t xml:space="preserve">laptop-computer-replacement-parts</t>
  </si>
  <si>
    <t xml:space="preserve">Lenovo E570 - NO</t>
  </si>
  <si>
    <t xml:space="preserve">Norwegian</t>
  </si>
  <si>
    <t xml:space="preserve">01AX220</t>
  </si>
  <si>
    <t xml:space="preserve">Lenovo E570 - PL</t>
  </si>
  <si>
    <t xml:space="preserve">Polish</t>
  </si>
  <si>
    <t xml:space="preserve">01AX221</t>
  </si>
  <si>
    <t xml:space="preserve">Default quantity</t>
  </si>
  <si>
    <t xml:space="preserve">Lenovo E570 - PT</t>
  </si>
  <si>
    <t xml:space="preserve">Portuguese</t>
  </si>
  <si>
    <t xml:space="preserve">01AX222</t>
  </si>
  <si>
    <t xml:space="preserve">Lenovo E570 - SE/FI</t>
  </si>
  <si>
    <t xml:space="preserve">Swedish – Finnish</t>
  </si>
  <si>
    <t xml:space="preserve">01AX226</t>
  </si>
  <si>
    <t xml:space="preserve">Format</t>
  </si>
  <si>
    <t xml:space="preserve">Update</t>
  </si>
  <si>
    <t xml:space="preserve">Lenovo E570 - CH</t>
  </si>
  <si>
    <t xml:space="preserve">Swiss</t>
  </si>
  <si>
    <t xml:space="preserve">01AX227</t>
  </si>
  <si>
    <t xml:space="preserve">Lenovo E570 - US INT</t>
  </si>
  <si>
    <t xml:space="preserve">US International</t>
  </si>
  <si>
    <t xml:space="preserve">01AX150</t>
  </si>
  <si>
    <t xml:space="preserve">Lenovo E570 - RUS</t>
  </si>
  <si>
    <t xml:space="preserve">Russian</t>
  </si>
  <si>
    <t xml:space="preserve">01AX223</t>
  </si>
  <si>
    <t xml:space="preserve">Bullet Point 1:</t>
  </si>
  <si>
    <t xml:space="preserve">Lenovo E570 - US</t>
  </si>
  <si>
    <t xml:space="preserve">US</t>
  </si>
  <si>
    <t xml:space="preserve">01AX160</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</si>
  <si>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</si>
  <si>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</si>
  <si>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</si>
  <si>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</si>
  <si>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</si>
  <si>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</si>
  <si>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</si>
  <si>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Marketplace</t>
  </si>
  <si>
    <t xml:space="preserve">EU</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</si>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</sst>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E570 parent</v>
      </c>
      <c r="C4" s="29" t="s">
        <v>345</v>
      </c>
      <c r="D4" s="30" t="n">
        <f aca="false">Values!B14</f>
        <v>5714401571995</v>
      </c>
      <c r="E4" s="31" t="s">
        <v>346</v>
      </c>
      <c r="F4" s="28" t="str">
        <f aca="false">SUBSTITUTE(Values!B1, "{language}", "") &amp; " " &amp; Values!B3</f>
        <v>sostituzione della tastiera  retroilluminata per Lenovo Thinkpad E570 E575 E570C</v>
      </c>
      <c r="G4" s="29" t="s">
        <v>345</v>
      </c>
      <c r="H4" s="27" t="str">
        <f aca="false">Values!B16</f>
        <v>laptop-computer-replacement-parts</v>
      </c>
      <c r="I4" s="27" t="str">
        <f aca="false">IF(ISBLANK(Values!E3),"","4730574031")</f>
        <v>4730574031</v>
      </c>
      <c r="J4" s="32" t="str">
        <f aca="false">Values!B13</f>
        <v>Lenovo E570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E570 - DE</v>
      </c>
      <c r="C5" s="32" t="str">
        <f aca="false">IF(ISBLANK(Values!E4),"","TellusRem")</f>
        <v>TellusRem</v>
      </c>
      <c r="D5" s="30" t="n">
        <f aca="false">IF(ISBLANK(Values!E4),"",Values!E4)</f>
        <v>5714401571018</v>
      </c>
      <c r="E5" s="31" t="str">
        <f aca="false">IF(ISBLANK(Values!E4),"","EAN")</f>
        <v>EAN</v>
      </c>
      <c r="F5" s="28" t="str">
        <f aca="false">IF(ISBLANK(Values!E4),"",IF(Values!J4, SUBSTITUTE(Values!$B$1, "{language}", Values!H4) &amp; " " &amp;Values!$B$3, SUBSTITUTE(Values!$B$2, "{language}", Values!$H4) &amp; " " &amp;Values!$B$3))</f>
        <v>sostituzione della tastiera Tedesco non retroilluminata per Lenovo Thinkpad E570 E575 E570C</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E570 - DE</v>
      </c>
      <c r="K5" s="28" t="n">
        <f aca="false">IF(ISBLANK(Values!E4),"",IF(Values!J4, Values!$B$4, Values!$B$5))</f>
        <v>51.99</v>
      </c>
      <c r="L5" s="40" t="str">
        <f aca="false">IF(ISBLANK(Values!E4),"",IF($CO5="DEFAULT", Values!$B$18, ""))</f>
        <v/>
      </c>
      <c r="M5" s="28" t="str">
        <f aca="false">IF(ISBLANK(Values!E4),"",Values!$M4)</f>
        <v>https://download.lenovo.com/Images/Parts/01AX172/01AX172_A.jpg</v>
      </c>
      <c r="N5" s="28" t="str">
        <f aca="false">IF(ISBLANK(Values!$F4),"",Values!N4)</f>
        <v>https://download.lenovo.com/Images/Parts/01AX172/01AX172_B.jpg</v>
      </c>
      <c r="O5" s="28" t="str">
        <f aca="false">IF(ISBLANK(Values!$F4),"",Values!O4)</f>
        <v>https://download.lenovo.com/Images/Parts/01AX172/01AX172_details.jpg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E570 parent</v>
      </c>
      <c r="Y5" s="39"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 RICONDIZIONATO: RISPARMIA SOLDI - Tastiera sostitutiva per laptop Lenovo, stessa qualità delle tastiere OEM. TellusRem è il principale distributore di tastiere nel mondo dal 2011. Tastiera sostitutiva perfetta, facile da sostituire e installare. </v>
      </c>
      <c r="AJ5" s="42"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NO retroilluminato. </v>
      </c>
      <c r="AM5" s="1" t="str">
        <f aca="false">SUBSTITUTE(IF(ISBLANK(Values!E4),"",Values!$B$27), "{model}", Values!$B$3)</f>
        <v>👉 COMPATIBILE CON - Lenovo E570 E575 E570C.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IF(ISBLANK(Values!$E4), "", "not_applicable")</f>
        <v>not_applicable</v>
      </c>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51.99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E570 - FR FBA</v>
      </c>
      <c r="C6" s="32" t="str">
        <f aca="false">IF(ISBLANK(Values!E5),"","TellusRem")</f>
        <v>TellusRem</v>
      </c>
      <c r="D6" s="30" t="n">
        <f aca="false">IF(ISBLANK(Values!E5),"",Values!E5)</f>
        <v>5714401571025</v>
      </c>
      <c r="E6" s="31" t="str">
        <f aca="false">IF(ISBLANK(Values!E5),"","EAN")</f>
        <v>EAN</v>
      </c>
      <c r="F6" s="28" t="str">
        <f aca="false">IF(ISBLANK(Values!E5),"",IF(Values!J5, SUBSTITUTE(Values!$B$1, "{language}", Values!H5) &amp; " " &amp;Values!$B$3, SUBSTITUTE(Values!$B$2, "{language}", Values!$H5) &amp; " " &amp;Values!$B$3))</f>
        <v>sostituzione della tastiera Francese non retroilluminata per Lenovo Thinkpad E570 E575 E570C</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E570 - FR FBA</v>
      </c>
      <c r="K6" s="28" t="n">
        <f aca="false">IF(ISBLANK(Values!E5),"",IF(Values!J5, Values!$B$4, Values!$B$5))</f>
        <v>51.99</v>
      </c>
      <c r="L6" s="40" t="str">
        <f aca="false">IF(ISBLANK(Values!E5),"",IF($CO6="DEFAULT", Values!$B$18, ""))</f>
        <v/>
      </c>
      <c r="M6" s="28" t="str">
        <f aca="false">IF(ISBLANK(Values!E5),"",Values!$M5)</f>
        <v>https://download.lenovo.com/Images/Parts/01AX131/01AX131_A.jpg</v>
      </c>
      <c r="N6" s="28" t="str">
        <f aca="false">IF(ISBLANK(Values!$F5),"",Values!N5)</f>
        <v>https://download.lenovo.com/Images/Parts/01AX131/01AX131_B.jpg</v>
      </c>
      <c r="O6" s="28" t="str">
        <f aca="false">IF(ISBLANK(Values!$F5),"",Values!O5)</f>
        <v>https://download.lenovo.com/Images/Parts/01AX131/01AX131_details.jpg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E570 parent</v>
      </c>
      <c r="Y6" s="39"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 RICONDIZIONATO: RISPARMIA SOLDI - Tastiera sostitutiva per laptop Lenovo, stessa qualità delle tastiere OEM. TellusRem è il principale distributore di tastiere nel mondo dal 2011. Tastiera sostitutiva perfetta, facile da sostituire e installare. </v>
      </c>
      <c r="AJ6" s="42"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NO retroilluminato. </v>
      </c>
      <c r="AM6" s="1" t="str">
        <f aca="false">SUBSTITUTE(IF(ISBLANK(Values!E5),"",Values!$B$27), "{model}", Values!$B$3)</f>
        <v>👉 COMPATIBILE CON - Lenovo E570 E575 E570C.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Non-Backlit</v>
      </c>
      <c r="AW6" s="0"/>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IF(ISBLANK(Values!$E5), "", "not_applicable")</f>
        <v>not_applicable</v>
      </c>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51.99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E570 - IT</v>
      </c>
      <c r="C7" s="32" t="str">
        <f aca="false">IF(ISBLANK(Values!E6),"","TellusRem")</f>
        <v>TellusRem</v>
      </c>
      <c r="D7" s="30" t="n">
        <f aca="false">IF(ISBLANK(Values!E6),"",Values!E6)</f>
        <v>5714401571032</v>
      </c>
      <c r="E7" s="31" t="str">
        <f aca="false">IF(ISBLANK(Values!E6),"","EAN")</f>
        <v>EAN</v>
      </c>
      <c r="F7" s="28" t="str">
        <f aca="false">IF(ISBLANK(Values!E6),"",IF(Values!J6, SUBSTITUTE(Values!$B$1, "{language}", Values!H6) &amp; " " &amp;Values!$B$3, SUBSTITUTE(Values!$B$2, "{language}", Values!$H6) &amp; " " &amp;Values!$B$3))</f>
        <v>sostituzione della tastiera Italiano non retroilluminata per Lenovo Thinkpad E570 E575 E570C</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E570 - IT</v>
      </c>
      <c r="K7" s="28" t="n">
        <f aca="false">IF(ISBLANK(Values!E6),"",IF(Values!J6, Values!$B$4, Values!$B$5))</f>
        <v>51.99</v>
      </c>
      <c r="L7" s="40" t="str">
        <f aca="false">IF(ISBLANK(Values!E6),"",IF($CO7="DEFAULT", Values!$B$18, ""))</f>
        <v/>
      </c>
      <c r="M7" s="28" t="str">
        <f aca="false">IF(ISBLANK(Values!E6),"",Values!$M6)</f>
        <v>https://download.lenovo.com/Images/Parts/01AX177/01AX177_A.jpg</v>
      </c>
      <c r="N7" s="28" t="str">
        <f aca="false">IF(ISBLANK(Values!$F6),"",Values!N6)</f>
        <v>https://download.lenovo.com/Images/Parts/01AX177/01AX177_B.jpg</v>
      </c>
      <c r="O7" s="28" t="str">
        <f aca="false">IF(ISBLANK(Values!$F6),"",Values!O6)</f>
        <v>https://download.lenovo.com/Images/Parts/01AX177/01AX177_details.jpg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E570 parent</v>
      </c>
      <c r="Y7" s="39"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 RICONDIZIONATO: RISPARMIA SOLDI - Tastiera sostitutiva per laptop Lenovo, stessa qualità delle tastiere OEM. TellusRem è il principale distributore di tastiere nel mondo dal 2011. Tastiera sostitutiva perfetta, facile da sostituire e installare. </v>
      </c>
      <c r="AJ7" s="42"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NO retroilluminato. </v>
      </c>
      <c r="AM7" s="1" t="str">
        <f aca="false">SUBSTITUTE(IF(ISBLANK(Values!E6),"",Values!$B$27), "{model}", Values!$B$3)</f>
        <v>👉 COMPATIBILE CON - Lenovo E570 E575 E570C.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Non-Backlit</v>
      </c>
      <c r="AW7" s="0"/>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IF(ISBLANK(Values!$E6), "", "not_applicable")</f>
        <v>not_applicable</v>
      </c>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51.99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E570 - ES</v>
      </c>
      <c r="C8" s="32" t="str">
        <f aca="false">IF(ISBLANK(Values!E7),"","TellusRem")</f>
        <v>TellusRem</v>
      </c>
      <c r="D8" s="30" t="n">
        <f aca="false">IF(ISBLANK(Values!E7),"",Values!E7)</f>
        <v>5714401571049</v>
      </c>
      <c r="E8" s="31" t="str">
        <f aca="false">IF(ISBLANK(Values!E7),"","EAN")</f>
        <v>EAN</v>
      </c>
      <c r="F8" s="28" t="str">
        <f aca="false">IF(ISBLANK(Values!E7),"",IF(Values!J7, SUBSTITUTE(Values!$B$1, "{language}", Values!H7) &amp; " " &amp;Values!$B$3, SUBSTITUTE(Values!$B$2, "{language}", Values!$H7) &amp; " " &amp;Values!$B$3))</f>
        <v>sostituzione della tastiera Spagnolo non retroilluminata per Lenovo Thinkpad E570 E575 E570C</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E570 - ES</v>
      </c>
      <c r="K8" s="28" t="n">
        <f aca="false">IF(ISBLANK(Values!E7),"",IF(Values!J7, Values!$B$4, Values!$B$5))</f>
        <v>51.99</v>
      </c>
      <c r="L8" s="40" t="str">
        <f aca="false">IF(ISBLANK(Values!E7),"",IF($CO8="DEFAULT", Values!$B$18, ""))</f>
        <v/>
      </c>
      <c r="M8" s="28" t="str">
        <f aca="false">IF(ISBLANK(Values!E7),"",Values!$M7)</f>
        <v>https://download.lenovo.com/Images/Parts/01AX130/01AX130_A.jpg</v>
      </c>
      <c r="N8" s="28" t="str">
        <f aca="false">IF(ISBLANK(Values!$F7),"",Values!N7)</f>
        <v>https://download.lenovo.com/Images/Parts/01AX130/01AX130_B.jpg</v>
      </c>
      <c r="O8" s="28" t="str">
        <f aca="false">IF(ISBLANK(Values!$F7),"",Values!O7)</f>
        <v>https://download.lenovo.com/Images/Parts/01AX130/01AX130_details.jpg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E570 parent</v>
      </c>
      <c r="Y8" s="39"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 RICONDIZIONATO: RISPARMIA SOLDI - Tastiera sostitutiva per laptop Lenovo, stessa qualità delle tastiere OEM. TellusRem è il principale distributore di tastiere nel mondo dal 2011. Tastiera sostitutiva perfetta, facile da sostituire e installare. </v>
      </c>
      <c r="AJ8" s="42"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NO retroilluminato. </v>
      </c>
      <c r="AM8" s="1" t="str">
        <f aca="false">SUBSTITUTE(IF(ISBLANK(Values!E7),"",Values!$B$27), "{model}", Values!$B$3)</f>
        <v>👉 COMPATIBILE CON - Lenovo E570 E575 E570C.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Non-Backlit</v>
      </c>
      <c r="AW8" s="0"/>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IF(ISBLANK(Values!$E7), "", "not_applicable")</f>
        <v>not_applicable</v>
      </c>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51.99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E570 - UK FBA</v>
      </c>
      <c r="C9" s="32" t="str">
        <f aca="false">IF(ISBLANK(Values!E8),"","TellusRem")</f>
        <v>TellusRem</v>
      </c>
      <c r="D9" s="30" t="n">
        <f aca="false">IF(ISBLANK(Values!E8),"",Values!E8)</f>
        <v>5714401571056</v>
      </c>
      <c r="E9" s="31" t="str">
        <f aca="false">IF(ISBLANK(Values!E8),"","EAN")</f>
        <v>EAN</v>
      </c>
      <c r="F9" s="28" t="str">
        <f aca="false">IF(ISBLANK(Values!E8),"",IF(Values!J8, SUBSTITUTE(Values!$B$1, "{language}", Values!H8) &amp; " " &amp;Values!$B$3, SUBSTITUTE(Values!$B$2, "{language}", Values!$H8) &amp; " " &amp;Values!$B$3))</f>
        <v>sostituzione della tastiera UK non retroilluminata per Lenovo Thinkpad E570 E575 E570C</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E570 - UK FBA</v>
      </c>
      <c r="K9" s="28" t="n">
        <f aca="false">IF(ISBLANK(Values!E8),"",IF(Values!J8, Values!$B$4, Values!$B$5))</f>
        <v>51.99</v>
      </c>
      <c r="L9" s="40" t="str">
        <f aca="false">IF(ISBLANK(Values!E8),"",IF($CO9="DEFAULT", Values!$B$18, ""))</f>
        <v/>
      </c>
      <c r="M9" s="28" t="str">
        <f aca="false">IF(ISBLANK(Values!E8),"",Values!$M8)</f>
        <v>https://download.lenovo.com/Images/Parts/01AX149/01AX149_A.jpg</v>
      </c>
      <c r="N9" s="28" t="str">
        <f aca="false">IF(ISBLANK(Values!$F8),"",Values!N8)</f>
        <v>https://download.lenovo.com/Images/Parts/01AX149/01AX149_B.jpg</v>
      </c>
      <c r="O9" s="28" t="str">
        <f aca="false">IF(ISBLANK(Values!$F8),"",Values!O8)</f>
        <v>https://download.lenovo.com/Images/Parts/01AX149/01AX149_details.jpg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E570 parent</v>
      </c>
      <c r="Y9" s="39"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 RICONDIZIONATO: RISPARMIA SOLDI - Tastiera sostitutiva per laptop Lenovo, stessa qualità delle tastiere OEM. TellusRem è il principale distributore di tastiere nel mondo dal 2011. Tastiera sostitutiva perfetta, facile da sostituire e installare. </v>
      </c>
      <c r="AJ9" s="42"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NO retroilluminato. </v>
      </c>
      <c r="AM9" s="1" t="str">
        <f aca="false">SUBSTITUTE(IF(ISBLANK(Values!E8),"",Values!$B$27), "{model}", Values!$B$3)</f>
        <v>👉 COMPATIBILE CON - Lenovo E570 E575 E570C.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Non-Backlit</v>
      </c>
      <c r="AW9" s="0"/>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IF(ISBLANK(Values!$E8), "", "not_applicable")</f>
        <v>not_applicable</v>
      </c>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51.99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E570 - NOR</v>
      </c>
      <c r="C10" s="32" t="str">
        <f aca="false">IF(ISBLANK(Values!E9),"","TellusRem")</f>
        <v>TellusRem</v>
      </c>
      <c r="D10" s="30" t="n">
        <f aca="false">IF(ISBLANK(Values!E9),"",Values!E9)</f>
        <v>5714401571063</v>
      </c>
      <c r="E10" s="31" t="str">
        <f aca="false">IF(ISBLANK(Values!E9),"","EAN")</f>
        <v>EAN</v>
      </c>
      <c r="F10" s="28" t="str">
        <f aca="false">IF(ISBLANK(Values!E9),"",IF(Values!J9, SUBSTITUTE(Values!$B$1, "{language}", Values!H9) &amp; " " &amp;Values!$B$3, SUBSTITUTE(Values!$B$2, "{language}", Values!$H9) &amp; " " &amp;Values!$B$3))</f>
        <v>sostituzione della tastiera Scandinavo - Nordico non retroilluminata per Lenovo Thinkpad E570 E575 E570C</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E570 - NOR</v>
      </c>
      <c r="K10" s="28" t="n">
        <f aca="false">IF(ISBLANK(Values!E9),"",IF(Values!J9, Values!$B$4, Values!$B$5))</f>
        <v>51.99</v>
      </c>
      <c r="L10" s="40" t="str">
        <f aca="false">IF(ISBLANK(Values!E9),"",IF($CO10="DEFAULT", Values!$B$18, ""))</f>
        <v/>
      </c>
      <c r="M10" s="28" t="str">
        <f aca="false">IF(ISBLANK(Values!E9),"",Values!$M9)</f>
        <v>https://download.lenovo.com/Images/Parts/01EN353/01EN353_A.jpg</v>
      </c>
      <c r="N10" s="28" t="str">
        <f aca="false">IF(ISBLANK(Values!$F9),"",Values!N9)</f>
        <v>https://download.lenovo.com/Images/Parts/01EN353/01EN353_B.jpg</v>
      </c>
      <c r="O10" s="28" t="str">
        <f aca="false">IF(ISBLANK(Values!$F9),"",Values!O9)</f>
        <v>https://download.lenovo.com/Images/Parts/01EN353/01EN353_details.jpg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E570 parent</v>
      </c>
      <c r="Y10" s="39"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 RICONDIZIONATO: RISPARMIA SOLDI - Tastiera sostitutiva per laptop Lenovo, stessa qualità delle tastiere OEM. TellusRem è il principale distributore di tastiere nel mondo dal 2011. Tastiera sostitutiva perfetta, facile da sostituire e installare. </v>
      </c>
      <c r="AJ10" s="42"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 🇳🇴 🇩🇰 Scandinavo - Nordico NO retroilluminato. </v>
      </c>
      <c r="AM10" s="1" t="str">
        <f aca="false">SUBSTITUTE(IF(ISBLANK(Values!E9),"",Values!$B$27), "{model}", Values!$B$3)</f>
        <v>👉 COMPATIBILE CON - Lenovo E570 E575 E570C. Si prega di controllare attentamente l'immagine e la descrizione prima di acquistare qualsiasi tastiera. Ciò garantisce di ottenere la tastiera del laptop corretta per il computer. Installazione super facile. </v>
      </c>
      <c r="AT10" s="28" t="str">
        <f aca="false">IF(ISBLANK(Values!E9),"",Values!H9)</f>
        <v>Scandinavo - Nordico</v>
      </c>
      <c r="AV10" s="36" t="str">
        <f aca="false">IF(ISBLANK(Values!E9),"",IF(Values!J9,"Backlit", "Non-Backlit"))</f>
        <v>Non-Backlit</v>
      </c>
      <c r="AW10" s="0"/>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IF(ISBLANK(Values!$E9), "", "not_applicable")</f>
        <v>not_applicable</v>
      </c>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51.99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E570 - BE</v>
      </c>
      <c r="C11" s="32" t="str">
        <f aca="false">IF(ISBLANK(Values!E10),"","TellusRem")</f>
        <v>TellusRem</v>
      </c>
      <c r="D11" s="30" t="n">
        <f aca="false">IF(ISBLANK(Values!E10),"",Values!E10)</f>
        <v>5714401571070</v>
      </c>
      <c r="E11" s="31" t="str">
        <f aca="false">IF(ISBLANK(Values!E10),"","EAN")</f>
        <v>EAN</v>
      </c>
      <c r="F11" s="28" t="str">
        <f aca="false">IF(ISBLANK(Values!E10),"",IF(Values!J10, SUBSTITUTE(Values!$B$1, "{language}", Values!H10) &amp; " " &amp;Values!$B$3, SUBSTITUTE(Values!$B$2, "{language}", Values!$H10) &amp; " " &amp;Values!$B$3))</f>
        <v>sostituzione della tastiera Belga non retroilluminata per Lenovo Thinkpad E570 E575 E570C</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E570 - BE</v>
      </c>
      <c r="K11" s="28" t="n">
        <f aca="false">IF(ISBLANK(Values!E10),"",IF(Values!J10, Values!$B$4, Values!$B$5))</f>
        <v>51.99</v>
      </c>
      <c r="L11" s="40" t="n">
        <f aca="false">IF(ISBLANK(Values!E10),"",IF($CO11="DEFAULT", Values!$B$18, ""))</f>
        <v>5</v>
      </c>
      <c r="M11" s="28" t="str">
        <f aca="false">IF(ISBLANK(Values!E10),"",Values!$M10)</f>
        <v>https://download.lenovo.com/Images/Parts/01AX126/01AX126_A.jpg</v>
      </c>
      <c r="N11" s="28" t="str">
        <f aca="false">IF(ISBLANK(Values!$F10),"",Values!N10)</f>
        <v>https://download.lenovo.com/Images/Parts/01AX126/01AX126_B.jpg</v>
      </c>
      <c r="O11" s="28" t="str">
        <f aca="false">IF(ISBLANK(Values!$F10),"",Values!O10)</f>
        <v>https://download.lenovo.com/Images/Parts/01AX126/01AX126_details.jpg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E570 parent</v>
      </c>
      <c r="Y11" s="39"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 RICONDIZIONATO: RISPARMIA SOLDI - Tastiera sostitutiva per laptop Lenovo, stessa qualità delle tastiere OEM. TellusRem è il principale distributore di tastiere nel mondo dal 2011. Tastiera sostitutiva perfetta, facile da sostituire e installare. </v>
      </c>
      <c r="AJ11" s="42"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Belga NO retroilluminato. </v>
      </c>
      <c r="AM11" s="1" t="str">
        <f aca="false">SUBSTITUTE(IF(ISBLANK(Values!E10),"",Values!$B$27), "{model}", Values!$B$3)</f>
        <v>👉 COMPATIBILE CON - Lenovo E570 E575 E570C. Si prega di controllare attentamente l'immagine e la descrizione prima di acquistare qualsiasi tastiera. Ciò garantisce di ottenere la tastiera del laptop corretta per il computer. Installazione super facile. </v>
      </c>
      <c r="AT11" s="28" t="str">
        <f aca="false">IF(ISBLANK(Values!E10),"",Values!H10)</f>
        <v>Belga</v>
      </c>
      <c r="AV11" s="36" t="str">
        <f aca="false">IF(ISBLANK(Values!E10),"",IF(Values!J10,"Backlit", "Non-Backlit"))</f>
        <v>Non-Backlit</v>
      </c>
      <c r="AW11" s="0"/>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IF(ISBLANK(Values!$E10), "", "not_applicable")</f>
        <v>not_applicable</v>
      </c>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51.99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E570 - BG</v>
      </c>
      <c r="C12" s="32" t="str">
        <f aca="false">IF(ISBLANK(Values!E11),"","TellusRem")</f>
        <v>TellusRem</v>
      </c>
      <c r="D12" s="30" t="n">
        <f aca="false">IF(ISBLANK(Values!E11),"",Values!E11)</f>
        <v>5714401571087</v>
      </c>
      <c r="E12" s="31" t="str">
        <f aca="false">IF(ISBLANK(Values!E11),"","EAN")</f>
        <v>EAN</v>
      </c>
      <c r="F12" s="28" t="str">
        <f aca="false">IF(ISBLANK(Values!E11),"",IF(Values!J11, SUBSTITUTE(Values!$B$1, "{language}", Values!H11) &amp; " " &amp;Values!$B$3, SUBSTITUTE(Values!$B$2, "{language}", Values!$H11) &amp; " " &amp;Values!$B$3))</f>
        <v>sostituzione della tastiera Bulgaro non retroilluminata per Lenovo Thinkpad E570 E575 E570C</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E570 - BG</v>
      </c>
      <c r="K12" s="28" t="n">
        <f aca="false">IF(ISBLANK(Values!E11),"",IF(Values!J11, Values!$B$4, Values!$B$5))</f>
        <v>51.99</v>
      </c>
      <c r="L12" s="40" t="n">
        <f aca="false">IF(ISBLANK(Values!E11),"",IF($CO12="DEFAULT", Values!$B$18, ""))</f>
        <v>5</v>
      </c>
      <c r="M12" s="28" t="str">
        <f aca="false">IF(ISBLANK(Values!E11),"",Values!$M11)</f>
        <v>https://download.lenovo.com/Images/Parts/01AX207/01AX207_A.jpg</v>
      </c>
      <c r="N12" s="28" t="str">
        <f aca="false">IF(ISBLANK(Values!$F11),"",Values!N11)</f>
        <v>https://download.lenovo.com/Images/Parts/01AX207/01AX207_B.jpg</v>
      </c>
      <c r="O12" s="28" t="str">
        <f aca="false">IF(ISBLANK(Values!$F11),"",Values!O11)</f>
        <v>https://download.lenovo.com/Images/Parts/01AX207/01AX207_details.jpg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E570 parent</v>
      </c>
      <c r="Y12" s="39" t="str">
        <f aca="false">IF(ISBLANK(Values!E11),"","Size-Color")</f>
        <v>Size-Color</v>
      </c>
      <c r="Z12" s="32" t="str">
        <f aca="false">IF(ISBLANK(Values!E11),"","variation")</f>
        <v>variation</v>
      </c>
      <c r="AA12" s="36" t="str">
        <f aca="false">IF(ISBLANK(Values!E11),"",Values!$B$20)</f>
        <v>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IF(ISBLANK(Values!E11),"",IF(Values!I11,Values!$B$23,Values!$B$33))</f>
        <v>👉 RICONDIZIONATO: RISPARMIA SOLDI - Tastiera sostitutiva per laptop Lenovo, stessa qualità delle tastiere OEM. TellusRem è il principale distributore di tastiere nel mondo dal 2011. Tastiera sostitutiva perfetta, facile da sostituire e installare. </v>
      </c>
      <c r="AJ12" s="42" t="str">
        <f aca="false">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12" s="1" t="str">
        <f aca="false">IF(ISBLANK(Values!E11),"",Values!$B$25)</f>
        <v>♻️ PRODOTTO ECOLOGICO - Acquista ricondizionato, ACQUISTA VERDE! Riduci oltre l'80% di anidride carbonica acquistando le nostre tastiere ricondizionate, rispetto a ottenere una nuova tastiera! </v>
      </c>
      <c r="AL12" s="1" t="str">
        <f aca="false">IF(ISBLANK(Values!E11),"",SUBSTITUTE(SUBSTITUTE(IF(Values!$J11, Values!$B$26, Values!$B$33), "{language}", Values!$H11), "{flag}", INDEX(options!$E$1:$E$20, Values!$V11)))</f>
        <v>👉 LAYOUT - 🇧🇬 Bulgaro NO retroilluminato. </v>
      </c>
      <c r="AM12" s="1" t="str">
        <f aca="false">SUBSTITUTE(IF(ISBLANK(Values!E11),"",Values!$B$27), "{model}", Values!$B$3)</f>
        <v>👉 COMPATIBILE CON - Lenovo E570 E575 E570C. Si prega di controllare attentamente l'immagine e la descrizione prima di acquistare qualsiasi tastiera. Ciò garantisce di ottenere la tastiera del laptop corretta per il computer. Installazione super facile. </v>
      </c>
      <c r="AT12" s="28" t="str">
        <f aca="false">IF(ISBLANK(Values!E11),"",Values!H11)</f>
        <v>Bulgaro</v>
      </c>
      <c r="AV12" s="36" t="str">
        <f aca="false">IF(ISBLANK(Values!E11),"",IF(Values!J11,"Backlit", "Non-Backlit"))</f>
        <v>Non-Backlit</v>
      </c>
      <c r="AW12" s="0"/>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43" t="str">
        <f aca="false">IF(ISBLANK(Values!$E11), "", "not_applicable")</f>
        <v>not_applicable</v>
      </c>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51.99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E570 - CZ</v>
      </c>
      <c r="C13" s="32" t="str">
        <f aca="false">IF(ISBLANK(Values!E12),"","TellusRem")</f>
        <v>TellusRem</v>
      </c>
      <c r="D13" s="30" t="n">
        <f aca="false">IF(ISBLANK(Values!E12),"",Values!E12)</f>
        <v>5714401571094</v>
      </c>
      <c r="E13" s="31" t="str">
        <f aca="false">IF(ISBLANK(Values!E12),"","EAN")</f>
        <v>EAN</v>
      </c>
      <c r="F13" s="28" t="str">
        <f aca="false">IF(ISBLANK(Values!E12),"",IF(Values!J12, SUBSTITUTE(Values!$B$1, "{language}", Values!H12) &amp; " " &amp;Values!$B$3, SUBSTITUTE(Values!$B$2, "{language}", Values!$H12) &amp; " " &amp;Values!$B$3))</f>
        <v>sostituzione della tastiera Ceco non retroilluminata per Lenovo Thinkpad E570 E575 E570C</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E570 - CZ</v>
      </c>
      <c r="K13" s="28" t="n">
        <f aca="false">IF(ISBLANK(Values!E12),"",IF(Values!J12, Values!$B$4, Values!$B$5))</f>
        <v>51.99</v>
      </c>
      <c r="L13" s="40" t="n">
        <f aca="false">IF(ISBLANK(Values!E12),"",IF($CO13="DEFAULT", Values!$B$18, ""))</f>
        <v>5</v>
      </c>
      <c r="M13" s="28" t="str">
        <f aca="false">IF(ISBLANK(Values!E12),"",Values!$M12)</f>
        <v>https://download.lenovo.com/Images/Parts/01AX168/01AX168_A.jpg</v>
      </c>
      <c r="N13" s="28" t="str">
        <f aca="false">IF(ISBLANK(Values!$F12),"",Values!N12)</f>
        <v>https://download.lenovo.com/Images/Parts/01AX168/01AX168_B.jpg</v>
      </c>
      <c r="O13" s="28" t="str">
        <f aca="false">IF(ISBLANK(Values!$F12),"",Values!O12)</f>
        <v>https://download.lenovo.com/Images/Parts/01AX168/01AX168_details.jpg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E570 parent</v>
      </c>
      <c r="Y13" s="39" t="str">
        <f aca="false">IF(ISBLANK(Values!E12),"","Size-Color")</f>
        <v>Size-Color</v>
      </c>
      <c r="Z13" s="32" t="str">
        <f aca="false">IF(ISBLANK(Values!E12),"","variation")</f>
        <v>variation</v>
      </c>
      <c r="AA13" s="36" t="str">
        <f aca="false">IF(ISBLANK(Values!E12),"",Values!$B$20)</f>
        <v>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IF(ISBLANK(Values!E12),"",IF(Values!I12,Values!$B$23,Values!$B$33))</f>
        <v>👉 RICONDIZIONATO: RISPARMIA SOLDI - Tastiera sostitutiva per laptop Lenovo, stessa qualità delle tastiere OEM. TellusRem è il principale distributore di tastiere nel mondo dal 2011. Tastiera sostitutiva perfetta, facile da sostituire e installare. </v>
      </c>
      <c r="AJ13" s="42" t="str">
        <f aca="false">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13" s="1" t="str">
        <f aca="false">IF(ISBLANK(Values!E12),"",Values!$B$25)</f>
        <v>♻️ PRODOTTO ECOLOGICO - Acquista ricondizionato, ACQUISTA VERDE! Riduci oltre l'80% di anidride carbonica acquistando le nostre tastiere ricondizionate, rispetto a ottenere una nuova tastiera! </v>
      </c>
      <c r="AL13" s="1" t="str">
        <f aca="false">IF(ISBLANK(Values!E12),"",SUBSTITUTE(SUBSTITUTE(IF(Values!$J12, Values!$B$26, Values!$B$33), "{language}", Values!$H12), "{flag}", INDEX(options!$E$1:$E$20, Values!$V12)))</f>
        <v>👉 LAYOUT - 🇨🇿 Ceco NO retroilluminato. </v>
      </c>
      <c r="AM13" s="1" t="str">
        <f aca="false">SUBSTITUTE(IF(ISBLANK(Values!E12),"",Values!$B$27), "{model}", Values!$B$3)</f>
        <v>👉 COMPATIBILE CON - Lenovo E570 E575 E570C. Si prega di controllare attentamente l'immagine e la descrizione prima di acquistare qualsiasi tastiera. Ciò garantisce di ottenere la tastiera del laptop corretta per il computer. Installazione super facile. </v>
      </c>
      <c r="AT13" s="28" t="str">
        <f aca="false">IF(ISBLANK(Values!E12),"",Values!H12)</f>
        <v>Ceco</v>
      </c>
      <c r="AV13" s="36" t="str">
        <f aca="false">IF(ISBLANK(Values!E12),"",IF(Values!J12,"Backlit", "Non-Backlit"))</f>
        <v>Non-Backlit</v>
      </c>
      <c r="AW13" s="0"/>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43" t="str">
        <f aca="false">IF(ISBLANK(Values!$E12), "", "not_applicable")</f>
        <v>not_applicable</v>
      </c>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51.99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E570 - DK</v>
      </c>
      <c r="C14" s="32" t="str">
        <f aca="false">IF(ISBLANK(Values!E13),"","TellusRem")</f>
        <v>TellusRem</v>
      </c>
      <c r="D14" s="30" t="n">
        <f aca="false">IF(ISBLANK(Values!E13),"",Values!E13)</f>
        <v>5714401571100</v>
      </c>
      <c r="E14" s="31" t="str">
        <f aca="false">IF(ISBLANK(Values!E13),"","EAN")</f>
        <v>EAN</v>
      </c>
      <c r="F14" s="28" t="str">
        <f aca="false">IF(ISBLANK(Values!E13),"",IF(Values!J13, SUBSTITUTE(Values!$B$1, "{language}", Values!H13) &amp; " " &amp;Values!$B$3, SUBSTITUTE(Values!$B$2, "{language}", Values!$H13) &amp; " " &amp;Values!$B$3))</f>
        <v>sostituzione della tastiera Danese non retroilluminata per Lenovo Thinkpad E570 E575 E570C</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E570 - DK</v>
      </c>
      <c r="K14" s="28" t="n">
        <f aca="false">IF(ISBLANK(Values!E13),"",IF(Values!J13, Values!$B$4, Values!$B$5))</f>
        <v>51.99</v>
      </c>
      <c r="L14" s="40" t="n">
        <f aca="false">IF(ISBLANK(Values!E13),"",IF($CO14="DEFAULT", Values!$B$18, ""))</f>
        <v>5</v>
      </c>
      <c r="M14" s="28" t="str">
        <f aca="false">IF(ISBLANK(Values!E13),"",Values!$M13)</f>
        <v>https://download.lenovo.com/Images/Parts/01AX169/01AX169_A.jpg</v>
      </c>
      <c r="N14" s="28" t="str">
        <f aca="false">IF(ISBLANK(Values!$F13),"",Values!N13)</f>
        <v>https://download.lenovo.com/Images/Parts/01AX169/01AX169_B.jpg</v>
      </c>
      <c r="O14" s="28" t="str">
        <f aca="false">IF(ISBLANK(Values!$F13),"",Values!O13)</f>
        <v>https://download.lenovo.com/Images/Parts/01AX169/01AX169_details.jpg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E570 parent</v>
      </c>
      <c r="Y14" s="39" t="str">
        <f aca="false">IF(ISBLANK(Values!E13),"","Size-Color")</f>
        <v>Size-Color</v>
      </c>
      <c r="Z14" s="32" t="str">
        <f aca="false">IF(ISBLANK(Values!E13),"","variation")</f>
        <v>variation</v>
      </c>
      <c r="AA14" s="36" t="str">
        <f aca="false">IF(ISBLANK(Values!E13),"",Values!$B$20)</f>
        <v>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 aca="false">IF(ISBLANK(Values!E13),"",IF(Values!I13,Values!$B$23,Values!$B$33))</f>
        <v>👉 RICONDIZIONATO: RISPARMIA SOLDI - Tastiera sostitutiva per laptop Lenovo, stessa qualità delle tastiere OEM. TellusRem è il principale distributore di tastiere nel mondo dal 2011. Tastiera sostitutiva perfetta, facile da sostituire e installare. </v>
      </c>
      <c r="AJ14" s="42" t="str">
        <f aca="false">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14" s="1" t="str">
        <f aca="false">IF(ISBLANK(Values!E13),"",Values!$B$25)</f>
        <v>♻️ PRODOTTO ECOLOGICO - Acquista ricondizionato, ACQUISTA VERDE! Riduci oltre l'80% di anidride carbonica acquistando le nostre tastiere ricondizionate, rispetto a ottenere una nuova tastiera! </v>
      </c>
      <c r="AL14" s="1" t="str">
        <f aca="false">IF(ISBLANK(Values!E13),"",SUBSTITUTE(SUBSTITUTE(IF(Values!$J13, Values!$B$26, Values!$B$33), "{language}", Values!$H13), "{flag}", INDEX(options!$E$1:$E$20, Values!$V13)))</f>
        <v>👉 LAYOUT - 🇩🇰 Danese NO retroilluminato. </v>
      </c>
      <c r="AM14" s="1" t="str">
        <f aca="false">SUBSTITUTE(IF(ISBLANK(Values!E13),"",Values!$B$27), "{model}", Values!$B$3)</f>
        <v>👉 COMPATIBILE CON - Lenovo E570 E575 E570C. Si prega di controllare attentamente l'immagine e la descrizione prima di acquistare qualsiasi tastiera. Ciò garantisce di ottenere la tastiera del laptop corretta per il computer. Installazione super facile. </v>
      </c>
      <c r="AT14" s="28" t="str">
        <f aca="false">IF(ISBLANK(Values!E13),"",Values!H13)</f>
        <v>Danese</v>
      </c>
      <c r="AV14" s="36" t="str">
        <f aca="false">IF(ISBLANK(Values!E13),"",IF(Values!J13,"Backlit", "Non-Backlit"))</f>
        <v>Non-Backlit</v>
      </c>
      <c r="AW14" s="0"/>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43" t="str">
        <f aca="false">IF(ISBLANK(Values!$E13), "", "not_applicable")</f>
        <v>not_applicable</v>
      </c>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51.99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E570 - HU</v>
      </c>
      <c r="C15" s="32" t="str">
        <f aca="false">IF(ISBLANK(Values!E14),"","TellusRem")</f>
        <v>TellusRem</v>
      </c>
      <c r="D15" s="30" t="n">
        <f aca="false">IF(ISBLANK(Values!E14),"",Values!E14)</f>
        <v>5714401571117</v>
      </c>
      <c r="E15" s="31" t="str">
        <f aca="false">IF(ISBLANK(Values!E14),"","EAN")</f>
        <v>EAN</v>
      </c>
      <c r="F15" s="28" t="str">
        <f aca="false">IF(ISBLANK(Values!E14),"",IF(Values!J14, SUBSTITUTE(Values!$B$1, "{language}", Values!H14) &amp; " " &amp;Values!$B$3, SUBSTITUTE(Values!$B$2, "{language}", Values!$H14) &amp; " " &amp;Values!$B$3))</f>
        <v>sostituzione della tastiera Ungherese non retroilluminata per Lenovo Thinkpad E570 E575 E570C</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E570 - HU</v>
      </c>
      <c r="K15" s="28" t="n">
        <f aca="false">IF(ISBLANK(Values!E14),"",IF(Values!J14, Values!$B$4, Values!$B$5))</f>
        <v>51.99</v>
      </c>
      <c r="L15" s="40" t="n">
        <f aca="false">IF(ISBLANK(Values!E14),"",IF($CO15="DEFAULT", Values!$B$18, ""))</f>
        <v>5</v>
      </c>
      <c r="M15" s="28" t="str">
        <f aca="false">IF(ISBLANK(Values!E14),"",Values!$M14)</f>
        <v>https://download.lenovo.com/Images/Parts/01AX215/01AX215_A.jpg</v>
      </c>
      <c r="N15" s="28" t="str">
        <f aca="false">IF(ISBLANK(Values!$F14),"",Values!N14)</f>
        <v>https://download.lenovo.com/Images/Parts/01AX215/01AX215_B.jpg</v>
      </c>
      <c r="O15" s="28" t="str">
        <f aca="false">IF(ISBLANK(Values!$F14),"",Values!O14)</f>
        <v>https://download.lenovo.com/Images/Parts/01AX215/01AX215_details.jpg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E570 parent</v>
      </c>
      <c r="Y15" s="39" t="str">
        <f aca="false">IF(ISBLANK(Values!E14),"","Size-Color")</f>
        <v>Size-Color</v>
      </c>
      <c r="Z15" s="32" t="str">
        <f aca="false">IF(ISBLANK(Values!E14),"","variation")</f>
        <v>variation</v>
      </c>
      <c r="AA15" s="36" t="str">
        <f aca="false">IF(ISBLANK(Values!E14),"",Values!$B$20)</f>
        <v>Update</v>
      </c>
      <c r="AB15" s="36"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 aca="false">IF(ISBLANK(Values!E14),"",IF(Values!I14,Values!$B$23,Values!$B$33))</f>
        <v>👉 RICONDIZIONATO: RISPARMIA SOLDI - Tastiera sostitutiva per laptop Lenovo, stessa qualità delle tastiere OEM. TellusRem è il principale distributore di tastiere nel mondo dal 2011. Tastiera sostitutiva perfetta, facile da sostituire e installare. </v>
      </c>
      <c r="AJ15" s="42" t="str">
        <f aca="false">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15" s="1" t="str">
        <f aca="false">IF(ISBLANK(Values!E14),"",Values!$B$25)</f>
        <v>♻️ PRODOTTO ECOLOGICO - Acquista ricondizionato, ACQUISTA VERDE! Riduci oltre l'80% di anidride carbonica acquistando le nostre tastiere ricondizionate, rispetto a ottenere una nuova tastiera! </v>
      </c>
      <c r="AL15" s="1" t="str">
        <f aca="false">IF(ISBLANK(Values!E14),"",SUBSTITUTE(SUBSTITUTE(IF(Values!$J14, Values!$B$26, Values!$B$33), "{language}", Values!$H14), "{flag}", INDEX(options!$E$1:$E$20, Values!$V14)))</f>
        <v>👉 LAYOUT - 🇭🇺 Ungherese NO retroilluminato. </v>
      </c>
      <c r="AM15" s="1" t="str">
        <f aca="false">SUBSTITUTE(IF(ISBLANK(Values!E14),"",Values!$B$27), "{model}", Values!$B$3)</f>
        <v>👉 COMPATIBILE CON - Lenovo E570 E575 E570C. Si prega di controllare attentamente l'immagine e la descrizione prima di acquistare qualsiasi tastiera. Ciò garantisce di ottenere la tastiera del laptop corretta per il computer. Installazione super facile. </v>
      </c>
      <c r="AT15" s="28" t="str">
        <f aca="false">IF(ISBLANK(Values!E14),"",Values!H14)</f>
        <v>Ungherese</v>
      </c>
      <c r="AV15" s="36" t="str">
        <f aca="false">IF(ISBLANK(Values!E14),"",IF(Values!J14,"Backlit", "Non-Backlit"))</f>
        <v>Non-Backlit</v>
      </c>
      <c r="AW15" s="0"/>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43" t="str">
        <f aca="false">IF(ISBLANK(Values!$E14), "", "not_applicable")</f>
        <v>not_applicable</v>
      </c>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51.99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E570 - NL</v>
      </c>
      <c r="C16" s="32" t="str">
        <f aca="false">IF(ISBLANK(Values!E15),"","TellusRem")</f>
        <v>TellusRem</v>
      </c>
      <c r="D16" s="30" t="n">
        <f aca="false">IF(ISBLANK(Values!E15),"",Values!E15)</f>
        <v>5714401571124</v>
      </c>
      <c r="E16" s="31" t="str">
        <f aca="false">IF(ISBLANK(Values!E15),"","EAN")</f>
        <v>EAN</v>
      </c>
      <c r="F16" s="28" t="str">
        <f aca="false">IF(ISBLANK(Values!E15),"",IF(Values!J15, SUBSTITUTE(Values!$B$1, "{language}", Values!H15) &amp; " " &amp;Values!$B$3, SUBSTITUTE(Values!$B$2, "{language}", Values!$H15) &amp; " " &amp;Values!$B$3))</f>
        <v>sostituzione della tastiera Olandese non retroilluminata per Lenovo Thinkpad E570 E575 E570C</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E570 - NL</v>
      </c>
      <c r="K16" s="28" t="n">
        <f aca="false">IF(ISBLANK(Values!E15),"",IF(Values!J15, Values!$B$4, Values!$B$5))</f>
        <v>51.99</v>
      </c>
      <c r="L16" s="40" t="n">
        <f aca="false">IF(ISBLANK(Values!E15),"",IF($CO16="DEFAULT", Values!$B$18, ""))</f>
        <v>5</v>
      </c>
      <c r="M16" s="28" t="str">
        <f aca="false">IF(ISBLANK(Values!E15),"",Values!$M15)</f>
        <v>https://download.lenovo.com/Images/Parts/01AX219/01AX219_A.jpg</v>
      </c>
      <c r="N16" s="28" t="str">
        <f aca="false">IF(ISBLANK(Values!$F15),"",Values!N15)</f>
        <v>https://download.lenovo.com/Images/Parts/01AX219/01AX219_B.jpg</v>
      </c>
      <c r="O16" s="28" t="str">
        <f aca="false">IF(ISBLANK(Values!$F15),"",Values!O15)</f>
        <v>https://download.lenovo.com/Images/Parts/01AX219/01AX219_details.jpg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E570 parent</v>
      </c>
      <c r="Y16" s="39" t="str">
        <f aca="false">IF(ISBLANK(Values!E15),"","Size-Color")</f>
        <v>Size-Color</v>
      </c>
      <c r="Z16" s="32" t="str">
        <f aca="false">IF(ISBLANK(Values!E15),"","variation")</f>
        <v>variation</v>
      </c>
      <c r="AA16" s="36" t="str">
        <f aca="false">IF(ISBLANK(Values!E15),"",Values!$B$20)</f>
        <v>Update</v>
      </c>
      <c r="AB16" s="36"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 aca="false">IF(ISBLANK(Values!E15),"",IF(Values!I15,Values!$B$23,Values!$B$33))</f>
        <v>👉 RICONDIZIONATO: RISPARMIA SOLDI - Tastiera sostitutiva per laptop Lenovo, stessa qualità delle tastiere OEM. TellusRem è il principale distributore di tastiere nel mondo dal 2011. Tastiera sostitutiva perfetta, facile da sostituire e installare. </v>
      </c>
      <c r="AJ16" s="42" t="str">
        <f aca="false">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16" s="1" t="str">
        <f aca="false">IF(ISBLANK(Values!E15),"",Values!$B$25)</f>
        <v>♻️ PRODOTTO ECOLOGICO - Acquista ricondizionato, ACQUISTA VERDE! Riduci oltre l'80% di anidride carbonica acquistando le nostre tastiere ricondizionate, rispetto a ottenere una nuova tastiera! </v>
      </c>
      <c r="AL16" s="1" t="str">
        <f aca="false">IF(ISBLANK(Values!E15),"",SUBSTITUTE(SUBSTITUTE(IF(Values!$J15, Values!$B$26, Values!$B$33), "{language}", Values!$H15), "{flag}", INDEX(options!$E$1:$E$20, Values!$V15)))</f>
        <v>👉 LAYOUT - 🇳🇱 Olandese NO retroilluminato. </v>
      </c>
      <c r="AM16" s="1" t="str">
        <f aca="false">SUBSTITUTE(IF(ISBLANK(Values!E15),"",Values!$B$27), "{model}", Values!$B$3)</f>
        <v>👉 COMPATIBILE CON - Lenovo E570 E575 E570C. Si prega di controllare attentamente l'immagine e la descrizione prima di acquistare qualsiasi tastiera. Ciò garantisce di ottenere la tastiera del laptop corretta per il computer. Installazione super facile. </v>
      </c>
      <c r="AT16" s="28" t="str">
        <f aca="false">IF(ISBLANK(Values!E15),"",Values!H15)</f>
        <v>Olandese</v>
      </c>
      <c r="AV16" s="36" t="str">
        <f aca="false">IF(ISBLANK(Values!E15),"",IF(Values!J15,"Backlit", "Non-Backlit"))</f>
        <v>Non-Backlit</v>
      </c>
      <c r="AW16" s="0"/>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43" t="str">
        <f aca="false">IF(ISBLANK(Values!$E15), "", "not_applicable")</f>
        <v>not_applicable</v>
      </c>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51.99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E570 - NO</v>
      </c>
      <c r="C17" s="32" t="str">
        <f aca="false">IF(ISBLANK(Values!E16),"","TellusRem")</f>
        <v>TellusRem</v>
      </c>
      <c r="D17" s="30" t="n">
        <f aca="false">IF(ISBLANK(Values!E16),"",Values!E16)</f>
        <v>5714401571131</v>
      </c>
      <c r="E17" s="31" t="str">
        <f aca="false">IF(ISBLANK(Values!E16),"","EAN")</f>
        <v>EAN</v>
      </c>
      <c r="F17" s="28" t="str">
        <f aca="false">IF(ISBLANK(Values!E16),"",IF(Values!J16, SUBSTITUTE(Values!$B$1, "{language}", Values!H16) &amp; " " &amp;Values!$B$3, SUBSTITUTE(Values!$B$2, "{language}", Values!$H16) &amp; " " &amp;Values!$B$3))</f>
        <v>sostituzione della tastiera Norvegese non retroilluminata per Lenovo Thinkpad E570 E575 E570C</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E570 - NO</v>
      </c>
      <c r="K17" s="28" t="n">
        <f aca="false">IF(ISBLANK(Values!E16),"",IF(Values!J16, Values!$B$4, Values!$B$5))</f>
        <v>51.99</v>
      </c>
      <c r="L17" s="40" t="n">
        <f aca="false">IF(ISBLANK(Values!E16),"",IF($CO17="DEFAULT", Values!$B$18, ""))</f>
        <v>5</v>
      </c>
      <c r="M17" s="28" t="str">
        <f aca="false">IF(ISBLANK(Values!E16),"",Values!$M16)</f>
        <v>https://download.lenovo.com/Images/Parts/01AX220/01AX220_A.jpg</v>
      </c>
      <c r="N17" s="28" t="str">
        <f aca="false">IF(ISBLANK(Values!$F16),"",Values!N16)</f>
        <v>https://download.lenovo.com/Images/Parts/01AX220/01AX220_B.jpg</v>
      </c>
      <c r="O17" s="28" t="str">
        <f aca="false">IF(ISBLANK(Values!$F16),"",Values!O16)</f>
        <v>https://download.lenovo.com/Images/Parts/01AX220/01AX220_details.jpg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E570 parent</v>
      </c>
      <c r="Y17" s="39" t="str">
        <f aca="false">IF(ISBLANK(Values!E16),"","Size-Color")</f>
        <v>Size-Color</v>
      </c>
      <c r="Z17" s="32" t="str">
        <f aca="false">IF(ISBLANK(Values!E16),"","variation")</f>
        <v>variation</v>
      </c>
      <c r="AA17" s="36" t="str">
        <f aca="false">IF(ISBLANK(Values!E16),"",Values!$B$20)</f>
        <v>Update</v>
      </c>
      <c r="AB17" s="36"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 aca="false">IF(ISBLANK(Values!E16),"",IF(Values!I16,Values!$B$23,Values!$B$33))</f>
        <v>👉 RICONDIZIONATO: RISPARMIA SOLDI - Tastiera sostitutiva per laptop Lenovo, stessa qualità delle tastiere OEM. TellusRem è il principale distributore di tastiere nel mondo dal 2011. Tastiera sostitutiva perfetta, facile da sostituire e installare. </v>
      </c>
      <c r="AJ17" s="42" t="str">
        <f aca="false">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17" s="1" t="str">
        <f aca="false">IF(ISBLANK(Values!E16),"",Values!$B$25)</f>
        <v>♻️ PRODOTTO ECOLOGICO - Acquista ricondizionato, ACQUISTA VERDE! Riduci oltre l'80% di anidride carbonica acquistando le nostre tastiere ricondizionate, rispetto a ottenere una nuova tastiera! </v>
      </c>
      <c r="AL17" s="1" t="str">
        <f aca="false">IF(ISBLANK(Values!E16),"",SUBSTITUTE(SUBSTITUTE(IF(Values!$J16, Values!$B$26, Values!$B$33), "{language}", Values!$H16), "{flag}", INDEX(options!$E$1:$E$20, Values!$V16)))</f>
        <v>👉 LAYOUT - 🇳🇴 Norvegese NO retroilluminato. </v>
      </c>
      <c r="AM17" s="1" t="str">
        <f aca="false">SUBSTITUTE(IF(ISBLANK(Values!E16),"",Values!$B$27), "{model}", Values!$B$3)</f>
        <v>👉 COMPATIBILE CON - Lenovo E570 E575 E570C. Si prega di controllare attentamente l'immagine e la descrizione prima di acquistare qualsiasi tastiera. Ciò garantisce di ottenere la tastiera del laptop corretta per il computer. Installazione super facile. </v>
      </c>
      <c r="AT17" s="28" t="str">
        <f aca="false">IF(ISBLANK(Values!E16),"",Values!H16)</f>
        <v>Norvegese</v>
      </c>
      <c r="AV17" s="36" t="str">
        <f aca="false">IF(ISBLANK(Values!E16),"",IF(Values!J16,"Backlit", "Non-Backlit"))</f>
        <v>Non-Backlit</v>
      </c>
      <c r="AW17" s="0"/>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43" t="str">
        <f aca="false">IF(ISBLANK(Values!$E16), "", "not_applicable")</f>
        <v>not_applicable</v>
      </c>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51.99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E570 - PL</v>
      </c>
      <c r="C18" s="32" t="str">
        <f aca="false">IF(ISBLANK(Values!E17),"","TellusRem")</f>
        <v>TellusRem</v>
      </c>
      <c r="D18" s="30" t="n">
        <f aca="false">IF(ISBLANK(Values!E17),"",Values!E17)</f>
        <v>5714401571148</v>
      </c>
      <c r="E18" s="31" t="str">
        <f aca="false">IF(ISBLANK(Values!E17),"","EAN")</f>
        <v>EAN</v>
      </c>
      <c r="F18" s="28" t="str">
        <f aca="false">IF(ISBLANK(Values!E17),"",IF(Values!J17, SUBSTITUTE(Values!$B$1, "{language}", Values!H17) &amp; " " &amp;Values!$B$3, SUBSTITUTE(Values!$B$2, "{language}", Values!$H17) &amp; " " &amp;Values!$B$3))</f>
        <v>sostituzione della tastiera Polacco non retroilluminata per Lenovo Thinkpad E570 E575 E570C</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E570 - PL</v>
      </c>
      <c r="K18" s="28" t="n">
        <f aca="false">IF(ISBLANK(Values!E17),"",IF(Values!J17, Values!$B$4, Values!$B$5))</f>
        <v>51.99</v>
      </c>
      <c r="L18" s="40" t="n">
        <f aca="false">IF(ISBLANK(Values!E17),"",IF($CO18="DEFAULT", Values!$B$18, ""))</f>
        <v>5</v>
      </c>
      <c r="M18" s="28" t="str">
        <f aca="false">IF(ISBLANK(Values!E17),"",Values!$M17)</f>
        <v>https://download.lenovo.com/Images/Parts/01AX221/01AX221_A.jpg</v>
      </c>
      <c r="N18" s="28" t="str">
        <f aca="false">IF(ISBLANK(Values!$F17),"",Values!N17)</f>
        <v>https://download.lenovo.com/Images/Parts/01AX221/01AX221_B.jpg</v>
      </c>
      <c r="O18" s="28" t="str">
        <f aca="false">IF(ISBLANK(Values!$F17),"",Values!O17)</f>
        <v>https://download.lenovo.com/Images/Parts/01AX221/01AX221_details.jpg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E570 parent</v>
      </c>
      <c r="Y18" s="39" t="str">
        <f aca="false">IF(ISBLANK(Values!E17),"","Size-Color")</f>
        <v>Size-Color</v>
      </c>
      <c r="Z18" s="32" t="str">
        <f aca="false">IF(ISBLANK(Values!E17),"","variation")</f>
        <v>variation</v>
      </c>
      <c r="AA18" s="36" t="str">
        <f aca="false">IF(ISBLANK(Values!E17),"",Values!$B$20)</f>
        <v>Update</v>
      </c>
      <c r="AB18" s="36"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 aca="false">IF(ISBLANK(Values!E17),"",IF(Values!I17,Values!$B$23,Values!$B$33))</f>
        <v>👉 RICONDIZIONATO: RISPARMIA SOLDI - Tastiera sostitutiva per laptop Lenovo, stessa qualità delle tastiere OEM. TellusRem è il principale distributore di tastiere nel mondo dal 2011. Tastiera sostitutiva perfetta, facile da sostituire e installare. </v>
      </c>
      <c r="AJ18" s="42" t="str">
        <f aca="false">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18" s="1" t="str">
        <f aca="false">IF(ISBLANK(Values!E17),"",Values!$B$25)</f>
        <v>♻️ PRODOTTO ECOLOGICO - Acquista ricondizionato, ACQUISTA VERDE! Riduci oltre l'80% di anidride carbonica acquistando le nostre tastiere ricondizionate, rispetto a ottenere una nuova tastiera! </v>
      </c>
      <c r="AL18" s="1" t="str">
        <f aca="false">IF(ISBLANK(Values!E17),"",SUBSTITUTE(SUBSTITUTE(IF(Values!$J17, Values!$B$26, Values!$B$33), "{language}", Values!$H17), "{flag}", INDEX(options!$E$1:$E$20, Values!$V17)))</f>
        <v>👉 LAYOUT - 🇵🇱 Polacco NO retroilluminato. </v>
      </c>
      <c r="AM18" s="1" t="str">
        <f aca="false">SUBSTITUTE(IF(ISBLANK(Values!E17),"",Values!$B$27), "{model}", Values!$B$3)</f>
        <v>👉 COMPATIBILE CON - Lenovo E570 E575 E570C. Si prega di controllare attentamente l'immagine e la descrizione prima di acquistare qualsiasi tastiera. Ciò garantisce di ottenere la tastiera del laptop corretta per il computer. Installazione super facile. </v>
      </c>
      <c r="AT18" s="28" t="str">
        <f aca="false">IF(ISBLANK(Values!E17),"",Values!H17)</f>
        <v>Polacco</v>
      </c>
      <c r="AV18" s="36" t="str">
        <f aca="false">IF(ISBLANK(Values!E17),"",IF(Values!J17,"Backlit", "Non-Backlit"))</f>
        <v>Non-Backlit</v>
      </c>
      <c r="AW18" s="0"/>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43" t="str">
        <f aca="false">IF(ISBLANK(Values!$E17), "", "not_applicable")</f>
        <v>not_applicable</v>
      </c>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51.99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E570 - PT</v>
      </c>
      <c r="C19" s="32" t="str">
        <f aca="false">IF(ISBLANK(Values!E18),"","TellusRem")</f>
        <v>TellusRem</v>
      </c>
      <c r="D19" s="30" t="n">
        <f aca="false">IF(ISBLANK(Values!E18),"",Values!E18)</f>
        <v>5714401571155</v>
      </c>
      <c r="E19" s="31" t="str">
        <f aca="false">IF(ISBLANK(Values!E18),"","EAN")</f>
        <v>EAN</v>
      </c>
      <c r="F19" s="28" t="str">
        <f aca="false">IF(ISBLANK(Values!E18),"",IF(Values!J18, SUBSTITUTE(Values!$B$1, "{language}", Values!H18) &amp; " " &amp;Values!$B$3, SUBSTITUTE(Values!$B$2, "{language}", Values!$H18) &amp; " " &amp;Values!$B$3))</f>
        <v>sostituzione della tastiera Portoghese non retroilluminata per Lenovo Thinkpad E570 E575 E570C</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E570 - PT</v>
      </c>
      <c r="K19" s="28" t="n">
        <f aca="false">IF(ISBLANK(Values!E18),"",IF(Values!J18, Values!$B$4, Values!$B$5))</f>
        <v>51.99</v>
      </c>
      <c r="L19" s="40" t="n">
        <f aca="false">IF(ISBLANK(Values!E18),"",IF($CO19="DEFAULT", Values!$B$18, ""))</f>
        <v>5</v>
      </c>
      <c r="M19" s="28" t="str">
        <f aca="false">IF(ISBLANK(Values!E18),"",Values!$M18)</f>
        <v>https://download.lenovo.com/Images/Parts/01AX222/01AX222_A.jpg</v>
      </c>
      <c r="N19" s="28" t="str">
        <f aca="false">IF(ISBLANK(Values!$F18),"",Values!N18)</f>
        <v>https://download.lenovo.com/Images/Parts/01AX222/01AX222_B.jpg</v>
      </c>
      <c r="O19" s="28" t="str">
        <f aca="false">IF(ISBLANK(Values!$F18),"",Values!O18)</f>
        <v>https://download.lenovo.com/Images/Parts/01AX222/01AX222_details.jpg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E570 parent</v>
      </c>
      <c r="Y19" s="39" t="str">
        <f aca="false">IF(ISBLANK(Values!E18),"","Size-Color")</f>
        <v>Size-Color</v>
      </c>
      <c r="Z19" s="32" t="str">
        <f aca="false">IF(ISBLANK(Values!E18),"","variation")</f>
        <v>variation</v>
      </c>
      <c r="AA19" s="36" t="str">
        <f aca="false">IF(ISBLANK(Values!E18),"",Values!$B$20)</f>
        <v>Update</v>
      </c>
      <c r="AB19" s="36"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 aca="false">IF(ISBLANK(Values!E18),"",IF(Values!I18,Values!$B$23,Values!$B$33))</f>
        <v>👉 RICONDIZIONATO: RISPARMIA SOLDI - Tastiera sostitutiva per laptop Lenovo, stessa qualità delle tastiere OEM. TellusRem è il principale distributore di tastiere nel mondo dal 2011. Tastiera sostitutiva perfetta, facile da sostituire e installare. </v>
      </c>
      <c r="AJ19" s="42" t="str">
        <f aca="false">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19" s="1" t="str">
        <f aca="false">IF(ISBLANK(Values!E18),"",Values!$B$25)</f>
        <v>♻️ PRODOTTO ECOLOGICO - Acquista ricondizionato, ACQUISTA VERDE! Riduci oltre l'80% di anidride carbonica acquistando le nostre tastiere ricondizionate, rispetto a ottenere una nuova tastiera! </v>
      </c>
      <c r="AL19" s="1" t="str">
        <f aca="false">IF(ISBLANK(Values!E18),"",SUBSTITUTE(SUBSTITUTE(IF(Values!$J18, Values!$B$26, Values!$B$33), "{language}", Values!$H18), "{flag}", INDEX(options!$E$1:$E$20, Values!$V18)))</f>
        <v>👉 LAYOUT - 🇵🇹 Portoghese NO retroilluminato. </v>
      </c>
      <c r="AM19" s="1" t="str">
        <f aca="false">SUBSTITUTE(IF(ISBLANK(Values!E18),"",Values!$B$27), "{model}", Values!$B$3)</f>
        <v>👉 COMPATIBILE CON - Lenovo E570 E575 E570C. Si prega di controllare attentamente l'immagine e la descrizione prima di acquistare qualsiasi tastiera. Ciò garantisce di ottenere la tastiera del laptop corretta per il computer. Installazione super facile. </v>
      </c>
      <c r="AT19" s="28" t="str">
        <f aca="false">IF(ISBLANK(Values!E18),"",Values!H18)</f>
        <v>Portoghese</v>
      </c>
      <c r="AV19" s="36" t="str">
        <f aca="false">IF(ISBLANK(Values!E18),"",IF(Values!J18,"Backlit", "Non-Backlit"))</f>
        <v>Non-Backlit</v>
      </c>
      <c r="AW19" s="0"/>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43" t="str">
        <f aca="false">IF(ISBLANK(Values!$E18), "", "not_applicable")</f>
        <v>not_applicable</v>
      </c>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51.99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E570 - SE/FI</v>
      </c>
      <c r="C20" s="32" t="str">
        <f aca="false">IF(ISBLANK(Values!E19),"","TellusRem")</f>
        <v>TellusRem</v>
      </c>
      <c r="D20" s="30" t="n">
        <f aca="false">IF(ISBLANK(Values!E19),"",Values!E19)</f>
        <v>5714401571162</v>
      </c>
      <c r="E20" s="31" t="str">
        <f aca="false">IF(ISBLANK(Values!E19),"","EAN")</f>
        <v>EAN</v>
      </c>
      <c r="F20" s="28" t="str">
        <f aca="false">IF(ISBLANK(Values!E19),"",IF(Values!J19, SUBSTITUTE(Values!$B$1, "{language}", Values!H19) &amp; " " &amp;Values!$B$3, SUBSTITUTE(Values!$B$2, "{language}", Values!$H19) &amp; " " &amp;Values!$B$3))</f>
        <v>sostituzione della tastiera Svedese – Finlandese non retroilluminata per Lenovo Thinkpad E570 E575 E570C</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E570 - SE/FI</v>
      </c>
      <c r="K20" s="28" t="n">
        <f aca="false">IF(ISBLANK(Values!E19),"",IF(Values!J19, Values!$B$4, Values!$B$5))</f>
        <v>51.99</v>
      </c>
      <c r="L20" s="40" t="n">
        <f aca="false">IF(ISBLANK(Values!E19),"",IF($CO20="DEFAULT", Values!$B$18, ""))</f>
        <v>5</v>
      </c>
      <c r="M20" s="28" t="str">
        <f aca="false">IF(ISBLANK(Values!E19),"",Values!$M19)</f>
        <v>https://download.lenovo.com/Images/Parts/01AX226/01AX226_A.jpg</v>
      </c>
      <c r="N20" s="28" t="str">
        <f aca="false">IF(ISBLANK(Values!$F19),"",Values!N19)</f>
        <v>https://download.lenovo.com/Images/Parts/01AX226/01AX226_B.jpg</v>
      </c>
      <c r="O20" s="28" t="str">
        <f aca="false">IF(ISBLANK(Values!$F19),"",Values!O19)</f>
        <v>https://download.lenovo.com/Images/Parts/01AX226/01AX226_details.jpg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E570 parent</v>
      </c>
      <c r="Y20" s="39" t="str">
        <f aca="false">IF(ISBLANK(Values!E19),"","Size-Color")</f>
        <v>Size-Color</v>
      </c>
      <c r="Z20" s="32" t="str">
        <f aca="false">IF(ISBLANK(Values!E19),"","variation")</f>
        <v>variation</v>
      </c>
      <c r="AA20" s="36" t="str">
        <f aca="false">IF(ISBLANK(Values!E19),"",Values!$B$20)</f>
        <v>Update</v>
      </c>
      <c r="AB20" s="36"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 aca="false">IF(ISBLANK(Values!E19),"",IF(Values!I19,Values!$B$23,Values!$B$33))</f>
        <v>👉 RICONDIZIONATO: RISPARMIA SOLDI - Tastiera sostitutiva per laptop Lenovo, stessa qualità delle tastiere OEM. TellusRem è il principale distributore di tastiere nel mondo dal 2011. Tastiera sostitutiva perfetta, facile da sostituire e installare. </v>
      </c>
      <c r="AJ20" s="42" t="str">
        <f aca="false">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20" s="1" t="str">
        <f aca="false">IF(ISBLANK(Values!E19),"",Values!$B$25)</f>
        <v>♻️ PRODOTTO ECOLOGICO - Acquista ricondizionato, ACQUISTA VERDE! Riduci oltre l'80% di anidride carbonica acquistando le nostre tastiere ricondizionate, rispetto a ottenere una nuova tastiera! </v>
      </c>
      <c r="AL20" s="1" t="str">
        <f aca="false">IF(ISBLANK(Values!E19),"",SUBSTITUTE(SUBSTITUTE(IF(Values!$J19, Values!$B$26, Values!$B$33), "{language}", Values!$H19), "{flag}", INDEX(options!$E$1:$E$20, Values!$V19)))</f>
        <v>👉 LAYOUT - 🇸🇪 🇫🇮 Svedese – Finlandese NO retroilluminato. </v>
      </c>
      <c r="AM20" s="1" t="str">
        <f aca="false">SUBSTITUTE(IF(ISBLANK(Values!E19),"",Values!$B$27), "{model}", Values!$B$3)</f>
        <v>👉 COMPATIBILE CON - Lenovo E570 E575 E570C. Si prega di controllare attentamente l'immagine e la descrizione prima di acquistare qualsiasi tastiera. Ciò garantisce di ottenere la tastiera del laptop corretta per il computer. Installazione super facile. </v>
      </c>
      <c r="AT20" s="28" t="str">
        <f aca="false">IF(ISBLANK(Values!E19),"",Values!H19)</f>
        <v>Svedese – Finlandese</v>
      </c>
      <c r="AV20" s="36" t="str">
        <f aca="false">IF(ISBLANK(Values!E19),"",IF(Values!J19,"Backlit", "Non-Backlit"))</f>
        <v>Non-Backlit</v>
      </c>
      <c r="AW20" s="0"/>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43" t="str">
        <f aca="false">IF(ISBLANK(Values!$E19), "", "not_applicable")</f>
        <v>not_applicable</v>
      </c>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51.99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E570 - CH</v>
      </c>
      <c r="C21" s="32" t="str">
        <f aca="false">IF(ISBLANK(Values!E20),"","TellusRem")</f>
        <v>TellusRem</v>
      </c>
      <c r="D21" s="30" t="n">
        <f aca="false">IF(ISBLANK(Values!E20),"",Values!E20)</f>
        <v>5714401571179</v>
      </c>
      <c r="E21" s="31" t="str">
        <f aca="false">IF(ISBLANK(Values!E20),"","EAN")</f>
        <v>EAN</v>
      </c>
      <c r="F21" s="28" t="str">
        <f aca="false">IF(ISBLANK(Values!E20),"",IF(Values!J20, SUBSTITUTE(Values!$B$1, "{language}", Values!H20) &amp; " " &amp;Values!$B$3, SUBSTITUTE(Values!$B$2, "{language}", Values!$H20) &amp; " " &amp;Values!$B$3))</f>
        <v>sostituzione della tastiera Svizzero non retroilluminata per Lenovo Thinkpad E570 E575 E570C</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E570 - CH</v>
      </c>
      <c r="K21" s="28" t="n">
        <f aca="false">IF(ISBLANK(Values!E20),"",IF(Values!J20, Values!$B$4, Values!$B$5))</f>
        <v>51.99</v>
      </c>
      <c r="L21" s="40" t="n">
        <f aca="false">IF(ISBLANK(Values!E20),"",IF($CO21="DEFAULT", Values!$B$18, ""))</f>
        <v>5</v>
      </c>
      <c r="M21" s="28" t="str">
        <f aca="false">IF(ISBLANK(Values!E20),"",Values!$M20)</f>
        <v>https://download.lenovo.com/Images/Parts/01AX227/01AX227_A.jpg</v>
      </c>
      <c r="N21" s="28" t="str">
        <f aca="false">IF(ISBLANK(Values!$F20),"",Values!N20)</f>
        <v>https://download.lenovo.com/Images/Parts/01AX227/01AX227_B.jpg</v>
      </c>
      <c r="O21" s="28" t="str">
        <f aca="false">IF(ISBLANK(Values!$F20),"",Values!O20)</f>
        <v>https://download.lenovo.com/Images/Parts/01AX227/01AX227_details.jpg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E570 parent</v>
      </c>
      <c r="Y21" s="39" t="str">
        <f aca="false">IF(ISBLANK(Values!E20),"","Size-Color")</f>
        <v>Size-Color</v>
      </c>
      <c r="Z21" s="32" t="str">
        <f aca="false">IF(ISBLANK(Values!E20),"","variation")</f>
        <v>variation</v>
      </c>
      <c r="AA21" s="36" t="str">
        <f aca="false">IF(ISBLANK(Values!E20),"",Values!$B$20)</f>
        <v>Update</v>
      </c>
      <c r="AB21" s="36"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 aca="false">IF(ISBLANK(Values!E20),"",IF(Values!I20,Values!$B$23,Values!$B$33))</f>
        <v>👉 RICONDIZIONATO: RISPARMIA SOLDI - Tastiera sostitutiva per laptop Lenovo, stessa qualità delle tastiere OEM. TellusRem è il principale distributore di tastiere nel mondo dal 2011. Tastiera sostitutiva perfetta, facile da sostituire e installare. </v>
      </c>
      <c r="AJ21" s="42" t="str">
        <f aca="false">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21" s="1" t="str">
        <f aca="false">IF(ISBLANK(Values!E20),"",Values!$B$25)</f>
        <v>♻️ PRODOTTO ECOLOGICO - Acquista ricondizionato, ACQUISTA VERDE! Riduci oltre l'80% di anidride carbonica acquistando le nostre tastiere ricondizionate, rispetto a ottenere una nuova tastiera! </v>
      </c>
      <c r="AL21" s="1" t="str">
        <f aca="false">IF(ISBLANK(Values!E20),"",SUBSTITUTE(SUBSTITUTE(IF(Values!$J20, Values!$B$26, Values!$B$33), "{language}", Values!$H20), "{flag}", INDEX(options!$E$1:$E$20, Values!$V20)))</f>
        <v>👉 LAYOUT - 🇨🇭 Svizzero NO retroilluminato. </v>
      </c>
      <c r="AM21" s="1" t="str">
        <f aca="false">SUBSTITUTE(IF(ISBLANK(Values!E20),"",Values!$B$27), "{model}", Values!$B$3)</f>
        <v>👉 COMPATIBILE CON - Lenovo E570 E575 E570C. Si prega di controllare attentamente l'immagine e la descrizione prima di acquistare qualsiasi tastiera. Ciò garantisce di ottenere la tastiera del laptop corretta per il computer. Installazione super facile. </v>
      </c>
      <c r="AT21" s="28" t="str">
        <f aca="false">IF(ISBLANK(Values!E20),"",Values!H20)</f>
        <v>Svizzero</v>
      </c>
      <c r="AV21" s="36" t="str">
        <f aca="false">IF(ISBLANK(Values!E20),"",IF(Values!J20,"Backlit", "Non-Backlit"))</f>
        <v>Non-Backlit</v>
      </c>
      <c r="AW21" s="0"/>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43" t="str">
        <f aca="false">IF(ISBLANK(Values!$E20), "", "not_applicable")</f>
        <v>not_applicable</v>
      </c>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51.99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E570 - US INT</v>
      </c>
      <c r="C22" s="32" t="str">
        <f aca="false">IF(ISBLANK(Values!E21),"","TellusRem")</f>
        <v>TellusRem</v>
      </c>
      <c r="D22" s="30" t="n">
        <f aca="false">IF(ISBLANK(Values!E21),"",Values!E21)</f>
        <v>5714401571186</v>
      </c>
      <c r="E22" s="31" t="str">
        <f aca="false">IF(ISBLANK(Values!E21),"","EAN")</f>
        <v>EAN</v>
      </c>
      <c r="F22" s="28" t="str">
        <f aca="false">IF(ISBLANK(Values!E21),"",IF(Values!J21, SUBSTITUTE(Values!$B$1, "{language}", Values!H21) &amp; " " &amp;Values!$B$3, SUBSTITUTE(Values!$B$2, "{language}", Values!$H21) &amp; " " &amp;Values!$B$3))</f>
        <v>sostituzione della tastiera US international non retroilluminata per Lenovo Thinkpad E570 E575 E570C</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E570 - US INT</v>
      </c>
      <c r="K22" s="28" t="n">
        <f aca="false">IF(ISBLANK(Values!E21),"",IF(Values!J21, Values!$B$4, Values!$B$5))</f>
        <v>51.99</v>
      </c>
      <c r="L22" s="40" t="n">
        <f aca="false">IF(ISBLANK(Values!E21),"",IF($CO22="DEFAULT", Values!$B$18, ""))</f>
        <v>5</v>
      </c>
      <c r="M22" s="28" t="str">
        <f aca="false">IF(ISBLANK(Values!E21),"",Values!$M21)</f>
        <v>https://download.lenovo.com/Images/Parts/01AX150/01AX150_A.jpg</v>
      </c>
      <c r="N22" s="28" t="str">
        <f aca="false">IF(ISBLANK(Values!$F21),"",Values!N21)</f>
        <v>https://download.lenovo.com/Images/Parts/01AX150/01AX150_B.jpg</v>
      </c>
      <c r="O22" s="28" t="str">
        <f aca="false">IF(ISBLANK(Values!$F21),"",Values!O21)</f>
        <v>https://download.lenovo.com/Images/Parts/01AX150/01AX150_details.jpg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E570 parent</v>
      </c>
      <c r="Y22" s="39" t="str">
        <f aca="false">IF(ISBLANK(Values!E21),"","Size-Color")</f>
        <v>Size-Color</v>
      </c>
      <c r="Z22" s="32" t="str">
        <f aca="false">IF(ISBLANK(Values!E21),"","variation")</f>
        <v>variation</v>
      </c>
      <c r="AA22" s="36" t="str">
        <f aca="false">IF(ISBLANK(Values!E21),"",Values!$B$20)</f>
        <v>Update</v>
      </c>
      <c r="AB22" s="36"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 aca="false">IF(ISBLANK(Values!E21),"",IF(Values!I21,Values!$B$23,Values!$B$33))</f>
        <v>👉 RICONDIZIONATO: RISPARMIA SOLDI - Tastiera sostitutiva per laptop Lenovo, stessa qualità delle tastiere OEM. TellusRem è il principale distributore di tastiere nel mondo dal 2011. Tastiera sostitutiva perfetta, facile da sostituire e installare. </v>
      </c>
      <c r="AJ22" s="42" t="str">
        <f aca="false">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22" s="1" t="str">
        <f aca="false">IF(ISBLANK(Values!E21),"",Values!$B$25)</f>
        <v>♻️ PRODOTTO ECOLOGICO - Acquista ricondizionato, ACQUISTA VERDE! Riduci oltre l'80% di anidride carbonica acquistando le nostre tastiere ricondizionate, rispetto a ottenere una nuova tastiera! </v>
      </c>
      <c r="AL22" s="1" t="str">
        <f aca="false">IF(ISBLANK(Values!E21),"",SUBSTITUTE(SUBSTITUTE(IF(Values!$J21, Values!$B$26, Values!$B$33), "{language}", Values!$H21), "{flag}", INDEX(options!$E$1:$E$20, Values!$V21)))</f>
        <v>👉 LAYOUT - 🇺🇸 with € symbol US international NO retroilluminato. </v>
      </c>
      <c r="AM22" s="1" t="str">
        <f aca="false">SUBSTITUTE(IF(ISBLANK(Values!E21),"",Values!$B$27), "{model}", Values!$B$3)</f>
        <v>👉 COMPATIBILE CON - Lenovo E570 E575 E570C. Si prega di controllare attentamente l'immagine e la descrizione prima di acquistare qualsiasi tastiera. Ciò garantisce di ottenere la tastiera del laptop corretta per il computer. Installazione super facile. </v>
      </c>
      <c r="AT22" s="28" t="str">
        <f aca="false">IF(ISBLANK(Values!E21),"",Values!H21)</f>
        <v>US international</v>
      </c>
      <c r="AV22" s="36" t="str">
        <f aca="false">IF(ISBLANK(Values!E21),"",IF(Values!J21,"Backlit", "Non-Backlit"))</f>
        <v>Non-Backlit</v>
      </c>
      <c r="AW22" s="0"/>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43" t="str">
        <f aca="false">IF(ISBLANK(Values!$E21), "", "not_applicable")</f>
        <v>not_applicable</v>
      </c>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51.99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E570 - RUS</v>
      </c>
      <c r="C23" s="32" t="str">
        <f aca="false">IF(ISBLANK(Values!E22),"","TellusRem")</f>
        <v>TellusRem</v>
      </c>
      <c r="D23" s="30" t="n">
        <f aca="false">IF(ISBLANK(Values!E22),"",Values!E22)</f>
        <v>5714401571193</v>
      </c>
      <c r="E23" s="31" t="str">
        <f aca="false">IF(ISBLANK(Values!E22),"","EAN")</f>
        <v>EAN</v>
      </c>
      <c r="F23" s="28" t="str">
        <f aca="false">IF(ISBLANK(Values!E22),"",IF(Values!J22, SUBSTITUTE(Values!$B$1, "{language}", Values!H22) &amp; " " &amp;Values!$B$3, SUBSTITUTE(Values!$B$2, "{language}", Values!$H22) &amp; " " &amp;Values!$B$3))</f>
        <v>sostituzione della tastiera Russo non retroilluminata per Lenovo Thinkpad E570 E575 E570C</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E570 - RUS</v>
      </c>
      <c r="K23" s="28" t="n">
        <f aca="false">IF(ISBLANK(Values!E22),"",IF(Values!J22, Values!$B$4, Values!$B$5))</f>
        <v>51.99</v>
      </c>
      <c r="L23" s="40" t="n">
        <f aca="false">IF(ISBLANK(Values!E22),"",IF($CO23="DEFAULT", Values!$B$18, ""))</f>
        <v>5</v>
      </c>
      <c r="M23" s="28" t="str">
        <f aca="false">IF(ISBLANK(Values!E22),"",Values!$M22)</f>
        <v>https://download.lenovo.com/Images/Parts/01AX223/01AX223_A.jpg</v>
      </c>
      <c r="N23" s="28" t="str">
        <f aca="false">IF(ISBLANK(Values!$F22),"",Values!N22)</f>
        <v>https://download.lenovo.com/Images/Parts/01AX223/01AX223_B.jpg</v>
      </c>
      <c r="O23" s="28" t="str">
        <f aca="false">IF(ISBLANK(Values!$F22),"",Values!O22)</f>
        <v>https://download.lenovo.com/Images/Parts/01AX223/01AX223_details.jpg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E570 parent</v>
      </c>
      <c r="Y23" s="39" t="str">
        <f aca="false">IF(ISBLANK(Values!E22),"","Size-Color")</f>
        <v>Size-Color</v>
      </c>
      <c r="Z23" s="32" t="str">
        <f aca="false">IF(ISBLANK(Values!E22),"","variation")</f>
        <v>variation</v>
      </c>
      <c r="AA23" s="36" t="str">
        <f aca="false">IF(ISBLANK(Values!E22),"",Values!$B$20)</f>
        <v>Update</v>
      </c>
      <c r="AB23" s="36"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 aca="false">IF(ISBLANK(Values!E22),"",IF(Values!I22,Values!$B$23,Values!$B$33))</f>
        <v>👉 RICONDIZIONATO: RISPARMIA SOLDI - Tastiera sostitutiva per laptop Lenovo, stessa qualità delle tastiere OEM. TellusRem è il principale distributore di tastiere nel mondo dal 2011. Tastiera sostitutiva perfetta, facile da sostituire e installare. </v>
      </c>
      <c r="AJ23" s="42" t="str">
        <f aca="false">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23" s="1" t="str">
        <f aca="false">IF(ISBLANK(Values!E22),"",Values!$B$25)</f>
        <v>♻️ PRODOTTO ECOLOGICO - Acquista ricondizionato, ACQUISTA VERDE! Riduci oltre l'80% di anidride carbonica acquistando le nostre tastiere ricondizionate, rispetto a ottenere una nuova tastiera! </v>
      </c>
      <c r="AL23" s="1" t="str">
        <f aca="false">IF(ISBLANK(Values!E22),"",SUBSTITUTE(SUBSTITUTE(IF(Values!$J22, Values!$B$26, Values!$B$33), "{language}", Values!$H22), "{flag}", INDEX(options!$E$1:$E$20, Values!$V22)))</f>
        <v>👉 LAYOUT - 🇷🇺 Russo NO retroilluminato. </v>
      </c>
      <c r="AM23" s="1" t="str">
        <f aca="false">SUBSTITUTE(IF(ISBLANK(Values!E22),"",Values!$B$27), "{model}", Values!$B$3)</f>
        <v>👉 COMPATIBILE CON - Lenovo E570 E575 E570C.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 aca="false">IF(ISBLANK(Values!E22),"",Values!H22)</f>
        <v>Russo</v>
      </c>
      <c r="AU23" s="1"/>
      <c r="AV23" s="36" t="str">
        <f aca="false">IF(ISBLANK(Values!E22),"",IF(Values!J22,"Backlit", "Non-Backlit"))</f>
        <v>Non-Backlit</v>
      </c>
      <c r="AW23" s="0"/>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51.99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E570 - US</v>
      </c>
      <c r="C24" s="32" t="str">
        <f aca="false">IF(ISBLANK(Values!E23),"","TellusRem")</f>
        <v>TellusRem</v>
      </c>
      <c r="D24" s="30" t="n">
        <f aca="false">IF(ISBLANK(Values!E23),"",Values!E23)</f>
        <v>5714401571209</v>
      </c>
      <c r="E24" s="31" t="str">
        <f aca="false">IF(ISBLANK(Values!E23),"","EAN")</f>
        <v>EAN</v>
      </c>
      <c r="F24" s="28" t="str">
        <f aca="false">IF(ISBLANK(Values!E23),"",IF(Values!J23, SUBSTITUTE(Values!$B$1, "{language}", Values!H23) &amp; " " &amp;Values!$B$3, SUBSTITUTE(Values!$B$2, "{language}", Values!$H23) &amp; " " &amp;Values!$B$3))</f>
        <v>sostituzione della tastiera US  non retroilluminata per Lenovo Thinkpad E570 E575 E570C</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E570 - US</v>
      </c>
      <c r="K24" s="28" t="n">
        <f aca="false">IF(ISBLANK(Values!E23),"",IF(Values!J23, Values!$B$4, Values!$B$5))</f>
        <v>51.99</v>
      </c>
      <c r="L24" s="40" t="n">
        <f aca="false">IF(ISBLANK(Values!E23),"",IF($CO24="DEFAULT", Values!$B$18, ""))</f>
        <v>5</v>
      </c>
      <c r="M24" s="28" t="str">
        <f aca="false">IF(ISBLANK(Values!E23),"",Values!$M23)</f>
        <v>https://download.lenovo.com/Images/Parts/01AX160/01AX160_A.jpg</v>
      </c>
      <c r="N24" s="28" t="str">
        <f aca="false">IF(ISBLANK(Values!$F23),"",Values!N23)</f>
        <v>https://download.lenovo.com/Images/Parts/01AX160/01AX160_B.jpg</v>
      </c>
      <c r="O24" s="28" t="str">
        <f aca="false">IF(ISBLANK(Values!$F23),"",Values!O23)</f>
        <v>https://download.lenovo.com/Images/Parts/01AX160/01AX160_details.jpg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E570 parent</v>
      </c>
      <c r="Y24" s="39" t="str">
        <f aca="false">IF(ISBLANK(Values!E23),"","Size-Color")</f>
        <v>Size-Color</v>
      </c>
      <c r="Z24" s="32" t="str">
        <f aca="false">IF(ISBLANK(Values!E23),"","variation")</f>
        <v>variation</v>
      </c>
      <c r="AA24" s="36" t="str">
        <f aca="false">IF(ISBLANK(Values!E23),"",Values!$B$20)</f>
        <v>Update</v>
      </c>
      <c r="AB24" s="36"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 aca="false">IF(ISBLANK(Values!E23),"",IF(Values!I23,Values!$B$23,Values!$B$33))</f>
        <v>👉 RICONDIZIONATO: RISPARMIA SOLDI - Tastiera sostitutiva per laptop Lenovo, stessa qualità delle tastiere OEM. TellusRem è il principale distributore di tastiere nel mondo dal 2011. Tastiera sostitutiva perfetta, facile da sostituire e installare. </v>
      </c>
      <c r="AJ24" s="42" t="str">
        <f aca="false">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24" s="1" t="str">
        <f aca="false">IF(ISBLANK(Values!E23),"",Values!$B$25)</f>
        <v>♻️ PRODOTTO ECOLOGICO - Acquista ricondizionato, ACQUISTA VERDE! Riduci oltre l'80% di anidride carbonica acquistando le nostre tastiere ricondizionate, rispetto a ottenere una nuova tastiera! </v>
      </c>
      <c r="AL24" s="1" t="str">
        <f aca="false">IF(ISBLANK(Values!E23),"",SUBSTITUTE(SUBSTITUTE(IF(Values!$J23, Values!$B$26, Values!$B$33), "{language}", Values!$H23), "{flag}", INDEX(options!$E$1:$E$20, Values!$V23)))</f>
        <v>👉 LAYOUT - 🇺🇸 US  NO retroilluminato. </v>
      </c>
      <c r="AM24" s="1" t="str">
        <f aca="false">SUBSTITUTE(IF(ISBLANK(Values!E23),"",Values!$B$27), "{model}", Values!$B$3)</f>
        <v>👉 COMPATIBILE CON - Lenovo E570 E575 E570C.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 aca="false">IF(ISBLANK(Values!E23),"",Values!H23)</f>
        <v>US </v>
      </c>
      <c r="AU24" s="1"/>
      <c r="AV24" s="36" t="str">
        <f aca="false">IF(ISBLANK(Values!E23),"",IF(Values!J23,"Backlit", "Non-Backlit"))</f>
        <v>Non-Backlit</v>
      </c>
      <c r="AW24" s="0"/>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51.99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0"/>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15"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0"/>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15"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0"/>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15"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0"/>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15"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0"/>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15"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0"/>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15"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0"/>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15"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0"/>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15"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0"/>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15"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0"/>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15"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0"/>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15"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0"/>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15"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0"/>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15"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0"/>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15"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0"/>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15"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0"/>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15"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0"/>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AW42" s="0"/>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AW43" s="0"/>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AW44" s="0"/>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AW45" s="0"/>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AW46" s="0"/>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AW47" s="0"/>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AW48" s="0"/>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AW49" s="0"/>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AW50" s="0"/>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AW51" s="0"/>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AW52" s="0"/>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AW53" s="0"/>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AW54" s="0"/>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AW55" s="0"/>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AW56" s="0"/>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AW57" s="0"/>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AW58" s="0"/>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AW59" s="0"/>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AW60" s="0"/>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AW61" s="0"/>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AW62" s="0"/>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AW63" s="0"/>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AW64" s="0"/>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AW65" s="0"/>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AW66" s="0"/>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AW67" s="0"/>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AW68" s="0"/>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AW69" s="0"/>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AW70" s="0"/>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AW71" s="0"/>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AW72" s="0"/>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AW73" s="0"/>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AW74" s="0"/>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AW75" s="0"/>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AW76" s="0"/>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AW77" s="0"/>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AW78" s="0"/>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AW79" s="0"/>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AW80" s="0"/>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AW81" s="0"/>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AW82" s="0"/>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AW83" s="0"/>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43" t="str">
        <f aca="false">IF(ISBLANK(Values!$E82), "", "not_applicable")</f>
        <v/>
      </c>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AW84" s="0"/>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43" t="str">
        <f aca="false">IF(ISBLANK(Values!$E83), "", "not_applicable")</f>
        <v/>
      </c>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AW85" s="0"/>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43" t="str">
        <f aca="false">IF(ISBLANK(Values!$E84), "", "not_applicable")</f>
        <v/>
      </c>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AW86" s="0"/>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43" t="str">
        <f aca="false">IF(ISBLANK(Values!$E85), "", "not_applicable")</f>
        <v/>
      </c>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AW87" s="0"/>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43" t="str">
        <f aca="false">IF(ISBLANK(Values!$E86), "", "not_applicable")</f>
        <v/>
      </c>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AW88" s="0"/>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43" t="str">
        <f aca="false">IF(ISBLANK(Values!$E87), "", "not_applicable")</f>
        <v/>
      </c>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AW89" s="0"/>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43" t="str">
        <f aca="false">IF(ISBLANK(Values!$E88), "", "not_applicable")</f>
        <v/>
      </c>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AW90" s="0"/>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43" t="str">
        <f aca="false">IF(ISBLANK(Values!$E89), "", "not_applicable")</f>
        <v/>
      </c>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AW91" s="0"/>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43" t="str">
        <f aca="false">IF(ISBLANK(Values!$E90), "", "not_applicable")</f>
        <v/>
      </c>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AW92" s="0"/>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43" t="str">
        <f aca="false">IF(ISBLANK(Values!$E91), "", "not_applicable")</f>
        <v/>
      </c>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AW93" s="0"/>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43" t="str">
        <f aca="false">IF(ISBLANK(Values!$E92), "", "not_applicable")</f>
        <v/>
      </c>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AW94" s="0"/>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43" t="str">
        <f aca="false">IF(ISBLANK(Values!$E93), "", "not_applicable")</f>
        <v/>
      </c>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AW95" s="0"/>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43" t="str">
        <f aca="false">IF(ISBLANK(Values!$E94), "", "not_applicable")</f>
        <v/>
      </c>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AW96" s="0"/>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43" t="str">
        <f aca="false">IF(ISBLANK(Values!$E95), "", "not_applicable")</f>
        <v/>
      </c>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AW97" s="0"/>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43" t="str">
        <f aca="false">IF(ISBLANK(Values!$E96), "", "not_applicable")</f>
        <v/>
      </c>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AW98" s="0"/>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43" t="str">
        <f aca="false">IF(ISBLANK(Values!$E97), "", "not_applicable")</f>
        <v/>
      </c>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AW99" s="0"/>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43" t="str">
        <f aca="false">IF(ISBLANK(Values!$E98), "", "not_applicable")</f>
        <v/>
      </c>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IF(ISBLANK(Values!E99),"",IF($CO100="DEFAULT", Values!$B$18, ""))</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AW100" s="0"/>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43" t="str">
        <f aca="false">IF(ISBLANK(Values!$E99), "", "not_applicable")</f>
        <v/>
      </c>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IF(ISBLANK(Values!E100),"",IF($CO101="DEFAULT", Values!$B$18, ""))</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AW101" s="0"/>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43" t="str">
        <f aca="false">IF(ISBLANK(Values!$E100), "", "not_applicable")</f>
        <v/>
      </c>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IF(ISBLANK(Values!E101),"",IF($CO102="DEFAULT", Values!$B$18, ""))</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AW102" s="0"/>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43" t="str">
        <f aca="false">IF(ISBLANK(Values!$E101), "", "not_applicable")</f>
        <v/>
      </c>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IF(ISBLANK(Values!E102),"",IF($CO103="DEFAULT", Values!$B$18, ""))</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AW103" s="0"/>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43" t="str">
        <f aca="false">IF(ISBLANK(Values!$E102), "", "not_applicable")</f>
        <v/>
      </c>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IF(ISBLANK(Values!E103),"",IF($CO104="DEFAULT", Values!$B$18, ""))</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AW104" s="0"/>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O104" s="1" t="str">
        <f aca="false">IF(ISBLANK(Values!E103), "", IF(AND(Values!$B$37=options!$G$2, Values!$C103), "AMAZON_NA", IF(AND(Values!$B$37=options!$G$1, Values!$D103), "AMAZON_EU", "DEFAULT")))</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43" t="str">
        <f aca="false">IF(ISBLANK(Values!$E103), "", "not_applicable")</f>
        <v/>
      </c>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IF(ISBLANK(Values!E104),"",IF($CO105="DEFAULT", Values!$B$18, ""))</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AW105" s="0"/>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O105" s="1" t="str">
        <f aca="false">IF(ISBLANK(Values!E104), "", IF(AND(Values!$B$37=options!$G$2, Values!$C104), "AMAZON_NA", IF(AND(Values!$B$37=options!$G$1, Values!$D104), "AMAZON_EU", "DEFAULT")))</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43" t="str">
        <f aca="false">IF(ISBLANK(Values!$E104), "", "not_applicable")</f>
        <v/>
      </c>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IF(ISBLANK(Values!E105),"",IF($CO106="DEFAULT", Values!$B$18, ""))</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AW106" s="0"/>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O106" s="1" t="str">
        <f aca="false">IF(ISBLANK(Values!E105), "", IF(AND(Values!$B$37=options!$G$2, Values!$C105), "AMAZON_NA", IF(AND(Values!$B$37=options!$G$1, Values!$D105), "AMAZON_EU", "DEFAULT")))</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43" t="str">
        <f aca="false">IF(ISBLANK(Values!$E105), "", "not_applicable")</f>
        <v/>
      </c>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IF(ISBLANK(Values!E106),"",IF($CO107="DEFAULT", Values!$B$18, ""))</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AW107" s="0"/>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O107" s="1" t="str">
        <f aca="false">IF(ISBLANK(Values!E106), "", IF(AND(Values!$B$37=options!$G$2, Values!$C106), "AMAZON_NA", IF(AND(Values!$B$37=options!$G$1, Values!$D106), "AMAZON_EU", "DEFAULT")))</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43" t="str">
        <f aca="false">IF(ISBLANK(Values!$E106), "", "not_applicable")</f>
        <v/>
      </c>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7: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108: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108: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914062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351</v>
      </c>
      <c r="B1" s="47"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48" t="s">
        <v>352</v>
      </c>
      <c r="F1" s="48"/>
      <c r="G1" s="48"/>
      <c r="H1" s="49"/>
      <c r="I1" s="49"/>
    </row>
    <row r="2" customFormat="false" ht="12.8" hidden="false" customHeight="false" outlineLevel="0" collapsed="false">
      <c r="A2" s="46" t="s">
        <v>353</v>
      </c>
      <c r="B2" s="47"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customFormat="false" ht="12.8" hidden="false" customHeight="false" outlineLevel="0" collapsed="false">
      <c r="A3" s="46" t="s">
        <v>354</v>
      </c>
      <c r="B3" s="50" t="s">
        <v>355</v>
      </c>
      <c r="C3" s="46" t="s">
        <v>356</v>
      </c>
      <c r="D3" s="46" t="s">
        <v>357</v>
      </c>
      <c r="E3" s="46" t="s">
        <v>358</v>
      </c>
      <c r="F3" s="46" t="s">
        <v>359</v>
      </c>
      <c r="G3" s="46" t="s">
        <v>360</v>
      </c>
      <c r="H3" s="46" t="s">
        <v>361</v>
      </c>
      <c r="I3" s="46" t="s">
        <v>362</v>
      </c>
      <c r="J3" s="46" t="s">
        <v>363</v>
      </c>
      <c r="K3" s="46" t="s">
        <v>364</v>
      </c>
      <c r="L3" s="46" t="s">
        <v>365</v>
      </c>
      <c r="M3" s="46" t="s">
        <v>366</v>
      </c>
      <c r="N3" s="46" t="s">
        <v>367</v>
      </c>
      <c r="O3" s="46" t="s">
        <v>368</v>
      </c>
      <c r="V3" s="0" t="s">
        <v>369</v>
      </c>
    </row>
    <row r="4" customFormat="false" ht="12.8" hidden="false" customHeight="false" outlineLevel="0" collapsed="false">
      <c r="A4" s="46" t="s">
        <v>370</v>
      </c>
      <c r="B4" s="51" t="n">
        <v>51.99</v>
      </c>
      <c r="C4" s="52" t="n">
        <f aca="false">FALSE()</f>
        <v>0</v>
      </c>
      <c r="D4" s="52" t="n">
        <f aca="false">TRUE()</f>
        <v>1</v>
      </c>
      <c r="E4" s="53" t="n">
        <v>5714401571018</v>
      </c>
      <c r="F4" s="53" t="s">
        <v>371</v>
      </c>
      <c r="G4" s="54" t="s">
        <v>372</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5" t="n">
        <f aca="false">TRUE()</f>
        <v>1</v>
      </c>
      <c r="J4" s="56" t="n">
        <f aca="false">FALSE()</f>
        <v>0</v>
      </c>
      <c r="K4" s="53" t="s">
        <v>373</v>
      </c>
      <c r="L4" s="57" t="n">
        <f aca="false">FALSE()</f>
        <v>0</v>
      </c>
      <c r="M4" s="58" t="str">
        <f aca="false">IF(ISBLANK(K4),"",IF(L4, "https://raw.githubusercontent.com/PatrickVibild/TellusAmazonPictures/master/pictures/"&amp;K4&amp;"/1.jpg","https://download.lenovo.com/Images/Parts/"&amp;K4&amp;"/"&amp;K4&amp;"_A.jpg"))</f>
        <v>https://download.lenovo.com/Images/Parts/01AX172/01AX172_A.jpg</v>
      </c>
      <c r="N4" s="58" t="str">
        <f aca="false">IF(ISBLANK(K4),"",IF(L4, "https://raw.githubusercontent.com/PatrickVibild/TellusAmazonPictures/master/pictures/"&amp;K4&amp;"/2.jpg","https://download.lenovo.com/Images/Parts/"&amp;K4&amp;"/"&amp;K4&amp;"_B.jpg"))</f>
        <v>https://download.lenovo.com/Images/Parts/01AX172/01AX172_B.jpg</v>
      </c>
      <c r="O4" s="59" t="str">
        <f aca="false">IF(ISBLANK(K4),"",IF(L4, "https://raw.githubusercontent.com/PatrickVibild/TellusAmazonPictures/master/pictures/"&amp;K4&amp;"/3.jpg","https://download.lenovo.com/Images/Parts/"&amp;K4&amp;"/"&amp;K4&amp;"_details.jpg"))</f>
        <v>https://download.lenovo.com/Images/Parts/01AX172/01AX172_details.jpg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374</v>
      </c>
      <c r="B5" s="51" t="n">
        <v>51.99</v>
      </c>
      <c r="C5" s="52" t="n">
        <f aca="false">FALSE()</f>
        <v>0</v>
      </c>
      <c r="D5" s="52" t="n">
        <f aca="false">TRUE()</f>
        <v>1</v>
      </c>
      <c r="E5" s="53" t="n">
        <v>5714401571025</v>
      </c>
      <c r="F5" s="53" t="s">
        <v>375</v>
      </c>
      <c r="G5" s="54" t="s">
        <v>376</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5" t="n">
        <f aca="false">TRUE()</f>
        <v>1</v>
      </c>
      <c r="J5" s="56" t="n">
        <f aca="false">FALSE()</f>
        <v>0</v>
      </c>
      <c r="K5" s="53" t="s">
        <v>377</v>
      </c>
      <c r="L5" s="57" t="n">
        <f aca="false">FALSE()</f>
        <v>0</v>
      </c>
      <c r="M5" s="58" t="str">
        <f aca="false">IF(ISBLANK(K5),"",IF(L5, "https://raw.githubusercontent.com/PatrickVibild/TellusAmazonPictures/master/pictures/"&amp;K5&amp;"/1.jpg","https://download.lenovo.com/Images/Parts/"&amp;K5&amp;"/"&amp;K5&amp;"_A.jpg"))</f>
        <v>https://download.lenovo.com/Images/Parts/01AX131/01AX131_A.jpg</v>
      </c>
      <c r="N5" s="58" t="str">
        <f aca="false">IF(ISBLANK(K5),"",IF(L5, "https://raw.githubusercontent.com/PatrickVibild/TellusAmazonPictures/master/pictures/"&amp;K5&amp;"/2.jpg","https://download.lenovo.com/Images/Parts/"&amp;K5&amp;"/"&amp;K5&amp;"_B.jpg"))</f>
        <v>https://download.lenovo.com/Images/Parts/01AX131/01AX131_B.jpg</v>
      </c>
      <c r="O5" s="59" t="str">
        <f aca="false">IF(ISBLANK(K5),"",IF(L5, "https://raw.githubusercontent.com/PatrickVibild/TellusAmazonPictures/master/pictures/"&amp;K5&amp;"/3.jpg","https://download.lenovo.com/Images/Parts/"&amp;K5&amp;"/"&amp;K5&amp;"_details.jpg"))</f>
        <v>https://download.lenovo.com/Images/Parts/01AX131/01AX131_details.jpg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378</v>
      </c>
      <c r="B6" s="61" t="s">
        <v>379</v>
      </c>
      <c r="C6" s="52" t="n">
        <f aca="false">FALSE()</f>
        <v>0</v>
      </c>
      <c r="D6" s="52" t="n">
        <f aca="false">TRUE()</f>
        <v>1</v>
      </c>
      <c r="E6" s="53" t="n">
        <v>5714401571032</v>
      </c>
      <c r="F6" s="53" t="s">
        <v>380</v>
      </c>
      <c r="G6" s="54" t="s">
        <v>381</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n">
        <f aca="false">FALSE()</f>
        <v>0</v>
      </c>
      <c r="K6" s="53" t="s">
        <v>382</v>
      </c>
      <c r="L6" s="57" t="n">
        <f aca="false">FALSE()</f>
        <v>0</v>
      </c>
      <c r="M6" s="58" t="str">
        <f aca="false">IF(ISBLANK(K6),"",IF(L6, "https://raw.githubusercontent.com/PatrickVibild/TellusAmazonPictures/master/pictures/"&amp;K6&amp;"/1.jpg","https://download.lenovo.com/Images/Parts/"&amp;K6&amp;"/"&amp;K6&amp;"_A.jpg"))</f>
        <v>https://download.lenovo.com/Images/Parts/01AX177/01AX177_A.jpg</v>
      </c>
      <c r="N6" s="58" t="str">
        <f aca="false">IF(ISBLANK(K6),"",IF(L6, "https://raw.githubusercontent.com/PatrickVibild/TellusAmazonPictures/master/pictures/"&amp;K6&amp;"/2.jpg","https://download.lenovo.com/Images/Parts/"&amp;K6&amp;"/"&amp;K6&amp;"_B.jpg"))</f>
        <v>https://download.lenovo.com/Images/Parts/01AX177/01AX177_B.jpg</v>
      </c>
      <c r="O6" s="59" t="str">
        <f aca="false">IF(ISBLANK(K6),"",IF(L6, "https://raw.githubusercontent.com/PatrickVibild/TellusAmazonPictures/master/pictures/"&amp;K6&amp;"/3.jpg","https://download.lenovo.com/Images/Parts/"&amp;K6&amp;"/"&amp;K6&amp;"_details.jpg"))</f>
        <v>https://download.lenovo.com/Images/Parts/01AX177/01AX177_details.jpg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383</v>
      </c>
      <c r="B7" s="62" t="str">
        <f aca="false">IF(B6=options!C1,"41","41")</f>
        <v>41</v>
      </c>
      <c r="C7" s="52" t="n">
        <f aca="false">FALSE()</f>
        <v>0</v>
      </c>
      <c r="D7" s="52" t="n">
        <f aca="false">TRUE()</f>
        <v>1</v>
      </c>
      <c r="E7" s="53" t="n">
        <v>5714401571049</v>
      </c>
      <c r="F7" s="53" t="s">
        <v>384</v>
      </c>
      <c r="G7" s="54" t="s">
        <v>385</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5" t="n">
        <f aca="false">TRUE()</f>
        <v>1</v>
      </c>
      <c r="J7" s="56" t="n">
        <f aca="false">FALSE()</f>
        <v>0</v>
      </c>
      <c r="K7" s="53" t="s">
        <v>386</v>
      </c>
      <c r="L7" s="57" t="n">
        <f aca="false">FALSE()</f>
        <v>0</v>
      </c>
      <c r="M7" s="58" t="str">
        <f aca="false">IF(ISBLANK(K7),"",IF(L7, "https://raw.githubusercontent.com/PatrickVibild/TellusAmazonPictures/master/pictures/"&amp;K7&amp;"/1.jpg","https://download.lenovo.com/Images/Parts/"&amp;K7&amp;"/"&amp;K7&amp;"_A.jpg"))</f>
        <v>https://download.lenovo.com/Images/Parts/01AX130/01AX130_A.jpg</v>
      </c>
      <c r="N7" s="58" t="str">
        <f aca="false">IF(ISBLANK(K7),"",IF(L7, "https://raw.githubusercontent.com/PatrickVibild/TellusAmazonPictures/master/pictures/"&amp;K7&amp;"/2.jpg","https://download.lenovo.com/Images/Parts/"&amp;K7&amp;"/"&amp;K7&amp;"_B.jpg"))</f>
        <v>https://download.lenovo.com/Images/Parts/01AX130/01AX130_B.jpg</v>
      </c>
      <c r="O7" s="59" t="str">
        <f aca="false">IF(ISBLANK(K7),"",IF(L7, "https://raw.githubusercontent.com/PatrickVibild/TellusAmazonPictures/master/pictures/"&amp;K7&amp;"/3.jpg","https://download.lenovo.com/Images/Parts/"&amp;K7&amp;"/"&amp;K7&amp;"_details.jpg"))</f>
        <v>https://download.lenovo.com/Images/Parts/01AX130/01AX130_details.jpg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387</v>
      </c>
      <c r="B8" s="62" t="str">
        <f aca="false">IF(B6=options!C1,"17","17")</f>
        <v>17</v>
      </c>
      <c r="C8" s="52" t="n">
        <f aca="false">FALSE()</f>
        <v>0</v>
      </c>
      <c r="D8" s="52" t="n">
        <f aca="false">TRUE()</f>
        <v>1</v>
      </c>
      <c r="E8" s="53" t="n">
        <v>5714401571056</v>
      </c>
      <c r="F8" s="53" t="s">
        <v>388</v>
      </c>
      <c r="G8" s="54"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390</v>
      </c>
      <c r="L8" s="57" t="n">
        <f aca="false">FALSE()</f>
        <v>0</v>
      </c>
      <c r="M8" s="58" t="str">
        <f aca="false">IF(ISBLANK(K8),"",IF(L8, "https://raw.githubusercontent.com/PatrickVibild/TellusAmazonPictures/master/pictures/"&amp;K8&amp;"/1.jpg","https://download.lenovo.com/Images/Parts/"&amp;K8&amp;"/"&amp;K8&amp;"_A.jpg"))</f>
        <v>https://download.lenovo.com/Images/Parts/01AX149/01AX149_A.jpg</v>
      </c>
      <c r="N8" s="58" t="str">
        <f aca="false">IF(ISBLANK(K8),"",IF(L8, "https://raw.githubusercontent.com/PatrickVibild/TellusAmazonPictures/master/pictures/"&amp;K8&amp;"/2.jpg","https://download.lenovo.com/Images/Parts/"&amp;K8&amp;"/"&amp;K8&amp;"_B.jpg"))</f>
        <v>https://download.lenovo.com/Images/Parts/01AX149/01AX149_B.jpg</v>
      </c>
      <c r="O8" s="59" t="str">
        <f aca="false">IF(ISBLANK(K8),"",IF(L8, "https://raw.githubusercontent.com/PatrickVibild/TellusAmazonPictures/master/pictures/"&amp;K8&amp;"/3.jpg","https://download.lenovo.com/Images/Parts/"&amp;K8&amp;"/"&amp;K8&amp;"_details.jpg"))</f>
        <v>https://download.lenovo.com/Images/Parts/01AX149/01AX149_details.jpg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391</v>
      </c>
      <c r="B9" s="62" t="str">
        <f aca="false">IF(B6=options!C1,"5","5")</f>
        <v>5</v>
      </c>
      <c r="C9" s="52" t="n">
        <f aca="false">FALSE()</f>
        <v>0</v>
      </c>
      <c r="D9" s="52" t="n">
        <f aca="false">TRUE()</f>
        <v>1</v>
      </c>
      <c r="E9" s="53" t="n">
        <v>5714401571063</v>
      </c>
      <c r="F9" s="53" t="s">
        <v>392</v>
      </c>
      <c r="G9" s="54"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5" t="n">
        <f aca="false">TRUE()</f>
        <v>1</v>
      </c>
      <c r="J9" s="56" t="n">
        <f aca="false">FALSE()</f>
        <v>0</v>
      </c>
      <c r="K9" s="53" t="s">
        <v>394</v>
      </c>
      <c r="L9" s="57" t="n">
        <f aca="false">FALSE()</f>
        <v>0</v>
      </c>
      <c r="M9" s="58" t="str">
        <f aca="false">IF(ISBLANK(K9),"",IF(L9, "https://raw.githubusercontent.com/PatrickVibild/TellusAmazonPictures/master/pictures/"&amp;K9&amp;"/1.jpg","https://download.lenovo.com/Images/Parts/"&amp;K9&amp;"/"&amp;K9&amp;"_A.jpg"))</f>
        <v>https://download.lenovo.com/Images/Parts/01EN353/01EN353_A.jpg</v>
      </c>
      <c r="N9" s="58" t="str">
        <f aca="false">IF(ISBLANK(K9),"",IF(L9, "https://raw.githubusercontent.com/PatrickVibild/TellusAmazonPictures/master/pictures/"&amp;K9&amp;"/2.jpg","https://download.lenovo.com/Images/Parts/"&amp;K9&amp;"/"&amp;K9&amp;"_B.jpg"))</f>
        <v>https://download.lenovo.com/Images/Parts/01EN353/01EN353_B.jpg</v>
      </c>
      <c r="O9" s="59" t="str">
        <f aca="false">IF(ISBLANK(K9),"",IF(L9, "https://raw.githubusercontent.com/PatrickVibild/TellusAmazonPictures/master/pictures/"&amp;K9&amp;"/3.jpg","https://download.lenovo.com/Images/Parts/"&amp;K9&amp;"/"&amp;K9&amp;"_details.jpg"))</f>
        <v>https://download.lenovo.com/Images/Parts/01EN353/01EN353_details.jpg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395</v>
      </c>
      <c r="B10" s="63"/>
      <c r="C10" s="52" t="n">
        <f aca="false">FALSE()</f>
        <v>0</v>
      </c>
      <c r="D10" s="52" t="n">
        <f aca="false">FALSE()</f>
        <v>0</v>
      </c>
      <c r="E10" s="53" t="n">
        <v>5714401571070</v>
      </c>
      <c r="F10" s="53" t="s">
        <v>396</v>
      </c>
      <c r="G10" s="54" t="s">
        <v>397</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5" t="n">
        <f aca="false">TRUE()</f>
        <v>1</v>
      </c>
      <c r="J10" s="56" t="n">
        <f aca="false">FALSE()</f>
        <v>0</v>
      </c>
      <c r="K10" s="53" t="s">
        <v>398</v>
      </c>
      <c r="L10" s="57" t="n">
        <f aca="false">FALSE()</f>
        <v>0</v>
      </c>
      <c r="M10" s="58" t="str">
        <f aca="false">IF(ISBLANK(K10),"",IF(L10, "https://raw.githubusercontent.com/PatrickVibild/TellusAmazonPictures/master/pictures/"&amp;K10&amp;"/1.jpg","https://download.lenovo.com/Images/Parts/"&amp;K10&amp;"/"&amp;K10&amp;"_A.jpg"))</f>
        <v>https://download.lenovo.com/Images/Parts/01AX126/01AX126_A.jpg</v>
      </c>
      <c r="N10" s="58" t="str">
        <f aca="false">IF(ISBLANK(K10),"",IF(L10, "https://raw.githubusercontent.com/PatrickVibild/TellusAmazonPictures/master/pictures/"&amp;K10&amp;"/2.jpg","https://download.lenovo.com/Images/Parts/"&amp;K10&amp;"/"&amp;K10&amp;"_B.jpg"))</f>
        <v>https://download.lenovo.com/Images/Parts/01AX126/01AX126_B.jpg</v>
      </c>
      <c r="O10" s="59" t="str">
        <f aca="false">IF(ISBLANK(K10),"",IF(L10, "https://raw.githubusercontent.com/PatrickVibild/TellusAmazonPictures/master/pictures/"&amp;K10&amp;"/3.jpg","https://download.lenovo.com/Images/Parts/"&amp;K10&amp;"/"&amp;K10&amp;"_details.jpg"))</f>
        <v>https://download.lenovo.com/Images/Parts/01AX126/01AX126_details.jpg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399</v>
      </c>
      <c r="B11" s="64" t="n">
        <v>150</v>
      </c>
      <c r="C11" s="52" t="n">
        <f aca="false">FALSE()</f>
        <v>0</v>
      </c>
      <c r="D11" s="52" t="n">
        <f aca="false">FALSE()</f>
        <v>0</v>
      </c>
      <c r="E11" s="53" t="n">
        <v>5714401571087</v>
      </c>
      <c r="F11" s="53" t="s">
        <v>400</v>
      </c>
      <c r="G11" s="54"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5" t="n">
        <f aca="false">TRUE()</f>
        <v>1</v>
      </c>
      <c r="J11" s="56" t="n">
        <f aca="false">FALSE()</f>
        <v>0</v>
      </c>
      <c r="K11" s="53" t="s">
        <v>402</v>
      </c>
      <c r="L11" s="57" t="n">
        <f aca="false">FALSE()</f>
        <v>0</v>
      </c>
      <c r="M11" s="58" t="str">
        <f aca="false">IF(ISBLANK(K11),"",IF(L11, "https://raw.githubusercontent.com/PatrickVibild/TellusAmazonPictures/master/pictures/"&amp;K11&amp;"/1.jpg","https://download.lenovo.com/Images/Parts/"&amp;K11&amp;"/"&amp;K11&amp;"_A.jpg"))</f>
        <v>https://download.lenovo.com/Images/Parts/01AX207/01AX207_A.jpg</v>
      </c>
      <c r="N11" s="58" t="str">
        <f aca="false">IF(ISBLANK(K11),"",IF(L11, "https://raw.githubusercontent.com/PatrickVibild/TellusAmazonPictures/master/pictures/"&amp;K11&amp;"/2.jpg","https://download.lenovo.com/Images/Parts/"&amp;K11&amp;"/"&amp;K11&amp;"_B.jpg"))</f>
        <v>https://download.lenovo.com/Images/Parts/01AX207/01AX207_B.jpg</v>
      </c>
      <c r="O11" s="59" t="str">
        <f aca="false">IF(ISBLANK(K11),"",IF(L11, "https://raw.githubusercontent.com/PatrickVibild/TellusAmazonPictures/master/pictures/"&amp;K11&amp;"/3.jpg","https://download.lenovo.com/Images/Parts/"&amp;K11&amp;"/"&amp;K11&amp;"_details.jpg"))</f>
        <v>https://download.lenovo.com/Images/Parts/01AX207/01AX207_details.jpg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2" t="n">
        <f aca="false">FALSE()</f>
        <v>0</v>
      </c>
      <c r="D12" s="52" t="n">
        <f aca="false">FALSE()</f>
        <v>0</v>
      </c>
      <c r="E12" s="53" t="n">
        <v>5714401571094</v>
      </c>
      <c r="F12" s="53" t="s">
        <v>403</v>
      </c>
      <c r="G12" s="54" t="s">
        <v>404</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5" t="n">
        <f aca="false">TRUE()</f>
        <v>1</v>
      </c>
      <c r="J12" s="56" t="n">
        <f aca="false">FALSE()</f>
        <v>0</v>
      </c>
      <c r="K12" s="53" t="s">
        <v>405</v>
      </c>
      <c r="L12" s="57" t="n">
        <f aca="false">FALSE()</f>
        <v>0</v>
      </c>
      <c r="M12" s="58" t="str">
        <f aca="false">IF(ISBLANK(K12),"",IF(L12, "https://raw.githubusercontent.com/PatrickVibild/TellusAmazonPictures/master/pictures/"&amp;K12&amp;"/1.jpg","https://download.lenovo.com/Images/Parts/"&amp;K12&amp;"/"&amp;K12&amp;"_A.jpg"))</f>
        <v>https://download.lenovo.com/Images/Parts/01AX168/01AX168_A.jpg</v>
      </c>
      <c r="N12" s="58" t="str">
        <f aca="false">IF(ISBLANK(K12),"",IF(L12, "https://raw.githubusercontent.com/PatrickVibild/TellusAmazonPictures/master/pictures/"&amp;K12&amp;"/2.jpg","https://download.lenovo.com/Images/Parts/"&amp;K12&amp;"/"&amp;K12&amp;"_B.jpg"))</f>
        <v>https://download.lenovo.com/Images/Parts/01AX168/01AX168_B.jpg</v>
      </c>
      <c r="O12" s="59" t="str">
        <f aca="false">IF(ISBLANK(K12),"",IF(L12, "https://raw.githubusercontent.com/PatrickVibild/TellusAmazonPictures/master/pictures/"&amp;K12&amp;"/3.jpg","https://download.lenovo.com/Images/Parts/"&amp;K12&amp;"/"&amp;K12&amp;"_details.jpg"))</f>
        <v>https://download.lenovo.com/Images/Parts/01AX168/01AX168_details.jpg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406</v>
      </c>
      <c r="B13" s="53" t="s">
        <v>407</v>
      </c>
      <c r="C13" s="52" t="n">
        <f aca="false">FALSE()</f>
        <v>0</v>
      </c>
      <c r="D13" s="52" t="n">
        <f aca="false">FALSE()</f>
        <v>0</v>
      </c>
      <c r="E13" s="53" t="n">
        <v>5714401571100</v>
      </c>
      <c r="F13" s="53" t="s">
        <v>408</v>
      </c>
      <c r="G13" s="54" t="s">
        <v>409</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5" t="n">
        <f aca="false">TRUE()</f>
        <v>1</v>
      </c>
      <c r="J13" s="56" t="n">
        <f aca="false">FALSE()</f>
        <v>0</v>
      </c>
      <c r="K13" s="53" t="s">
        <v>410</v>
      </c>
      <c r="L13" s="57" t="n">
        <f aca="false">FALSE()</f>
        <v>0</v>
      </c>
      <c r="M13" s="58" t="str">
        <f aca="false">IF(ISBLANK(K13),"",IF(L13, "https://raw.githubusercontent.com/PatrickVibild/TellusAmazonPictures/master/pictures/"&amp;K13&amp;"/1.jpg","https://download.lenovo.com/Images/Parts/"&amp;K13&amp;"/"&amp;K13&amp;"_A.jpg"))</f>
        <v>https://download.lenovo.com/Images/Parts/01AX169/01AX169_A.jpg</v>
      </c>
      <c r="N13" s="58" t="str">
        <f aca="false">IF(ISBLANK(K13),"",IF(L13, "https://raw.githubusercontent.com/PatrickVibild/TellusAmazonPictures/master/pictures/"&amp;K13&amp;"/2.jpg","https://download.lenovo.com/Images/Parts/"&amp;K13&amp;"/"&amp;K13&amp;"_B.jpg"))</f>
        <v>https://download.lenovo.com/Images/Parts/01AX169/01AX169_B.jpg</v>
      </c>
      <c r="O13" s="59" t="str">
        <f aca="false">IF(ISBLANK(K13),"",IF(L13, "https://raw.githubusercontent.com/PatrickVibild/TellusAmazonPictures/master/pictures/"&amp;K13&amp;"/3.jpg","https://download.lenovo.com/Images/Parts/"&amp;K13&amp;"/"&amp;K13&amp;"_details.jpg"))</f>
        <v>https://download.lenovo.com/Images/Parts/01AX169/01AX169_details.jpg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411</v>
      </c>
      <c r="B14" s="53" t="n">
        <v>5714401571995</v>
      </c>
      <c r="C14" s="52" t="n">
        <f aca="false">FALSE()</f>
        <v>0</v>
      </c>
      <c r="D14" s="52" t="n">
        <f aca="false">FALSE()</f>
        <v>0</v>
      </c>
      <c r="E14" s="53" t="n">
        <v>5714401571117</v>
      </c>
      <c r="F14" s="53" t="s">
        <v>412</v>
      </c>
      <c r="G14" s="54" t="s">
        <v>413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5" t="n">
        <f aca="false">TRUE()</f>
        <v>1</v>
      </c>
      <c r="J14" s="56" t="n">
        <f aca="false">FALSE()</f>
        <v>0</v>
      </c>
      <c r="K14" s="53" t="s">
        <v>414</v>
      </c>
      <c r="L14" s="57" t="n">
        <f aca="false">FALSE()</f>
        <v>0</v>
      </c>
      <c r="M14" s="58" t="str">
        <f aca="false">IF(ISBLANK(K14),"",IF(L14, "https://raw.githubusercontent.com/PatrickVibild/TellusAmazonPictures/master/pictures/"&amp;K14&amp;"/1.jpg","https://download.lenovo.com/Images/Parts/"&amp;K14&amp;"/"&amp;K14&amp;"_A.jpg"))</f>
        <v>https://download.lenovo.com/Images/Parts/01AX215/01AX215_A.jpg</v>
      </c>
      <c r="N14" s="58" t="str">
        <f aca="false">IF(ISBLANK(K14),"",IF(L14, "https://raw.githubusercontent.com/PatrickVibild/TellusAmazonPictures/master/pictures/"&amp;K14&amp;"/2.jpg","https://download.lenovo.com/Images/Parts/"&amp;K14&amp;"/"&amp;K14&amp;"_B.jpg"))</f>
        <v>https://download.lenovo.com/Images/Parts/01AX215/01AX215_B.jpg</v>
      </c>
      <c r="O14" s="59" t="str">
        <f aca="false">IF(ISBLANK(K14),"",IF(L14, "https://raw.githubusercontent.com/PatrickVibild/TellusAmazonPictures/master/pictures/"&amp;K14&amp;"/3.jpg","https://download.lenovo.com/Images/Parts/"&amp;K14&amp;"/"&amp;K14&amp;"_details.jpg"))</f>
        <v>https://download.lenovo.com/Images/Parts/01AX215/01AX215_details.jpg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t="n">
        <f aca="false">FALSE()</f>
        <v>0</v>
      </c>
      <c r="D15" s="52" t="n">
        <f aca="false">FALSE()</f>
        <v>0</v>
      </c>
      <c r="E15" s="53" t="n">
        <v>5714401571124</v>
      </c>
      <c r="F15" s="53" t="s">
        <v>415</v>
      </c>
      <c r="G15" s="54" t="s">
        <v>416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5" t="n">
        <f aca="false">TRUE()</f>
        <v>1</v>
      </c>
      <c r="J15" s="56" t="n">
        <f aca="false">FALSE()</f>
        <v>0</v>
      </c>
      <c r="K15" s="53" t="s">
        <v>417</v>
      </c>
      <c r="L15" s="57" t="n">
        <f aca="false">FALSE()</f>
        <v>0</v>
      </c>
      <c r="M15" s="58" t="str">
        <f aca="false">IF(ISBLANK(K15),"",IF(L15, "https://raw.githubusercontent.com/PatrickVibild/TellusAmazonPictures/master/pictures/"&amp;K15&amp;"/1.jpg","https://download.lenovo.com/Images/Parts/"&amp;K15&amp;"/"&amp;K15&amp;"_A.jpg"))</f>
        <v>https://download.lenovo.com/Images/Parts/01AX219/01AX219_A.jpg</v>
      </c>
      <c r="N15" s="58" t="str">
        <f aca="false">IF(ISBLANK(K15),"",IF(L15, "https://raw.githubusercontent.com/PatrickVibild/TellusAmazonPictures/master/pictures/"&amp;K15&amp;"/2.jpg","https://download.lenovo.com/Images/Parts/"&amp;K15&amp;"/"&amp;K15&amp;"_B.jpg"))</f>
        <v>https://download.lenovo.com/Images/Parts/01AX219/01AX219_B.jpg</v>
      </c>
      <c r="O15" s="59" t="str">
        <f aca="false">IF(ISBLANK(K15),"",IF(L15, "https://raw.githubusercontent.com/PatrickVibild/TellusAmazonPictures/master/pictures/"&amp;K15&amp;"/3.jpg","https://download.lenovo.com/Images/Parts/"&amp;K15&amp;"/"&amp;K15&amp;"_details.jpg"))</f>
        <v>https://download.lenovo.com/Images/Parts/01AX219/01AX219_details.jpg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418</v>
      </c>
      <c r="B16" s="47" t="s">
        <v>419</v>
      </c>
      <c r="C16" s="52" t="n">
        <f aca="false">FALSE()</f>
        <v>0</v>
      </c>
      <c r="D16" s="52" t="n">
        <f aca="false">FALSE()</f>
        <v>0</v>
      </c>
      <c r="E16" s="53" t="n">
        <v>5714401571131</v>
      </c>
      <c r="F16" s="53" t="s">
        <v>420</v>
      </c>
      <c r="G16" s="54" t="s">
        <v>421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5" t="n">
        <f aca="false">TRUE()</f>
        <v>1</v>
      </c>
      <c r="J16" s="56" t="n">
        <f aca="false">FALSE()</f>
        <v>0</v>
      </c>
      <c r="K16" s="53" t="s">
        <v>422</v>
      </c>
      <c r="L16" s="57" t="n">
        <f aca="false">FALSE()</f>
        <v>0</v>
      </c>
      <c r="M16" s="58" t="str">
        <f aca="false">IF(ISBLANK(K16),"",IF(L16, "https://raw.githubusercontent.com/PatrickVibild/TellusAmazonPictures/master/pictures/"&amp;K16&amp;"/1.jpg","https://download.lenovo.com/Images/Parts/"&amp;K16&amp;"/"&amp;K16&amp;"_A.jpg"))</f>
        <v>https://download.lenovo.com/Images/Parts/01AX220/01AX220_A.jpg</v>
      </c>
      <c r="N16" s="58" t="str">
        <f aca="false">IF(ISBLANK(K16),"",IF(L16, "https://raw.githubusercontent.com/PatrickVibild/TellusAmazonPictures/master/pictures/"&amp;K16&amp;"/2.jpg","https://download.lenovo.com/Images/Parts/"&amp;K16&amp;"/"&amp;K16&amp;"_B.jpg"))</f>
        <v>https://download.lenovo.com/Images/Parts/01AX220/01AX220_B.jpg</v>
      </c>
      <c r="O16" s="59" t="str">
        <f aca="false">IF(ISBLANK(K16),"",IF(L16, "https://raw.githubusercontent.com/PatrickVibild/TellusAmazonPictures/master/pictures/"&amp;K16&amp;"/3.jpg","https://download.lenovo.com/Images/Parts/"&amp;K16&amp;"/"&amp;K16&amp;"_details.jpg"))</f>
        <v>https://download.lenovo.com/Images/Parts/01AX220/01AX220_details.jpg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t="n">
        <f aca="false">FALSE()</f>
        <v>0</v>
      </c>
      <c r="D17" s="52" t="n">
        <f aca="false">FALSE()</f>
        <v>0</v>
      </c>
      <c r="E17" s="53" t="n">
        <v>5714401571148</v>
      </c>
      <c r="F17" s="53" t="s">
        <v>423</v>
      </c>
      <c r="G17" s="54"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5" t="n">
        <f aca="false">TRUE()</f>
        <v>1</v>
      </c>
      <c r="J17" s="56" t="n">
        <f aca="false">FALSE()</f>
        <v>0</v>
      </c>
      <c r="K17" s="53" t="s">
        <v>425</v>
      </c>
      <c r="L17" s="57" t="n">
        <f aca="false">FALSE()</f>
        <v>0</v>
      </c>
      <c r="M17" s="58" t="str">
        <f aca="false">IF(ISBLANK(K17),"",IF(L17, "https://raw.githubusercontent.com/PatrickVibild/TellusAmazonPictures/master/pictures/"&amp;K17&amp;"/1.jpg","https://download.lenovo.com/Images/Parts/"&amp;K17&amp;"/"&amp;K17&amp;"_A.jpg"))</f>
        <v>https://download.lenovo.com/Images/Parts/01AX221/01AX221_A.jpg</v>
      </c>
      <c r="N17" s="58" t="str">
        <f aca="false">IF(ISBLANK(K17),"",IF(L17, "https://raw.githubusercontent.com/PatrickVibild/TellusAmazonPictures/master/pictures/"&amp;K17&amp;"/2.jpg","https://download.lenovo.com/Images/Parts/"&amp;K17&amp;"/"&amp;K17&amp;"_B.jpg"))</f>
        <v>https://download.lenovo.com/Images/Parts/01AX221/01AX221_B.jpg</v>
      </c>
      <c r="O17" s="59" t="str">
        <f aca="false">IF(ISBLANK(K17),"",IF(L17, "https://raw.githubusercontent.com/PatrickVibild/TellusAmazonPictures/master/pictures/"&amp;K17&amp;"/3.jpg","https://download.lenovo.com/Images/Parts/"&amp;K17&amp;"/"&amp;K17&amp;"_details.jpg"))</f>
        <v>https://download.lenovo.com/Images/Parts/01AX221/01AX221_details.jpg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426</v>
      </c>
      <c r="B18" s="64" t="n">
        <v>5</v>
      </c>
      <c r="C18" s="52" t="n">
        <f aca="false">FALSE()</f>
        <v>0</v>
      </c>
      <c r="D18" s="52" t="n">
        <f aca="false">FALSE()</f>
        <v>0</v>
      </c>
      <c r="E18" s="53" t="n">
        <v>5714401571155</v>
      </c>
      <c r="F18" s="53" t="s">
        <v>427</v>
      </c>
      <c r="G18" s="54"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5" t="n">
        <f aca="false">TRUE()</f>
        <v>1</v>
      </c>
      <c r="J18" s="56" t="n">
        <f aca="false">FALSE()</f>
        <v>0</v>
      </c>
      <c r="K18" s="53" t="s">
        <v>429</v>
      </c>
      <c r="L18" s="57" t="n">
        <f aca="false">FALSE()</f>
        <v>0</v>
      </c>
      <c r="M18" s="58" t="str">
        <f aca="false">IF(ISBLANK(K18),"",IF(L18, "https://raw.githubusercontent.com/PatrickVibild/TellusAmazonPictures/master/pictures/"&amp;K18&amp;"/1.jpg","https://download.lenovo.com/Images/Parts/"&amp;K18&amp;"/"&amp;K18&amp;"_A.jpg"))</f>
        <v>https://download.lenovo.com/Images/Parts/01AX222/01AX222_A.jpg</v>
      </c>
      <c r="N18" s="58" t="str">
        <f aca="false">IF(ISBLANK(K18),"",IF(L18, "https://raw.githubusercontent.com/PatrickVibild/TellusAmazonPictures/master/pictures/"&amp;K18&amp;"/2.jpg","https://download.lenovo.com/Images/Parts/"&amp;K18&amp;"/"&amp;K18&amp;"_B.jpg"))</f>
        <v>https://download.lenovo.com/Images/Parts/01AX222/01AX222_B.jpg</v>
      </c>
      <c r="O18" s="59" t="str">
        <f aca="false">IF(ISBLANK(K18),"",IF(L18, "https://raw.githubusercontent.com/PatrickVibild/TellusAmazonPictures/master/pictures/"&amp;K18&amp;"/3.jpg","https://download.lenovo.com/Images/Parts/"&amp;K18&amp;"/"&amp;K18&amp;"_details.jpg"))</f>
        <v>https://download.lenovo.com/Images/Parts/01AX222/01AX222_details.jpg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t="n">
        <f aca="false">FALSE()</f>
        <v>0</v>
      </c>
      <c r="D19" s="52" t="n">
        <f aca="false">FALSE()</f>
        <v>0</v>
      </c>
      <c r="E19" s="53" t="n">
        <v>5714401571162</v>
      </c>
      <c r="F19" s="53" t="s">
        <v>430</v>
      </c>
      <c r="G19" s="54"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5" t="n">
        <f aca="false">TRUE()</f>
        <v>1</v>
      </c>
      <c r="J19" s="56" t="n">
        <f aca="false">FALSE()</f>
        <v>0</v>
      </c>
      <c r="K19" s="53" t="s">
        <v>432</v>
      </c>
      <c r="L19" s="57" t="n">
        <f aca="false">FALSE()</f>
        <v>0</v>
      </c>
      <c r="M19" s="58" t="str">
        <f aca="false">IF(ISBLANK(K19),"",IF(L19, "https://raw.githubusercontent.com/PatrickVibild/TellusAmazonPictures/master/pictures/"&amp;K19&amp;"/1.jpg","https://download.lenovo.com/Images/Parts/"&amp;K19&amp;"/"&amp;K19&amp;"_A.jpg"))</f>
        <v>https://download.lenovo.com/Images/Parts/01AX226/01AX226_A.jpg</v>
      </c>
      <c r="N19" s="58" t="str">
        <f aca="false">IF(ISBLANK(K19),"",IF(L19, "https://raw.githubusercontent.com/PatrickVibild/TellusAmazonPictures/master/pictures/"&amp;K19&amp;"/2.jpg","https://download.lenovo.com/Images/Parts/"&amp;K19&amp;"/"&amp;K19&amp;"_B.jpg"))</f>
        <v>https://download.lenovo.com/Images/Parts/01AX226/01AX226_B.jpg</v>
      </c>
      <c r="O19" s="59" t="str">
        <f aca="false">IF(ISBLANK(K19),"",IF(L19, "https://raw.githubusercontent.com/PatrickVibild/TellusAmazonPictures/master/pictures/"&amp;K19&amp;"/3.jpg","https://download.lenovo.com/Images/Parts/"&amp;K19&amp;"/"&amp;K19&amp;"_details.jpg"))</f>
        <v>https://download.lenovo.com/Images/Parts/01AX226/01AX226_details.jpg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433</v>
      </c>
      <c r="B20" s="65" t="s">
        <v>434</v>
      </c>
      <c r="C20" s="52" t="n">
        <f aca="false">FALSE()</f>
        <v>0</v>
      </c>
      <c r="D20" s="52" t="n">
        <f aca="false">FALSE()</f>
        <v>0</v>
      </c>
      <c r="E20" s="53" t="n">
        <v>5714401571179</v>
      </c>
      <c r="F20" s="53" t="s">
        <v>435</v>
      </c>
      <c r="G20" s="54"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5" t="n">
        <f aca="false">TRUE()</f>
        <v>1</v>
      </c>
      <c r="J20" s="56" t="n">
        <f aca="false">FALSE()</f>
        <v>0</v>
      </c>
      <c r="K20" s="53" t="s">
        <v>437</v>
      </c>
      <c r="L20" s="57" t="n">
        <f aca="false">FALSE()</f>
        <v>0</v>
      </c>
      <c r="M20" s="58" t="str">
        <f aca="false">IF(ISBLANK(K20),"",IF(L20, "https://raw.githubusercontent.com/PatrickVibild/TellusAmazonPictures/master/pictures/"&amp;K20&amp;"/1.jpg","https://download.lenovo.com/Images/Parts/"&amp;K20&amp;"/"&amp;K20&amp;"_A.jpg"))</f>
        <v>https://download.lenovo.com/Images/Parts/01AX227/01AX227_A.jpg</v>
      </c>
      <c r="N20" s="58" t="str">
        <f aca="false">IF(ISBLANK(K20),"",IF(L20, "https://raw.githubusercontent.com/PatrickVibild/TellusAmazonPictures/master/pictures/"&amp;K20&amp;"/2.jpg","https://download.lenovo.com/Images/Parts/"&amp;K20&amp;"/"&amp;K20&amp;"_B.jpg"))</f>
        <v>https://download.lenovo.com/Images/Parts/01AX227/01AX227_B.jpg</v>
      </c>
      <c r="O20" s="59" t="str">
        <f aca="false">IF(ISBLANK(K20),"",IF(L20, "https://raw.githubusercontent.com/PatrickVibild/TellusAmazonPictures/master/pictures/"&amp;K20&amp;"/3.jpg","https://download.lenovo.com/Images/Parts/"&amp;K20&amp;"/"&amp;K20&amp;"_details.jpg"))</f>
        <v>https://download.lenovo.com/Images/Parts/01AX227/01AX227_details.jpg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t="n">
        <f aca="false">FALSE()</f>
        <v>0</v>
      </c>
      <c r="D21" s="52" t="n">
        <f aca="false">FALSE()</f>
        <v>0</v>
      </c>
      <c r="E21" s="53" t="n">
        <v>5714401571186</v>
      </c>
      <c r="F21" s="53" t="s">
        <v>438</v>
      </c>
      <c r="G21" s="54"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FALSE()</f>
        <v>0</v>
      </c>
      <c r="K21" s="53" t="s">
        <v>440</v>
      </c>
      <c r="L21" s="57" t="n">
        <f aca="false">FALSE()</f>
        <v>0</v>
      </c>
      <c r="M21" s="58" t="str">
        <f aca="false">IF(ISBLANK(K21),"",IF(L21, "https://raw.githubusercontent.com/PatrickVibild/TellusAmazonPictures/master/pictures/"&amp;K21&amp;"/1.jpg","https://download.lenovo.com/Images/Parts/"&amp;K21&amp;"/"&amp;K21&amp;"_A.jpg"))</f>
        <v>https://download.lenovo.com/Images/Parts/01AX150/01AX150_A.jpg</v>
      </c>
      <c r="N21" s="58" t="str">
        <f aca="false">IF(ISBLANK(K21),"",IF(L21, "https://raw.githubusercontent.com/PatrickVibild/TellusAmazonPictures/master/pictures/"&amp;K21&amp;"/2.jpg","https://download.lenovo.com/Images/Parts/"&amp;K21&amp;"/"&amp;K21&amp;"_B.jpg"))</f>
        <v>https://download.lenovo.com/Images/Parts/01AX150/01AX150_B.jpg</v>
      </c>
      <c r="O21" s="59" t="str">
        <f aca="false">IF(ISBLANK(K21),"",IF(L21, "https://raw.githubusercontent.com/PatrickVibild/TellusAmazonPictures/master/pictures/"&amp;K21&amp;"/3.jpg","https://download.lenovo.com/Images/Parts/"&amp;K21&amp;"/"&amp;K21&amp;"_details.jpg"))</f>
        <v>https://download.lenovo.com/Images/Parts/01AX150/01AX150_details.jpg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t="n">
        <f aca="false">FALSE()</f>
        <v>0</v>
      </c>
      <c r="D22" s="52" t="n">
        <f aca="false">FALSE()</f>
        <v>0</v>
      </c>
      <c r="E22" s="53" t="n">
        <v>5714401571193</v>
      </c>
      <c r="F22" s="53" t="s">
        <v>441</v>
      </c>
      <c r="G22" s="54"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5" t="n">
        <f aca="false">TRUE()</f>
        <v>1</v>
      </c>
      <c r="J22" s="56" t="n">
        <f aca="false">FALSE()</f>
        <v>0</v>
      </c>
      <c r="K22" s="53" t="s">
        <v>443</v>
      </c>
      <c r="L22" s="57" t="n">
        <f aca="false">FALSE()</f>
        <v>0</v>
      </c>
      <c r="M22" s="58" t="str">
        <f aca="false">IF(ISBLANK(K22),"",IF(L22, "https://raw.githubusercontent.com/PatrickVibild/TellusAmazonPictures/master/pictures/"&amp;K22&amp;"/1.jpg","https://download.lenovo.com/Images/Parts/"&amp;K22&amp;"/"&amp;K22&amp;"_A.jpg"))</f>
        <v>https://download.lenovo.com/Images/Parts/01AX223/01AX223_A.jpg</v>
      </c>
      <c r="N22" s="58" t="str">
        <f aca="false">IF(ISBLANK(K22),"",IF(L22, "https://raw.githubusercontent.com/PatrickVibild/TellusAmazonPictures/master/pictures/"&amp;K22&amp;"/2.jpg","https://download.lenovo.com/Images/Parts/"&amp;K22&amp;"/"&amp;K22&amp;"_B.jpg"))</f>
        <v>https://download.lenovo.com/Images/Parts/01AX223/01AX223_B.jpg</v>
      </c>
      <c r="O22" s="59" t="str">
        <f aca="false">IF(ISBLANK(K22),"",IF(L22, "https://raw.githubusercontent.com/PatrickVibild/TellusAmazonPictures/master/pictures/"&amp;K22&amp;"/3.jpg","https://download.lenovo.com/Images/Parts/"&amp;K22&amp;"/"&amp;K22&amp;"_details.jpg"))</f>
        <v>https://download.lenovo.com/Images/Parts/01AX223/01AX223_details.jpg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444</v>
      </c>
      <c r="B23" s="47"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Lenovo, stessa qualità delle tastiere OEM. TellusRem è il principale distributore di tastiere nel mondo dal 2011. Tastiera sostitutiva perfetta, facile da sostituire e installare. </v>
      </c>
      <c r="C23" s="52" t="n">
        <f aca="false">TRUE()</f>
        <v>1</v>
      </c>
      <c r="D23" s="52" t="n">
        <f aca="false">FALSE()</f>
        <v>0</v>
      </c>
      <c r="E23" s="53" t="n">
        <v>5714401571209</v>
      </c>
      <c r="F23" s="53" t="s">
        <v>445</v>
      </c>
      <c r="G23" s="54"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5" t="n">
        <f aca="false">TRUE()</f>
        <v>1</v>
      </c>
      <c r="J23" s="56" t="n">
        <f aca="false">FALSE()</f>
        <v>0</v>
      </c>
      <c r="K23" s="53" t="s">
        <v>447</v>
      </c>
      <c r="L23" s="57" t="n">
        <f aca="false">FALSE()</f>
        <v>0</v>
      </c>
      <c r="M23" s="58" t="str">
        <f aca="false">IF(ISBLANK(K23),"",IF(L23, "https://raw.githubusercontent.com/PatrickVibild/TellusAmazonPictures/master/pictures/"&amp;K23&amp;"/1.jpg","https://download.lenovo.com/Images/Parts/"&amp;K23&amp;"/"&amp;K23&amp;"_A.jpg"))</f>
        <v>https://download.lenovo.com/Images/Parts/01AX160/01AX160_A.jpg</v>
      </c>
      <c r="N23" s="58" t="str">
        <f aca="false">IF(ISBLANK(K23),"",IF(L23, "https://raw.githubusercontent.com/PatrickVibild/TellusAmazonPictures/master/pictures/"&amp;K23&amp;"/2.jpg","https://download.lenovo.com/Images/Parts/"&amp;K23&amp;"/"&amp;K23&amp;"_B.jpg"))</f>
        <v>https://download.lenovo.com/Images/Parts/01AX160/01AX160_B.jpg</v>
      </c>
      <c r="O23" s="59" t="str">
        <f aca="false">IF(ISBLANK(K23),"",IF(L23, "https://raw.githubusercontent.com/PatrickVibild/TellusAmazonPictures/master/pictures/"&amp;K23&amp;"/3.jpg","https://download.lenovo.com/Images/Parts/"&amp;K23&amp;"/"&amp;K23&amp;"_details.jpg"))</f>
        <v>https://download.lenovo.com/Images/Parts/01AX160/01AX160_details.jpg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2"/>
      <c r="D24" s="52"/>
      <c r="E24" s="53"/>
      <c r="F24" s="53"/>
      <c r="G24" s="54" t="s">
        <v>372</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5"/>
      <c r="J24" s="56"/>
      <c r="K24" s="53"/>
      <c r="L24" s="57"/>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449</v>
      </c>
      <c r="B25" s="47"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2"/>
      <c r="D25" s="52"/>
      <c r="E25" s="53"/>
      <c r="F25" s="53"/>
      <c r="G25" s="54" t="s">
        <v>376</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5"/>
      <c r="J25" s="56"/>
      <c r="K25" s="53"/>
      <c r="L25" s="57"/>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450</v>
      </c>
      <c r="B26" s="47" t="str">
        <f aca="false">IF(Values!$B$36=English!$B$2,English!B6, IF(Values!$B$36=German!$B$2,German!B6, IF(Values!$B$36=Italian!$B$2,Italian!B6, IF(Values!$B$36=Spanish!$B$2, Spanish!B6, IF(Values!$B$36=French!$B$2, French!B6, IF(Values!$B$36=Dutch!$B$2,Dutch!B6, IF(Values!$B$36=English!$D$32, English!D36, 0)))))))</f>
        <v>👉 LAYOUT - {flag} {language} retroilluminato. </v>
      </c>
      <c r="C26" s="52"/>
      <c r="D26" s="52"/>
      <c r="E26" s="53"/>
      <c r="F26" s="53"/>
      <c r="G26" s="54" t="s">
        <v>381</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5"/>
      <c r="J26" s="56"/>
      <c r="K26" s="53"/>
      <c r="L26" s="57"/>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449</v>
      </c>
      <c r="B27" s="47" t="str">
        <f aca="false">IF(Values!$B$36=English!$B$2,English!B7, IF(Values!$B$36=German!$B$2,German!B7, IF(Values!$B$36=Italian!$B$2,Italian!B7, IF(Values!$B$36=Spanish!$B$2, Spanish!B7, IF(Values!$B$36=French!$B$2, French!B7, IF(Values!$B$36=Dutch!$B$2,Dutch!B7, IF(Values!$B$36=English!$D$32, English!D37, 0)))))))</f>
        <v>👉 COMPATIBILE CON - Lenovo {model}. Si prega di controllare attentamente l'immagine e la descrizione prima di acquistare qualsiasi tastiera. Ciò garantisce di ottenere la tastiera del laptop corretta per il computer. Installazione super facile. </v>
      </c>
      <c r="C27" s="52"/>
      <c r="D27" s="52"/>
      <c r="E27" s="53"/>
      <c r="F27" s="53"/>
      <c r="G27" s="54" t="s">
        <v>385</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5"/>
      <c r="J27" s="56"/>
      <c r="K27" s="53"/>
      <c r="L27" s="57"/>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C28" s="52"/>
      <c r="D28" s="52"/>
      <c r="E28" s="53"/>
      <c r="F28" s="53"/>
      <c r="G28" s="54" t="s">
        <v>389</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c r="J28" s="56"/>
      <c r="K28" s="53"/>
      <c r="L28" s="57"/>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451</v>
      </c>
      <c r="B29" s="47"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2"/>
      <c r="D29" s="52"/>
      <c r="E29" s="53"/>
      <c r="F29" s="53"/>
      <c r="G29" s="54" t="s">
        <v>393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5"/>
      <c r="J29" s="56"/>
      <c r="K29" s="53"/>
      <c r="L29" s="57"/>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C30" s="52"/>
      <c r="D30" s="52"/>
      <c r="E30" s="53"/>
      <c r="F30" s="53"/>
      <c r="G30" s="54" t="s">
        <v>397</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5"/>
      <c r="J30" s="56"/>
      <c r="K30" s="53"/>
      <c r="L30" s="57"/>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452</v>
      </c>
      <c r="B31" s="47"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2"/>
      <c r="D31" s="52"/>
      <c r="E31" s="53"/>
      <c r="F31" s="53"/>
      <c r="G31" s="54"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5"/>
      <c r="J31" s="56"/>
      <c r="K31" s="53"/>
      <c r="L31" s="57"/>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404</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5"/>
      <c r="J32" s="56"/>
      <c r="K32" s="53"/>
      <c r="L32" s="57"/>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453</v>
      </c>
      <c r="B33" s="47"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2"/>
      <c r="D33" s="52"/>
      <c r="E33" s="53"/>
      <c r="F33" s="53"/>
      <c r="G33" s="54" t="s">
        <v>409</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5"/>
      <c r="J33" s="56"/>
      <c r="K33" s="53"/>
      <c r="L33" s="57"/>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413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5"/>
      <c r="J34" s="56"/>
      <c r="K34" s="53"/>
      <c r="L34" s="57"/>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416</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5"/>
      <c r="J35" s="56"/>
      <c r="L35" s="57"/>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454</v>
      </c>
      <c r="B36" s="65" t="s">
        <v>381</v>
      </c>
      <c r="C36" s="52"/>
      <c r="D36" s="52"/>
      <c r="E36" s="53"/>
      <c r="F36" s="53"/>
      <c r="G36" s="54" t="s">
        <v>421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5"/>
      <c r="J36" s="56"/>
      <c r="K36" s="53"/>
      <c r="L36" s="57"/>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455</v>
      </c>
      <c r="B37" s="65" t="s">
        <v>456</v>
      </c>
      <c r="C37" s="52"/>
      <c r="D37" s="52"/>
      <c r="E37" s="53"/>
      <c r="F37" s="53"/>
      <c r="G37" s="54"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5"/>
      <c r="J37" s="56"/>
      <c r="K37" s="53"/>
      <c r="L37" s="57"/>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5"/>
      <c r="J38" s="56"/>
      <c r="K38" s="53"/>
      <c r="L38" s="57"/>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5"/>
      <c r="J39" s="56"/>
      <c r="K39" s="53"/>
      <c r="L39" s="57"/>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5"/>
      <c r="J40" s="56"/>
      <c r="K40" s="53"/>
      <c r="L40" s="57"/>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c r="D41" s="52"/>
      <c r="E41" s="53"/>
      <c r="F41" s="53"/>
      <c r="G41" s="54"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c r="J41" s="56"/>
      <c r="K41" s="53"/>
      <c r="L41" s="57"/>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c r="D42" s="52"/>
      <c r="E42" s="53"/>
      <c r="F42" s="53"/>
      <c r="G42" s="54"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5"/>
      <c r="J42" s="56"/>
      <c r="K42" s="53"/>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c r="J43" s="56"/>
      <c r="K43" s="53"/>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7"/>
      <c r="F44" s="68"/>
      <c r="G44" s="68"/>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8"/>
      <c r="L44" s="69"/>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7"/>
      <c r="F45" s="68"/>
      <c r="G45" s="68"/>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8"/>
      <c r="L45" s="69"/>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7"/>
      <c r="F46" s="68"/>
      <c r="G46" s="68"/>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8"/>
      <c r="L46" s="69"/>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7"/>
      <c r="F47" s="68"/>
      <c r="G47" s="68"/>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8"/>
      <c r="L47" s="69"/>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7"/>
      <c r="F48" s="68"/>
      <c r="G48" s="68"/>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8"/>
      <c r="L48" s="69"/>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7"/>
      <c r="F49" s="68"/>
      <c r="G49" s="68"/>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8"/>
      <c r="L49" s="69"/>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7"/>
      <c r="F50" s="68"/>
      <c r="G50" s="68"/>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8"/>
      <c r="L50" s="69"/>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7"/>
      <c r="F51" s="68"/>
      <c r="G51" s="68"/>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8"/>
      <c r="L51" s="69"/>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7"/>
      <c r="F52" s="68"/>
      <c r="G52" s="68"/>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8"/>
      <c r="L52" s="69"/>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7"/>
      <c r="F53" s="68"/>
      <c r="G53" s="68"/>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8"/>
      <c r="L53" s="69"/>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7"/>
      <c r="F54" s="68"/>
      <c r="G54" s="68"/>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8"/>
      <c r="L54" s="69"/>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7"/>
      <c r="F55" s="68"/>
      <c r="G55" s="68"/>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8"/>
      <c r="L55" s="69"/>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7"/>
      <c r="F56" s="68"/>
      <c r="G56" s="68"/>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8"/>
      <c r="L56" s="69"/>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7"/>
      <c r="F57" s="68"/>
      <c r="G57" s="68"/>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8"/>
      <c r="L57" s="69"/>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7"/>
      <c r="F58" s="68"/>
      <c r="G58" s="68"/>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8"/>
      <c r="L58" s="69"/>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7"/>
      <c r="F59" s="68"/>
      <c r="G59" s="68"/>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8"/>
      <c r="L59" s="69"/>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7"/>
      <c r="F60" s="68"/>
      <c r="G60" s="68"/>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8"/>
      <c r="L60" s="69"/>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7"/>
      <c r="F61" s="68"/>
      <c r="G61" s="68"/>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8"/>
      <c r="L61" s="69"/>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7"/>
      <c r="F62" s="68"/>
      <c r="G62" s="68"/>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8"/>
      <c r="L62" s="69"/>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7"/>
      <c r="F63" s="68"/>
      <c r="G63" s="68"/>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8"/>
      <c r="L63" s="69"/>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7"/>
      <c r="F64" s="68"/>
      <c r="G64" s="68"/>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8"/>
      <c r="L64" s="69"/>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7"/>
      <c r="F65" s="68"/>
      <c r="G65" s="68"/>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8"/>
      <c r="L65" s="69"/>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7"/>
      <c r="F66" s="68"/>
      <c r="G66" s="68"/>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8"/>
      <c r="L66" s="69"/>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7"/>
      <c r="F67" s="68"/>
      <c r="G67" s="68"/>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8"/>
      <c r="L67" s="69"/>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7"/>
      <c r="F68" s="68"/>
      <c r="G68" s="68"/>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8"/>
      <c r="L68" s="69"/>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7"/>
      <c r="F69" s="68"/>
      <c r="G69" s="68"/>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8"/>
      <c r="L69" s="69"/>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7"/>
      <c r="F70" s="68"/>
      <c r="G70" s="68"/>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8"/>
      <c r="L70" s="69"/>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7"/>
      <c r="F71" s="68"/>
      <c r="G71" s="68"/>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8"/>
      <c r="L71" s="69"/>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7"/>
      <c r="F72" s="68"/>
      <c r="G72" s="68"/>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8"/>
      <c r="L72" s="69"/>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7"/>
      <c r="F73" s="68"/>
      <c r="G73" s="68"/>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8"/>
      <c r="L73" s="69"/>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7"/>
      <c r="F74" s="68"/>
      <c r="G74" s="68"/>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8"/>
      <c r="L74" s="69"/>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7"/>
      <c r="F75" s="68"/>
      <c r="G75" s="68"/>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8"/>
      <c r="L75" s="69"/>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7"/>
      <c r="F76" s="68"/>
      <c r="G76" s="68"/>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8"/>
      <c r="L76" s="69"/>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7"/>
      <c r="F77" s="68"/>
      <c r="G77" s="68"/>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8"/>
      <c r="L77" s="69"/>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7"/>
      <c r="F78" s="68"/>
      <c r="G78" s="68"/>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8"/>
      <c r="L78" s="69"/>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7"/>
      <c r="F79" s="68"/>
      <c r="G79" s="68"/>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8"/>
      <c r="L79" s="69"/>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7"/>
      <c r="F80" s="68"/>
      <c r="G80" s="68"/>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8"/>
      <c r="L80" s="69"/>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7"/>
      <c r="F81" s="68"/>
      <c r="G81" s="68"/>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8"/>
      <c r="L81" s="69"/>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7"/>
      <c r="F82" s="68"/>
      <c r="G82" s="68"/>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8"/>
      <c r="L82" s="69"/>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7"/>
      <c r="F83" s="68"/>
      <c r="G83" s="68"/>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8"/>
      <c r="L83" s="69"/>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7"/>
      <c r="F84" s="68"/>
      <c r="G84" s="68"/>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8"/>
      <c r="L84" s="69"/>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7"/>
      <c r="F85" s="68"/>
      <c r="G85" s="68"/>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8"/>
      <c r="L85" s="69"/>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7"/>
      <c r="F86" s="68"/>
      <c r="G86" s="68"/>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8"/>
      <c r="L86" s="69"/>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7"/>
      <c r="F87" s="68"/>
      <c r="G87" s="68"/>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8"/>
      <c r="L87" s="69"/>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7"/>
      <c r="F88" s="68"/>
      <c r="G88" s="68"/>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8"/>
      <c r="L88" s="69"/>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7"/>
      <c r="F89" s="68"/>
      <c r="G89" s="68"/>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8"/>
      <c r="L89" s="69"/>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7"/>
      <c r="F90" s="68"/>
      <c r="G90" s="68"/>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8"/>
      <c r="L90" s="69"/>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7"/>
      <c r="F91" s="68"/>
      <c r="G91" s="68"/>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8"/>
      <c r="L91" s="69"/>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7"/>
      <c r="F92" s="68"/>
      <c r="G92" s="68"/>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8"/>
      <c r="L92" s="69"/>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7"/>
      <c r="F93" s="68"/>
      <c r="G93" s="68"/>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8"/>
      <c r="L93" s="69"/>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7"/>
      <c r="F94" s="68"/>
      <c r="G94" s="68"/>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8"/>
      <c r="L94" s="69"/>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7"/>
      <c r="F95" s="68"/>
      <c r="G95" s="68"/>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8"/>
      <c r="L95" s="69"/>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7"/>
      <c r="F96" s="68"/>
      <c r="G96" s="68"/>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8"/>
      <c r="L96" s="69"/>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7"/>
      <c r="F97" s="68"/>
      <c r="G97" s="68"/>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8"/>
      <c r="L97" s="69"/>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7"/>
      <c r="F98" s="68"/>
      <c r="G98" s="68"/>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8"/>
      <c r="L98" s="69"/>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7"/>
      <c r="F99" s="68"/>
      <c r="G99" s="68"/>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8"/>
      <c r="L99" s="69"/>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7"/>
      <c r="F100" s="68"/>
      <c r="G100" s="68"/>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8"/>
      <c r="L100" s="69"/>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7"/>
      <c r="F101" s="68"/>
      <c r="G101" s="68"/>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8"/>
      <c r="L101" s="69"/>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7"/>
      <c r="F102" s="68"/>
      <c r="G102" s="68"/>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8"/>
      <c r="L102" s="69"/>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7"/>
      <c r="F103" s="68"/>
      <c r="G103" s="68"/>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8"/>
      <c r="L103" s="69"/>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7"/>
      <c r="F104" s="68"/>
      <c r="G104" s="68"/>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8"/>
      <c r="L104" s="69"/>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914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2" t="n">
        <f aca="false">TRUE()</f>
        <v>1</v>
      </c>
      <c r="C1" s="0" t="s">
        <v>457</v>
      </c>
      <c r="D1" s="54" t="s">
        <v>372</v>
      </c>
      <c r="E1" s="0" t="s">
        <v>458</v>
      </c>
      <c r="F1" s="0" t="s">
        <v>459</v>
      </c>
      <c r="G1" s="0" t="s">
        <v>456</v>
      </c>
    </row>
    <row r="2" customFormat="false" ht="12.8" hidden="false" customHeight="false" outlineLevel="0" collapsed="false">
      <c r="A2" s="0" t="s">
        <v>460</v>
      </c>
      <c r="B2" s="52" t="n">
        <f aca="false">FALSE()</f>
        <v>0</v>
      </c>
      <c r="C2" s="0" t="s">
        <v>379</v>
      </c>
      <c r="D2" s="54" t="s">
        <v>376</v>
      </c>
      <c r="E2" s="0" t="s">
        <v>461</v>
      </c>
      <c r="F2" s="0" t="s">
        <v>376</v>
      </c>
      <c r="G2" s="0" t="s">
        <v>446</v>
      </c>
    </row>
    <row r="3" customFormat="false" ht="12.8" hidden="false" customHeight="false" outlineLevel="0" collapsed="false">
      <c r="A3" s="0" t="s">
        <v>462</v>
      </c>
      <c r="D3" s="54" t="s">
        <v>381</v>
      </c>
      <c r="E3" s="0" t="s">
        <v>463</v>
      </c>
      <c r="F3" s="0" t="s">
        <v>372</v>
      </c>
    </row>
    <row r="4" customFormat="false" ht="12.8" hidden="false" customHeight="false" outlineLevel="0" collapsed="false">
      <c r="D4" s="54" t="s">
        <v>385</v>
      </c>
      <c r="E4" s="0" t="s">
        <v>464</v>
      </c>
      <c r="F4" s="0" t="s">
        <v>381</v>
      </c>
    </row>
    <row r="5" customFormat="false" ht="12.8" hidden="false" customHeight="false" outlineLevel="0" collapsed="false">
      <c r="D5" s="54" t="s">
        <v>389</v>
      </c>
      <c r="E5" s="0" t="s">
        <v>465</v>
      </c>
      <c r="F5" s="0" t="s">
        <v>385</v>
      </c>
    </row>
    <row r="6" customFormat="false" ht="12.8" hidden="false" customHeight="false" outlineLevel="0" collapsed="false">
      <c r="D6" s="54" t="s">
        <v>393</v>
      </c>
      <c r="E6" s="0" t="s">
        <v>466</v>
      </c>
      <c r="F6" s="0" t="s">
        <v>416</v>
      </c>
    </row>
    <row r="7" customFormat="false" ht="12.8" hidden="false" customHeight="false" outlineLevel="0" collapsed="false">
      <c r="D7" s="54" t="s">
        <v>397</v>
      </c>
      <c r="E7" s="0" t="s">
        <v>467</v>
      </c>
    </row>
    <row r="8" customFormat="false" ht="12.8" hidden="false" customHeight="false" outlineLevel="0" collapsed="false">
      <c r="D8" s="54" t="s">
        <v>401</v>
      </c>
      <c r="E8" s="0" t="s">
        <v>468</v>
      </c>
    </row>
    <row r="9" customFormat="false" ht="12.8" hidden="false" customHeight="false" outlineLevel="0" collapsed="false">
      <c r="D9" s="54" t="s">
        <v>409</v>
      </c>
      <c r="E9" s="0" t="s">
        <v>469</v>
      </c>
    </row>
    <row r="10" customFormat="false" ht="12.8" hidden="false" customHeight="false" outlineLevel="0" collapsed="false">
      <c r="D10" s="54" t="s">
        <v>416</v>
      </c>
      <c r="E10" s="0" t="s">
        <v>470</v>
      </c>
    </row>
    <row r="11" customFormat="false" ht="12.8" hidden="false" customHeight="false" outlineLevel="0" collapsed="false">
      <c r="D11" s="54" t="s">
        <v>421</v>
      </c>
      <c r="E11" s="0" t="s">
        <v>471</v>
      </c>
    </row>
    <row r="12" customFormat="false" ht="12.8" hidden="false" customHeight="false" outlineLevel="0" collapsed="false">
      <c r="D12" s="54" t="s">
        <v>424</v>
      </c>
      <c r="E12" s="0" t="s">
        <v>472</v>
      </c>
    </row>
    <row r="13" customFormat="false" ht="12.8" hidden="false" customHeight="false" outlineLevel="0" collapsed="false">
      <c r="D13" s="54" t="s">
        <v>428</v>
      </c>
      <c r="E13" s="0" t="s">
        <v>473</v>
      </c>
    </row>
    <row r="14" customFormat="false" ht="12.8" hidden="false" customHeight="false" outlineLevel="0" collapsed="false">
      <c r="D14" s="54" t="s">
        <v>431</v>
      </c>
      <c r="E14" s="0" t="s">
        <v>474</v>
      </c>
    </row>
    <row r="15" customFormat="false" ht="12.8" hidden="false" customHeight="false" outlineLevel="0" collapsed="false">
      <c r="D15" s="54" t="s">
        <v>436</v>
      </c>
      <c r="E15" s="0" t="s">
        <v>475</v>
      </c>
    </row>
    <row r="16" customFormat="false" ht="12.8" hidden="false" customHeight="false" outlineLevel="0" collapsed="false">
      <c r="D16" s="54" t="s">
        <v>439</v>
      </c>
      <c r="E16" s="70" t="s">
        <v>476</v>
      </c>
    </row>
    <row r="17" customFormat="false" ht="12.8" hidden="false" customHeight="false" outlineLevel="0" collapsed="false">
      <c r="D17" s="54" t="s">
        <v>442</v>
      </c>
      <c r="E17" s="0" t="s">
        <v>477</v>
      </c>
    </row>
    <row r="18" customFormat="false" ht="12.8" hidden="false" customHeight="false" outlineLevel="0" collapsed="false">
      <c r="D18" s="54" t="s">
        <v>446</v>
      </c>
      <c r="E18" s="0" t="s">
        <v>478</v>
      </c>
    </row>
    <row r="19" customFormat="false" ht="12.8" hidden="false" customHeight="false" outlineLevel="0" collapsed="false">
      <c r="D19" s="54" t="s">
        <v>413</v>
      </c>
      <c r="E19" s="0" t="s">
        <v>479</v>
      </c>
    </row>
    <row r="20" customFormat="false" ht="12.8" hidden="false" customHeight="false" outlineLevel="0" collapsed="false">
      <c r="D20" s="54" t="s">
        <v>404</v>
      </c>
      <c r="E20" s="0" t="s">
        <v>480</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459</v>
      </c>
    </row>
    <row r="3" customFormat="false" ht="14.9" hidden="false" customHeight="false" outlineLevel="0" collapsed="false">
      <c r="B3" s="50" t="s">
        <v>481</v>
      </c>
    </row>
    <row r="4" customFormat="false" ht="14.9" hidden="false" customHeight="false" outlineLevel="0" collapsed="false">
      <c r="B4" s="50" t="s">
        <v>482</v>
      </c>
    </row>
    <row r="5" customFormat="false" ht="14.9" hidden="false" customHeight="false" outlineLevel="0" collapsed="false">
      <c r="B5" s="50" t="s">
        <v>483</v>
      </c>
    </row>
    <row r="6" customFormat="false" ht="14.9" hidden="false" customHeight="false" outlineLevel="0" collapsed="false">
      <c r="A6" s="0" t="s">
        <v>484</v>
      </c>
      <c r="B6" s="50" t="s">
        <v>485</v>
      </c>
    </row>
    <row r="7" customFormat="false" ht="14.9" hidden="false" customHeight="false" outlineLevel="0" collapsed="false">
      <c r="B7" s="50" t="s">
        <v>486</v>
      </c>
    </row>
    <row r="8" customFormat="false" ht="12.8" hidden="false" customHeight="false" outlineLevel="0" collapsed="false">
      <c r="A8" s="0" t="s">
        <v>40</v>
      </c>
      <c r="B8" s="50" t="s">
        <v>487</v>
      </c>
    </row>
    <row r="9" customFormat="false" ht="12.8" hidden="false" customHeight="false" outlineLevel="0" collapsed="false">
      <c r="A9" s="0" t="s">
        <v>488</v>
      </c>
      <c r="B9" s="50" t="s">
        <v>489</v>
      </c>
    </row>
    <row r="10" customFormat="false" ht="12.8" hidden="false" customHeight="false" outlineLevel="0" collapsed="false">
      <c r="B10" s="0" t="s">
        <v>490</v>
      </c>
    </row>
    <row r="11" customFormat="false" ht="12.8" hidden="false" customHeight="false" outlineLevel="0" collapsed="false">
      <c r="B11" s="0" t="s">
        <v>491</v>
      </c>
    </row>
    <row r="14" customFormat="false" ht="12.8" hidden="false" customHeight="false" outlineLevel="0" collapsed="false">
      <c r="B14" s="50" t="s">
        <v>492</v>
      </c>
    </row>
    <row r="20" customFormat="false" ht="12.8" hidden="false" customHeight="false" outlineLevel="0" collapsed="false">
      <c r="B20" s="54" t="s">
        <v>372</v>
      </c>
    </row>
    <row r="21" customFormat="false" ht="12.8" hidden="false" customHeight="false" outlineLevel="0" collapsed="false">
      <c r="B21" s="54" t="s">
        <v>376</v>
      </c>
    </row>
    <row r="22" customFormat="false" ht="12.8" hidden="false" customHeight="false" outlineLevel="0" collapsed="false">
      <c r="B22" s="54" t="s">
        <v>381</v>
      </c>
    </row>
    <row r="23" customFormat="false" ht="12.8" hidden="false" customHeight="false" outlineLevel="0" collapsed="false">
      <c r="B23" s="54" t="s">
        <v>385</v>
      </c>
    </row>
    <row r="24" customFormat="false" ht="12.8" hidden="false" customHeight="false" outlineLevel="0" collapsed="false">
      <c r="B24" s="54" t="s">
        <v>389</v>
      </c>
    </row>
    <row r="25" customFormat="false" ht="12.8" hidden="false" customHeight="false" outlineLevel="0" collapsed="false">
      <c r="B25" s="54" t="s">
        <v>393</v>
      </c>
    </row>
    <row r="26" customFormat="false" ht="12.8" hidden="false" customHeight="false" outlineLevel="0" collapsed="false">
      <c r="B26" s="54" t="s">
        <v>397</v>
      </c>
    </row>
    <row r="27" customFormat="false" ht="12.8" hidden="false" customHeight="false" outlineLevel="0" collapsed="false">
      <c r="B27" s="54" t="s">
        <v>401</v>
      </c>
    </row>
    <row r="28" customFormat="false" ht="12.8" hidden="false" customHeight="false" outlineLevel="0" collapsed="false">
      <c r="B28" s="54" t="s">
        <v>409</v>
      </c>
    </row>
    <row r="29" customFormat="false" ht="12.8" hidden="false" customHeight="false" outlineLevel="0" collapsed="false">
      <c r="B29" s="54" t="s">
        <v>416</v>
      </c>
    </row>
    <row r="30" customFormat="false" ht="12.8" hidden="false" customHeight="false" outlineLevel="0" collapsed="false">
      <c r="B30" s="54" t="s">
        <v>421</v>
      </c>
    </row>
    <row r="31" customFormat="false" ht="12.8" hidden="false" customHeight="false" outlineLevel="0" collapsed="false">
      <c r="B31" s="54" t="s">
        <v>424</v>
      </c>
    </row>
    <row r="32" customFormat="false" ht="12.8" hidden="false" customHeight="false" outlineLevel="0" collapsed="false">
      <c r="B32" s="54" t="s">
        <v>428</v>
      </c>
    </row>
    <row r="33" customFormat="false" ht="12.8" hidden="false" customHeight="false" outlineLevel="0" collapsed="false">
      <c r="B33" s="54" t="s">
        <v>431</v>
      </c>
    </row>
    <row r="34" customFormat="false" ht="12.8" hidden="false" customHeight="false" outlineLevel="0" collapsed="false">
      <c r="B34" s="54" t="s">
        <v>436</v>
      </c>
      <c r="D34" s="50"/>
    </row>
    <row r="35" customFormat="false" ht="12.8" hidden="false" customHeight="false" outlineLevel="0" collapsed="false">
      <c r="B35" s="54" t="s">
        <v>439</v>
      </c>
      <c r="D35" s="50"/>
    </row>
    <row r="36" customFormat="false" ht="12.8" hidden="false" customHeight="false" outlineLevel="0" collapsed="false">
      <c r="B36" s="54" t="s">
        <v>442</v>
      </c>
      <c r="D36" s="50"/>
    </row>
    <row r="37" customFormat="false" ht="12.8" hidden="false" customHeight="false" outlineLevel="0" collapsed="false">
      <c r="B37" s="54" t="s">
        <v>446</v>
      </c>
      <c r="D37" s="50"/>
    </row>
    <row r="38" customFormat="false" ht="12.8" hidden="false" customHeight="false" outlineLevel="0" collapsed="false">
      <c r="B38" s="54" t="s">
        <v>413</v>
      </c>
      <c r="D38" s="50"/>
    </row>
    <row r="39" customFormat="false" ht="12.8" hidden="false" customHeight="false" outlineLevel="0" collapsed="false">
      <c r="B39" s="54" t="s">
        <v>404</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372</v>
      </c>
    </row>
    <row r="3" customFormat="false" ht="15" hidden="false" customHeight="false" outlineLevel="0" collapsed="false">
      <c r="B3" s="71" t="s">
        <v>493</v>
      </c>
    </row>
    <row r="4" customFormat="false" ht="15" hidden="false" customHeight="false" outlineLevel="0" collapsed="false">
      <c r="B4" s="71" t="s">
        <v>494</v>
      </c>
    </row>
    <row r="5" customFormat="false" ht="15" hidden="false" customHeight="false" outlineLevel="0" collapsed="false">
      <c r="B5" s="71" t="s">
        <v>495</v>
      </c>
    </row>
    <row r="6" customFormat="false" ht="15" hidden="false" customHeight="false" outlineLevel="0" collapsed="false">
      <c r="B6" s="71" t="s">
        <v>496</v>
      </c>
    </row>
    <row r="7" customFormat="false" ht="15" hidden="false" customHeight="false" outlineLevel="0" collapsed="false">
      <c r="B7" s="71" t="s">
        <v>497</v>
      </c>
    </row>
    <row r="8" customFormat="false" ht="12.8" hidden="false" customHeight="false" outlineLevel="0" collapsed="false">
      <c r="A8" s="0" t="s">
        <v>498</v>
      </c>
      <c r="B8" s="0" t="s">
        <v>499</v>
      </c>
    </row>
    <row r="9" customFormat="false" ht="12.8" hidden="false" customHeight="false" outlineLevel="0" collapsed="false">
      <c r="A9" s="0" t="s">
        <v>500</v>
      </c>
      <c r="B9" s="0" t="s">
        <v>501</v>
      </c>
    </row>
    <row r="10" customFormat="false" ht="12.8" hidden="false" customHeight="false" outlineLevel="0" collapsed="false">
      <c r="B10" s="0" t="s">
        <v>502</v>
      </c>
    </row>
    <row r="11" customFormat="false" ht="12.8" hidden="false" customHeight="false" outlineLevel="0" collapsed="false">
      <c r="B11" s="0" t="s">
        <v>503</v>
      </c>
    </row>
    <row r="14" customFormat="false" ht="12.8" hidden="false" customHeight="false" outlineLevel="0" collapsed="false">
      <c r="B14" s="0" t="s">
        <v>504</v>
      </c>
    </row>
    <row r="20" customFormat="false" ht="12.8" hidden="false" customHeight="false" outlineLevel="0" collapsed="false">
      <c r="B20" s="0" t="s">
        <v>505</v>
      </c>
    </row>
    <row r="21" customFormat="false" ht="12.8" hidden="false" customHeight="false" outlineLevel="0" collapsed="false">
      <c r="B21" s="0" t="s">
        <v>506</v>
      </c>
    </row>
    <row r="22" customFormat="false" ht="12.8" hidden="false" customHeight="false" outlineLevel="0" collapsed="false">
      <c r="B22" s="0" t="s">
        <v>507</v>
      </c>
    </row>
    <row r="23" customFormat="false" ht="12.8" hidden="false" customHeight="false" outlineLevel="0" collapsed="false">
      <c r="B23" s="0" t="s">
        <v>508</v>
      </c>
    </row>
    <row r="24" customFormat="false" ht="12.8" hidden="false" customHeight="false" outlineLevel="0" collapsed="false">
      <c r="B24" s="0" t="s">
        <v>389</v>
      </c>
    </row>
    <row r="25" customFormat="false" ht="12.8" hidden="false" customHeight="false" outlineLevel="0" collapsed="false">
      <c r="B25" s="0" t="s">
        <v>509</v>
      </c>
    </row>
    <row r="26" customFormat="false" ht="12.8" hidden="false" customHeight="false" outlineLevel="0" collapsed="false">
      <c r="B26" s="0" t="s">
        <v>510</v>
      </c>
    </row>
    <row r="27" customFormat="false" ht="12.8" hidden="false" customHeight="false" outlineLevel="0" collapsed="false">
      <c r="B27" s="0" t="s">
        <v>511</v>
      </c>
    </row>
    <row r="28" customFormat="false" ht="12.8" hidden="false" customHeight="false" outlineLevel="0" collapsed="false">
      <c r="B28" s="0" t="s">
        <v>512</v>
      </c>
    </row>
    <row r="29" customFormat="false" ht="12.8" hidden="false" customHeight="false" outlineLevel="0" collapsed="false">
      <c r="B29" s="0" t="s">
        <v>513</v>
      </c>
    </row>
    <row r="30" customFormat="false" ht="12.8" hidden="false" customHeight="false" outlineLevel="0" collapsed="false">
      <c r="B30" s="0" t="s">
        <v>514</v>
      </c>
    </row>
    <row r="31" customFormat="false" ht="12.8" hidden="false" customHeight="false" outlineLevel="0" collapsed="false">
      <c r="B31" s="0" t="s">
        <v>515</v>
      </c>
    </row>
    <row r="32" customFormat="false" ht="12.8" hidden="false" customHeight="false" outlineLevel="0" collapsed="false">
      <c r="B32" s="0" t="s">
        <v>516</v>
      </c>
    </row>
    <row r="33" customFormat="false" ht="12.8" hidden="false" customHeight="false" outlineLevel="0" collapsed="false">
      <c r="B33" s="0" t="s">
        <v>517</v>
      </c>
    </row>
    <row r="34" customFormat="false" ht="12.8" hidden="false" customHeight="false" outlineLevel="0" collapsed="false">
      <c r="B34" s="0" t="s">
        <v>518</v>
      </c>
    </row>
    <row r="35" customFormat="false" ht="12.8" hidden="false" customHeight="false" outlineLevel="0" collapsed="false">
      <c r="B35" s="0" t="s">
        <v>439</v>
      </c>
    </row>
    <row r="36" customFormat="false" ht="12.8" hidden="false" customHeight="false" outlineLevel="0" collapsed="false">
      <c r="B36" s="0" t="s">
        <v>519</v>
      </c>
    </row>
    <row r="37" customFormat="false" ht="12.8" hidden="false" customHeight="false" outlineLevel="0" collapsed="false">
      <c r="B37" s="0" t="s">
        <v>520</v>
      </c>
    </row>
    <row r="38" customFormat="false" ht="12.8" hidden="false" customHeight="false" outlineLevel="0" collapsed="false">
      <c r="B38" s="0" t="s">
        <v>521</v>
      </c>
    </row>
    <row r="39" customFormat="false" ht="12.8" hidden="false" customHeight="false" outlineLevel="0" collapsed="false">
      <c r="B39" s="0" t="s">
        <v>522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1093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385</v>
      </c>
    </row>
    <row r="3" customFormat="false" ht="14.9" hidden="false" customHeight="false" outlineLevel="0" collapsed="false">
      <c r="B3" s="50" t="s">
        <v>523</v>
      </c>
    </row>
    <row r="4" customFormat="false" ht="14.9" hidden="false" customHeight="false" outlineLevel="0" collapsed="false">
      <c r="B4" s="50" t="s">
        <v>524</v>
      </c>
    </row>
    <row r="5" customFormat="false" ht="14.9" hidden="false" customHeight="false" outlineLevel="0" collapsed="false">
      <c r="B5" s="50" t="s">
        <v>525</v>
      </c>
    </row>
    <row r="6" customFormat="false" ht="14.9" hidden="false" customHeight="false" outlineLevel="0" collapsed="false">
      <c r="B6" s="50" t="s">
        <v>526</v>
      </c>
    </row>
    <row r="7" customFormat="false" ht="14.9" hidden="false" customHeight="false" outlineLevel="0" collapsed="false">
      <c r="B7" s="50" t="s">
        <v>527</v>
      </c>
    </row>
    <row r="8" customFormat="false" ht="14.9" hidden="false" customHeight="false" outlineLevel="0" collapsed="false">
      <c r="A8" s="0" t="s">
        <v>498</v>
      </c>
      <c r="B8" s="50" t="s">
        <v>528</v>
      </c>
    </row>
    <row r="9" customFormat="false" ht="14.9" hidden="false" customHeight="false" outlineLevel="0" collapsed="false">
      <c r="A9" s="0" t="s">
        <v>500</v>
      </c>
      <c r="B9" s="50" t="s">
        <v>529</v>
      </c>
    </row>
    <row r="10" customFormat="false" ht="14.9" hidden="false" customHeight="false" outlineLevel="0" collapsed="false">
      <c r="B10" s="50" t="s">
        <v>530</v>
      </c>
    </row>
    <row r="11" customFormat="false" ht="14.9" hidden="false" customHeight="false" outlineLevel="0" collapsed="false">
      <c r="B11" s="50" t="s">
        <v>531</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532</v>
      </c>
    </row>
    <row r="15" customFormat="false" ht="12.8" hidden="false" customHeight="false" outlineLevel="0" collapsed="false">
      <c r="B15" s="50"/>
    </row>
    <row r="20" customFormat="false" ht="12.8" hidden="false" customHeight="false" outlineLevel="0" collapsed="false">
      <c r="B20" s="0" t="s">
        <v>533</v>
      </c>
    </row>
    <row r="21" customFormat="false" ht="12.8" hidden="false" customHeight="false" outlineLevel="0" collapsed="false">
      <c r="B21" s="0" t="s">
        <v>534</v>
      </c>
    </row>
    <row r="22" customFormat="false" ht="12.8" hidden="false" customHeight="false" outlineLevel="0" collapsed="false">
      <c r="B22" s="0" t="s">
        <v>535</v>
      </c>
    </row>
    <row r="23" customFormat="false" ht="12.8" hidden="false" customHeight="false" outlineLevel="0" collapsed="false">
      <c r="B23" s="0" t="s">
        <v>536</v>
      </c>
    </row>
    <row r="24" customFormat="false" ht="12.8" hidden="false" customHeight="false" outlineLevel="0" collapsed="false">
      <c r="B24" s="0" t="s">
        <v>537</v>
      </c>
    </row>
    <row r="25" customFormat="false" ht="12.8" hidden="false" customHeight="false" outlineLevel="0" collapsed="false">
      <c r="B25" s="0" t="s">
        <v>538</v>
      </c>
    </row>
    <row r="26" customFormat="false" ht="12.8" hidden="false" customHeight="false" outlineLevel="0" collapsed="false">
      <c r="B26" s="0" t="s">
        <v>539</v>
      </c>
    </row>
    <row r="27" customFormat="false" ht="12.8" hidden="false" customHeight="false" outlineLevel="0" collapsed="false">
      <c r="B27" s="0" t="s">
        <v>540</v>
      </c>
    </row>
    <row r="28" customFormat="false" ht="12.8" hidden="false" customHeight="false" outlineLevel="0" collapsed="false">
      <c r="B28" s="0" t="s">
        <v>541</v>
      </c>
    </row>
    <row r="29" customFormat="false" ht="12.8" hidden="false" customHeight="false" outlineLevel="0" collapsed="false">
      <c r="B29" s="0" t="s">
        <v>542</v>
      </c>
    </row>
    <row r="30" customFormat="false" ht="12.8" hidden="false" customHeight="false" outlineLevel="0" collapsed="false">
      <c r="B30" s="0" t="s">
        <v>543</v>
      </c>
    </row>
    <row r="31" customFormat="false" ht="12.8" hidden="false" customHeight="false" outlineLevel="0" collapsed="false">
      <c r="B31" s="0" t="s">
        <v>544</v>
      </c>
    </row>
    <row r="32" customFormat="false" ht="12.8" hidden="false" customHeight="false" outlineLevel="0" collapsed="false">
      <c r="B32" s="0" t="s">
        <v>545</v>
      </c>
    </row>
    <row r="33" customFormat="false" ht="12.8" hidden="false" customHeight="false" outlineLevel="0" collapsed="false">
      <c r="B33" s="0" t="s">
        <v>546</v>
      </c>
    </row>
    <row r="34" customFormat="false" ht="12.8" hidden="false" customHeight="false" outlineLevel="0" collapsed="false">
      <c r="B34" s="0" t="s">
        <v>547</v>
      </c>
    </row>
    <row r="35" customFormat="false" ht="12.8" hidden="false" customHeight="false" outlineLevel="0" collapsed="false">
      <c r="B35" s="0" t="s">
        <v>548</v>
      </c>
    </row>
    <row r="36" customFormat="false" ht="12.8" hidden="false" customHeight="false" outlineLevel="0" collapsed="false">
      <c r="B36" s="0" t="s">
        <v>549</v>
      </c>
    </row>
    <row r="37" customFormat="false" ht="12.8" hidden="false" customHeight="false" outlineLevel="0" collapsed="false">
      <c r="B37" s="0" t="s">
        <v>446</v>
      </c>
    </row>
    <row r="38" customFormat="false" ht="12.8" hidden="false" customHeight="false" outlineLevel="0" collapsed="false">
      <c r="B38" s="0" t="s">
        <v>550</v>
      </c>
    </row>
    <row r="39" customFormat="false" ht="12.8" hidden="false" customHeight="false" outlineLevel="0" collapsed="false">
      <c r="B39" s="0" t="s">
        <v>551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109375" defaultRowHeight="12.8" zeroHeight="false" outlineLevelRow="0" outlineLevelCol="0"/>
  <sheetData>
    <row r="2" customFormat="false" ht="12.8" hidden="false" customHeight="false" outlineLevel="0" collapsed="false">
      <c r="B2" s="0" t="s">
        <v>376</v>
      </c>
    </row>
    <row r="3" customFormat="false" ht="12.8" hidden="false" customHeight="false" outlineLevel="0" collapsed="false">
      <c r="B3" s="0" t="s">
        <v>552</v>
      </c>
    </row>
    <row r="4" customFormat="false" ht="12.8" hidden="false" customHeight="false" outlineLevel="0" collapsed="false">
      <c r="B4" s="0" t="s">
        <v>553</v>
      </c>
    </row>
    <row r="5" customFormat="false" ht="12.8" hidden="false" customHeight="false" outlineLevel="0" collapsed="false">
      <c r="B5" s="0" t="s">
        <v>554</v>
      </c>
    </row>
    <row r="6" customFormat="false" ht="12.8" hidden="false" customHeight="false" outlineLevel="0" collapsed="false">
      <c r="B6" s="0" t="s">
        <v>555</v>
      </c>
    </row>
    <row r="7" customFormat="false" ht="12.8" hidden="false" customHeight="false" outlineLevel="0" collapsed="false">
      <c r="B7" s="0" t="s">
        <v>556</v>
      </c>
    </row>
    <row r="8" customFormat="false" ht="15" hidden="false" customHeight="false" outlineLevel="0" collapsed="false">
      <c r="B8" s="71" t="s">
        <v>557</v>
      </c>
    </row>
    <row r="9" customFormat="false" ht="12.8" hidden="false" customHeight="false" outlineLevel="0" collapsed="false">
      <c r="B9" s="0" t="s">
        <v>558</v>
      </c>
    </row>
    <row r="10" customFormat="false" ht="12.8" hidden="false" customHeight="false" outlineLevel="0" collapsed="false">
      <c r="B10" s="50" t="s">
        <v>559</v>
      </c>
    </row>
    <row r="11" customFormat="false" ht="12.8" hidden="false" customHeight="false" outlineLevel="0" collapsed="false">
      <c r="B11" s="50" t="s">
        <v>560</v>
      </c>
    </row>
    <row r="14" customFormat="false" ht="12.8" hidden="false" customHeight="false" outlineLevel="0" collapsed="false">
      <c r="B14" s="0" t="s">
        <v>561</v>
      </c>
    </row>
    <row r="20" customFormat="false" ht="12.8" hidden="false" customHeight="false" outlineLevel="0" collapsed="false">
      <c r="B20" s="0" t="s">
        <v>562</v>
      </c>
    </row>
    <row r="21" customFormat="false" ht="12.8" hidden="false" customHeight="false" outlineLevel="0" collapsed="false">
      <c r="B21" s="0" t="s">
        <v>563</v>
      </c>
    </row>
    <row r="22" customFormat="false" ht="12.8" hidden="false" customHeight="false" outlineLevel="0" collapsed="false">
      <c r="B22" s="0" t="s">
        <v>564</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567</v>
      </c>
    </row>
    <row r="27" customFormat="false" ht="12.8" hidden="false" customHeight="false" outlineLevel="0" collapsed="false">
      <c r="B27" s="0" t="s">
        <v>568</v>
      </c>
    </row>
    <row r="28" customFormat="false" ht="12.8" hidden="false" customHeight="false" outlineLevel="0" collapsed="false">
      <c r="B28" s="0" t="s">
        <v>569</v>
      </c>
    </row>
    <row r="29" customFormat="false" ht="12.8" hidden="false" customHeight="false" outlineLevel="0" collapsed="false">
      <c r="B29" s="0" t="s">
        <v>570</v>
      </c>
    </row>
    <row r="30" customFormat="false" ht="12.8" hidden="false" customHeight="false" outlineLevel="0" collapsed="false">
      <c r="B30" s="0" t="s">
        <v>571</v>
      </c>
    </row>
    <row r="31" customFormat="false" ht="12.8" hidden="false" customHeight="false" outlineLevel="0" collapsed="false">
      <c r="B31" s="0" t="s">
        <v>572</v>
      </c>
    </row>
    <row r="32" customFormat="false" ht="12.8" hidden="false" customHeight="false" outlineLevel="0" collapsed="false">
      <c r="B32" s="0" t="s">
        <v>573</v>
      </c>
    </row>
    <row r="33" customFormat="false" ht="12.8" hidden="false" customHeight="false" outlineLevel="0" collapsed="false">
      <c r="B33" s="0" t="s">
        <v>574</v>
      </c>
    </row>
    <row r="34" customFormat="false" ht="12.8" hidden="false" customHeight="false" outlineLevel="0" collapsed="false">
      <c r="B34" s="0" t="s">
        <v>575</v>
      </c>
    </row>
    <row r="35" customFormat="false" ht="12.8" hidden="false" customHeight="false" outlineLevel="0" collapsed="false">
      <c r="B35" s="0" t="s">
        <v>576</v>
      </c>
    </row>
    <row r="36" customFormat="false" ht="12.8" hidden="false" customHeight="false" outlineLevel="0" collapsed="false">
      <c r="B36" s="0" t="s">
        <v>577</v>
      </c>
    </row>
    <row r="37" customFormat="false" ht="12.8" hidden="false" customHeight="false" outlineLevel="0" collapsed="false">
      <c r="B37" s="0" t="s">
        <v>446</v>
      </c>
    </row>
    <row r="38" customFormat="false" ht="12.8" hidden="false" customHeight="false" outlineLevel="0" collapsed="false">
      <c r="B38" s="0" t="s">
        <v>578</v>
      </c>
    </row>
    <row r="39" customFormat="false" ht="12.8" hidden="false" customHeight="false" outlineLevel="0" collapsed="false">
      <c r="B39" s="0" t="s">
        <v>579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109375" defaultRowHeight="12.8" zeroHeight="false" outlineLevelRow="0" outlineLevelCol="0"/>
  <sheetData>
    <row r="2" customFormat="false" ht="12.8" hidden="false" customHeight="false" outlineLevel="0" collapsed="false">
      <c r="B2" s="0" t="s">
        <v>381</v>
      </c>
    </row>
    <row r="3" customFormat="false" ht="15" hidden="false" customHeight="false" outlineLevel="0" collapsed="false">
      <c r="B3" s="71" t="s">
        <v>580</v>
      </c>
    </row>
    <row r="4" customFormat="false" ht="15" hidden="false" customHeight="false" outlineLevel="0" collapsed="false">
      <c r="B4" s="71" t="s">
        <v>581</v>
      </c>
    </row>
    <row r="5" customFormat="false" ht="12.8" hidden="false" customHeight="false" outlineLevel="0" collapsed="false">
      <c r="B5" s="0" t="s">
        <v>582</v>
      </c>
    </row>
    <row r="6" customFormat="false" ht="15" hidden="false" customHeight="false" outlineLevel="0" collapsed="false">
      <c r="B6" s="71" t="s">
        <v>583</v>
      </c>
    </row>
    <row r="7" customFormat="false" ht="15" hidden="false" customHeight="false" outlineLevel="0" collapsed="false">
      <c r="B7" s="71" t="s">
        <v>584</v>
      </c>
    </row>
    <row r="8" customFormat="false" ht="12.8" hidden="false" customHeight="false" outlineLevel="0" collapsed="false">
      <c r="B8" s="0" t="s">
        <v>585</v>
      </c>
    </row>
    <row r="9" customFormat="false" ht="12.8" hidden="false" customHeight="false" outlineLevel="0" collapsed="false">
      <c r="B9" s="72" t="s">
        <v>586</v>
      </c>
    </row>
    <row r="10" customFormat="false" ht="12.8" hidden="false" customHeight="false" outlineLevel="0" collapsed="false">
      <c r="B10" s="0" t="s">
        <v>587</v>
      </c>
    </row>
    <row r="11" customFormat="false" ht="12.8" hidden="false" customHeight="false" outlineLevel="0" collapsed="false">
      <c r="B11" s="0" t="s">
        <v>588</v>
      </c>
    </row>
    <row r="14" customFormat="false" ht="15" hidden="false" customHeight="false" outlineLevel="0" collapsed="false">
      <c r="B14" s="71" t="s">
        <v>589</v>
      </c>
    </row>
    <row r="20" customFormat="false" ht="12.8" hidden="false" customHeight="false" outlineLevel="0" collapsed="false">
      <c r="B20" s="0" t="s">
        <v>590</v>
      </c>
    </row>
    <row r="21" customFormat="false" ht="12.8" hidden="false" customHeight="false" outlineLevel="0" collapsed="false">
      <c r="B21" s="0" t="s">
        <v>591</v>
      </c>
    </row>
    <row r="22" customFormat="false" ht="12.8" hidden="false" customHeight="false" outlineLevel="0" collapsed="false">
      <c r="B22" s="0" t="s">
        <v>535</v>
      </c>
    </row>
    <row r="23" customFormat="false" ht="12.8" hidden="false" customHeight="false" outlineLevel="0" collapsed="false">
      <c r="B23" s="0" t="s">
        <v>592</v>
      </c>
    </row>
    <row r="24" customFormat="false" ht="12.8" hidden="false" customHeight="false" outlineLevel="0" collapsed="false">
      <c r="B24" s="0" t="s">
        <v>389</v>
      </c>
    </row>
    <row r="25" customFormat="false" ht="12.8" hidden="false" customHeight="false" outlineLevel="0" collapsed="false">
      <c r="B25" s="0" t="s">
        <v>593</v>
      </c>
    </row>
    <row r="26" customFormat="false" ht="12.8" hidden="false" customHeight="false" outlineLevel="0" collapsed="false">
      <c r="B26" s="0" t="s">
        <v>539</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576</v>
      </c>
    </row>
    <row r="36" customFormat="false" ht="12.8" hidden="false" customHeight="false" outlineLevel="0" collapsed="false">
      <c r="B36" s="0" t="s">
        <v>602</v>
      </c>
    </row>
    <row r="37" customFormat="false" ht="12.8" hidden="false" customHeight="false" outlineLevel="0" collapsed="false">
      <c r="B37" s="0" t="s">
        <v>520</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416</v>
      </c>
    </row>
    <row r="3" customFormat="false" ht="12.8" hidden="false" customHeight="false" outlineLevel="0" collapsed="false">
      <c r="B3" s="0" t="s">
        <v>605</v>
      </c>
    </row>
    <row r="4" customFormat="false" ht="12.8" hidden="false" customHeight="false" outlineLevel="0" collapsed="false">
      <c r="B4" s="0" t="s">
        <v>606</v>
      </c>
    </row>
    <row r="5" customFormat="false" ht="12.8" hidden="false" customHeight="false" outlineLevel="0" collapsed="false">
      <c r="B5" s="0" t="s">
        <v>607</v>
      </c>
    </row>
    <row r="6" customFormat="false" ht="12.8" hidden="false" customHeight="false" outlineLevel="0" collapsed="false">
      <c r="B6" s="0" t="s">
        <v>608</v>
      </c>
    </row>
    <row r="7" customFormat="false" ht="12.8" hidden="false" customHeight="false" outlineLevel="0" collapsed="false">
      <c r="B7" s="0" t="s">
        <v>609</v>
      </c>
    </row>
    <row r="8" customFormat="false" ht="12.8" hidden="false" customHeight="false" outlineLevel="0" collapsed="false">
      <c r="B8" s="0" t="s">
        <v>610</v>
      </c>
    </row>
    <row r="9" customFormat="false" ht="12.8" hidden="false" customHeight="false" outlineLevel="0" collapsed="false">
      <c r="B9" s="0" t="s">
        <v>611</v>
      </c>
    </row>
    <row r="10" customFormat="false" ht="12.8" hidden="false" customHeight="false" outlineLevel="0" collapsed="false">
      <c r="B10" s="0" t="s">
        <v>612</v>
      </c>
    </row>
    <row r="11" customFormat="false" ht="12.8" hidden="false" customHeight="false" outlineLevel="0" collapsed="false">
      <c r="B11" s="0" t="s">
        <v>613</v>
      </c>
    </row>
    <row r="14" customFormat="false" ht="12.8" hidden="false" customHeight="false" outlineLevel="0" collapsed="false">
      <c r="B14" s="0" t="s">
        <v>614</v>
      </c>
    </row>
    <row r="20" customFormat="false" ht="12.8" hidden="false" customHeight="false" outlineLevel="0" collapsed="false">
      <c r="B20" s="0" t="s">
        <v>615</v>
      </c>
    </row>
    <row r="21" customFormat="false" ht="12.8" hidden="false" customHeight="false" outlineLevel="0" collapsed="false">
      <c r="B21" s="0" t="s">
        <v>616</v>
      </c>
    </row>
    <row r="22" customFormat="false" ht="12.8" hidden="false" customHeight="false" outlineLevel="0" collapsed="false">
      <c r="B22" s="0" t="s">
        <v>617</v>
      </c>
    </row>
    <row r="23" customFormat="false" ht="12.8" hidden="false" customHeight="false" outlineLevel="0" collapsed="false">
      <c r="B23" s="0" t="s">
        <v>618</v>
      </c>
    </row>
    <row r="24" customFormat="false" ht="12.8" hidden="false" customHeight="false" outlineLevel="0" collapsed="false">
      <c r="B24" s="0" t="s">
        <v>389</v>
      </c>
    </row>
    <row r="25" customFormat="false" ht="12.8" hidden="false" customHeight="false" outlineLevel="0" collapsed="false">
      <c r="B25" s="0" t="s">
        <v>619</v>
      </c>
    </row>
    <row r="26" customFormat="false" ht="12.8" hidden="false" customHeight="false" outlineLevel="0" collapsed="false">
      <c r="B26" s="0" t="s">
        <v>620</v>
      </c>
    </row>
    <row r="27" customFormat="false" ht="12.8" hidden="false" customHeight="false" outlineLevel="0" collapsed="false">
      <c r="B27" s="0" t="s">
        <v>621</v>
      </c>
    </row>
    <row r="28" customFormat="false" ht="12.8" hidden="false" customHeight="false" outlineLevel="0" collapsed="false">
      <c r="B28" s="0" t="s">
        <v>622</v>
      </c>
    </row>
    <row r="29" customFormat="false" ht="12.8" hidden="false" customHeight="false" outlineLevel="0" collapsed="false">
      <c r="B29" s="0" t="s">
        <v>623</v>
      </c>
    </row>
    <row r="30" customFormat="false" ht="12.8" hidden="false" customHeight="false" outlineLevel="0" collapsed="false">
      <c r="B30" s="0" t="s">
        <v>624</v>
      </c>
    </row>
    <row r="31" customFormat="false" ht="12.8" hidden="false" customHeight="false" outlineLevel="0" collapsed="false">
      <c r="B31" s="0" t="s">
        <v>625</v>
      </c>
    </row>
    <row r="32" customFormat="false" ht="12.8" hidden="false" customHeight="false" outlineLevel="0" collapsed="false">
      <c r="B32" s="0" t="s">
        <v>626</v>
      </c>
    </row>
    <row r="33" customFormat="false" ht="12.8" hidden="false" customHeight="false" outlineLevel="0" collapsed="false">
      <c r="B33" s="0" t="s">
        <v>627</v>
      </c>
    </row>
    <row r="34" customFormat="false" ht="12.8" hidden="false" customHeight="false" outlineLevel="0" collapsed="false">
      <c r="B34" s="0" t="s">
        <v>628</v>
      </c>
    </row>
    <row r="35" customFormat="false" ht="12.8" hidden="false" customHeight="false" outlineLevel="0" collapsed="false">
      <c r="B35" s="0" t="s">
        <v>629</v>
      </c>
    </row>
    <row r="36" customFormat="false" ht="12.8" hidden="false" customHeight="false" outlineLevel="0" collapsed="false">
      <c r="B36" s="0" t="s">
        <v>519</v>
      </c>
    </row>
    <row r="37" customFormat="false" ht="12.8" hidden="false" customHeight="false" outlineLevel="0" collapsed="false">
      <c r="B37" s="0" t="s">
        <v>446</v>
      </c>
    </row>
    <row r="38" customFormat="false" ht="12.8" hidden="false" customHeight="false" outlineLevel="0" collapsed="false">
      <c r="B38" s="0" t="s">
        <v>630</v>
      </c>
    </row>
    <row r="39" customFormat="false" ht="12.8" hidden="false" customHeight="false" outlineLevel="0" collapsed="false">
      <c r="B39" s="0" t="s">
        <v>631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2021-02-02T23:38:58Z</dcterms:modified>
  <cp:revision>223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