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<sst xmlns="http://schemas.openxmlformats.org/spreadsheetml/2006/main" count="795" uniqueCount="648">
  <si>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</si>
  <si>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</si>
  <si>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</si>
  <si>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</si>
  <si>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</si>
  <si>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</si>
  <si>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</si>
  <si>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</si>
  <si>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</si>
  <si>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</si>
  <si>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</si>
  <si>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</si>
  <si>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</si>
  <si>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</si>
  <si>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</si>
  <si>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</si>
  <si>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</si>
  <si>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</si>
  <si>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</si>
  <si>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</si>
  <si>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</si>
  <si>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</si>
  <si>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</si>
  <si>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</si>
  <si>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</si>
  <si>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</si>
  <si>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</si>
  <si>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</si>
  <si>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</si>
  <si>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</si>
  <si>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</si>
  <si>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</si>
  <si>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</si>
  <si>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</si>
  <si>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</si>
  <si>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</si>
  <si>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</si>
  <si>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</si>
  <si>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</si>
  <si>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</si>
  <si>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</si>
  <si>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</si>
  <si>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</si>
  <si>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</si>
  <si>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</si>
  <si>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</si>
  <si>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</si>
  <si>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</si>
  <si>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</si>
  <si>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</si>
  <si>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</si>
  <si>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</si>
  <si>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</si>
  <si>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</si>
  <si>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</si>
  <si>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</si>
  <si>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</si>
  <si>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</si>
  <si>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</si>
  <si>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</si>
  <si>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</si>
  <si>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</si>
  <si>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</si>
  <si>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</si>
  <si>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</si>
  <si>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</si>
  <si>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</si>
  <si>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</si>
  <si>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</si>
  <si>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</si>
  <si>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</si>
  <si>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</si>
  <si>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</si>
  <si>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</si>
  <si>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</si>
  <si>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</si>
  <si>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</si>
  <si>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</si>
  <si>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</si>
  <si>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</si>
  <si>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</si>
  <si>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</si>
  <si>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</si>
  <si>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</si>
  <si>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</si>
  <si>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</si>
  <si>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</si>
  <si>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</si>
  <si>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</si>
  <si>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</si>
  <si>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</si>
  <si>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</si>
  <si>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</si>
  <si>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</si>
  <si>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</si>
  <si>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</si>
  <si>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</si>
  <si>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</si>
  <si>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</si>
  <si>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</si>
  <si>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</si>
  <si>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</si>
  <si>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</si>
  <si>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</si>
  <si>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</si>
  <si>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</si>
  <si>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</si>
  <si>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</si>
  <si>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</si>
  <si>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</si>
  <si>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</si>
  <si>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</si>
  <si>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</si>
  <si>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</si>
  <si>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</si>
  <si>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</si>
  <si>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</si>
  <si>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</si>
  <si>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</si>
  <si>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</si>
  <si>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</si>
  <si>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</si>
  <si>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</si>
  <si>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</si>
  <si>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</si>
  <si>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</si>
  <si>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</si>
  <si>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</si>
  <si>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</si>
  <si>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</si>
  <si>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</si>
  <si>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</si>
  <si>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</si>
  <si>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</si>
  <si>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</si>
  <si>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</si>
  <si>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</si>
  <si>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</si>
  <si>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</si>
  <si>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</si>
  <si>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</si>
  <si>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</si>
  <si>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</si>
  <si>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</si>
  <si>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</si>
  <si>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</si>
  <si>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</si>
  <si>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</si>
  <si>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</si>
  <si>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</si>
  <si>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</si>
  <si>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</si>
  <si>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</si>
  <si>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</si>
  <si>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</si>
  <si>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</si>
  <si>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</si>
  <si>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</si>
  <si>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</si>
  <si>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</si>
  <si>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</si>
  <si>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</si>
  <si>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</si>
  <si>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</si>
  <si>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</si>
  <si>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</si>
  <si>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</si>
  <si>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</si>
  <si>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</si>
  <si>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</si>
  <si>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</si>
  <si>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</si>
  <si>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</si>
  <si>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</si>
  <si>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</si>
  <si>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</si>
  <si>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</si>
  <si>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</si>
  <si>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</si>
  <si>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</si>
  <si>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</si>
  <si>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</si>
  <si>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</si>
  <si>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</si>
  <si>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</si>
  <si>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</si>
  <si>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</si>
  <si>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</si>
  <si>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</si>
  <si>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</si>
  <si>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</si>
  <si>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</si>
  <si>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</si>
  <si>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</si>
  <si>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</si>
  <si>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</si>
  <si>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</si>
  <si>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</si>
  <si>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</si>
  <si>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</si>
  <si>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</si>
  <si>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</si>
  <si>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</si>
  <si>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</si>
  <si>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</si>
  <si>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</si>
  <si>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</si>
  <si>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</si>
  <si>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</si>
  <si>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</si>
  <si>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</si>
  <si>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</si>
  <si>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</si>
  <si>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</si>
  <si>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</si>
  <si>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</si>
  <si>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</si>
  <si>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</si>
  <si>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</si>
  <si>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</si>
  <si>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</si>
  <si>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</si>
  <si>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</si>
  <si>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</si>
  <si>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</si>
  <si>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</si>
  <si>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</si>
  <si>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</si>
  <si>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</si>
  <si>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</si>
  <si>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</si>
  <si>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</si>
  <si>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</si>
  <si>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</si>
  <si>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</si>
  <si>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</si>
  <si>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</si>
  <si>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</si>
  <si>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</si>
  <si>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</si>
  <si>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</si>
  <si>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</si>
  <si>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</si>
  <si>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</si>
  <si>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</si>
  <si>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</si>
  <si>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</si>
  <si>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</si>
  <si>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</si>
  <si>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</si>
  <si>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</si>
  <si>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</si>
  <si>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</si>
  <si>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</si>
  <si>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</si>
  <si>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</si>
  <si>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</si>
  <si>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</si>
  <si>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</si>
  <si>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</si>
  <si>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</si>
  <si>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</si>
  <si>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</si>
  <si>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</si>
  <si>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</si>
  <si>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</si>
  <si>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</si>
  <si>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</si>
  <si>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</si>
  <si>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</si>
  <si>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</si>
  <si>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</si>
  <si>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</si>
  <si>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</si>
  <si>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</si>
  <si>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</si>
  <si>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</si>
  <si>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</si>
  <si>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</si>
  <si>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</si>
  <si>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</si>
  <si>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</si>
  <si>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</si>
  <si>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</si>
  <si>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</si>
  <si>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</si>
  <si>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</si>
  <si>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</si>
  <si>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</si>
  <si>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</si>
  <si>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</si>
  <si>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</si>
  <si>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</si>
  <si>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</si>
  <si>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</si>
  <si>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</si>
  <si>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</si>
  <si>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</si>
  <si>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</si>
  <si>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</si>
  <si>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</si>
  <si>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</si>
  <si>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</si>
  <si>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</si>
  <si>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</si>
  <si>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</si>
  <si>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</si>
  <si>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</si>
  <si>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</si>
  <si>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</si>
  <si>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</si>
  <si>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</si>
  <si>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</si>
  <si>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</si>
  <si>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</si>
  <si>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</si>
  <si>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</si>
  <si>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</si>
  <si>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</si>
  <si>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</si>
  <si>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</si>
  <si>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</si>
  <si>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</si>
  <si>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</si>
  <si>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</si>
  <si>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</si>
  <si>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</si>
  <si>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</si>
  <si>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</si>
  <si>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</si>
  <si>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</si>
  <si>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</si>
  <si>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</si>
  <si>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</si>
  <si>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</si>
  <si>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</si>
  <si>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</si>
  <si>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</si>
  <si>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</si>
  <si>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</si>
  <si>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</si>
  <si>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</si>
  <si>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</si>
  <si>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</si>
  <si>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</si>
  <si>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</si>
  <si>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</si>
  <si>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</si>
  <si>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</si>
  <si>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</si>
  <si>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</si>
  <si>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</si>
  <si>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</si>
  <si>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</si>
  <si>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T460s</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</si>
  <si>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</si>
  <si>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</si>
  <si>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</si>
  <si>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</si>
  <si>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</si>
  <si>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</si>
  <si>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</si>
  <si>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</si>
  <si>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</si>
  <si>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</si>
  <si>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</si>
  <si>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</si>
  <si>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</si>
  <si>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</si>
  <si>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</si>
  <si>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</si>
  <si>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</si>
  <si>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</si>
  <si>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</si>
  <si>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T460s Regular - DE</t>
  </si>
  <si>
    <t xml:space="preserve">German</t>
  </si>
  <si>
    <t xml:space="preserve">01YR058</t>
  </si>
  <si>
    <t xml:space="preserve">Price – NON-Backlit</t>
  </si>
  <si>
    <t xml:space="preserve">Lenovo T460s Regular - FR</t>
  </si>
  <si>
    <t xml:space="preserve">French</t>
  </si>
  <si>
    <t xml:space="preserve">01YT111</t>
  </si>
  <si>
    <t xml:space="preserve">Packing size</t>
  </si>
  <si>
    <t xml:space="preserve">Small</t>
  </si>
  <si>
    <t xml:space="preserve">Lenovo T460s Regular - IT</t>
  </si>
  <si>
    <t xml:space="preserve">Italian</t>
  </si>
  <si>
    <t xml:space="preserve">01YT117</t>
  </si>
  <si>
    <t xml:space="preserve">T410 T410i T510 T510i W510 X220 X220i T420 T420i T520 T520i W520</t>
  </si>
  <si>
    <t xml:space="preserve">Package height (CM)</t>
  </si>
  <si>
    <t xml:space="preserve">Lenovo T460s Regular - ES</t>
  </si>
  <si>
    <t xml:space="preserve">Spanish</t>
  </si>
  <si>
    <t xml:space="preserve">01YR056</t>
  </si>
  <si>
    <t xml:space="preserve">Package width (CM)</t>
  </si>
  <si>
    <t xml:space="preserve">Lenovo T460s Regular - UK</t>
  </si>
  <si>
    <t xml:space="preserve">UK</t>
  </si>
  <si>
    <t xml:space="preserve">01YR075</t>
  </si>
  <si>
    <t xml:space="preserve">Package length (CM)</t>
  </si>
  <si>
    <t xml:space="preserve">Lenovo T460s Regular - NOR</t>
  </si>
  <si>
    <t xml:space="preserve">Scandinavian – Nordic</t>
  </si>
  <si>
    <t xml:space="preserve">01YT141</t>
  </si>
  <si>
    <t xml:space="preserve">Origin of Product</t>
  </si>
  <si>
    <t xml:space="preserve">Lenovo T460s Regular - BE</t>
  </si>
  <si>
    <t xml:space="preserve">Belgian</t>
  </si>
  <si>
    <t xml:space="preserve">01YR052</t>
  </si>
  <si>
    <t xml:space="preserve">Package weight (GR)</t>
  </si>
  <si>
    <t xml:space="preserve">Lenovo T460s Regular - BG</t>
  </si>
  <si>
    <t xml:space="preserve">Bulgarian</t>
  </si>
  <si>
    <t xml:space="preserve">Lenovo T460s Regular - CZ</t>
  </si>
  <si>
    <t xml:space="preserve">Czech</t>
  </si>
  <si>
    <t xml:space="preserve">01YT108</t>
  </si>
  <si>
    <t xml:space="preserve">Parent sku</t>
  </si>
  <si>
    <t xml:space="preserve">Lenovo T460s parent</t>
  </si>
  <si>
    <t xml:space="preserve">Lenovo T460s Regular - DK</t>
  </si>
  <si>
    <t xml:space="preserve">Danish</t>
  </si>
  <si>
    <t xml:space="preserve">01YR055</t>
  </si>
  <si>
    <t xml:space="preserve">Parent EAN</t>
  </si>
  <si>
    <t xml:space="preserve">Lenovo T460s Regular - HU</t>
  </si>
  <si>
    <t xml:space="preserve">Hungarian</t>
  </si>
  <si>
    <t xml:space="preserve">01YT115</t>
  </si>
  <si>
    <t xml:space="preserve">Lenovo T460s Regular - NL</t>
  </si>
  <si>
    <t xml:space="preserve">Dutch</t>
  </si>
  <si>
    <t xml:space="preserve">01YT119</t>
  </si>
  <si>
    <t xml:space="preserve">Item_type</t>
  </si>
  <si>
    <t xml:space="preserve">laptop-computer-replacement-parts</t>
  </si>
  <si>
    <t xml:space="preserve">Lenovo T460s Regular - NO</t>
  </si>
  <si>
    <t xml:space="preserve">Norwegian</t>
  </si>
  <si>
    <t xml:space="preserve">01YT120</t>
  </si>
  <si>
    <t xml:space="preserve">Lenovo T460s Regular - PL</t>
  </si>
  <si>
    <t xml:space="preserve">Polish</t>
  </si>
  <si>
    <t xml:space="preserve">Default quantity</t>
  </si>
  <si>
    <t xml:space="preserve">Lenovo T460s Regular - PT</t>
  </si>
  <si>
    <t xml:space="preserve">Portuguese</t>
  </si>
  <si>
    <t xml:space="preserve">01YT122</t>
  </si>
  <si>
    <t xml:space="preserve">Lenovo T460s Regular - SE/FI</t>
  </si>
  <si>
    <t xml:space="preserve">Swedish – Finnish</t>
  </si>
  <si>
    <t xml:space="preserve">01YR072</t>
  </si>
  <si>
    <t xml:space="preserve">Format</t>
  </si>
  <si>
    <t xml:space="preserve">Update</t>
  </si>
  <si>
    <t xml:space="preserve">Lenovo T460s Regular - CH</t>
  </si>
  <si>
    <t xml:space="preserve">Swiss</t>
  </si>
  <si>
    <t xml:space="preserve">01YT127</t>
  </si>
  <si>
    <t xml:space="preserve">Lenovo T460s Regular - US INT</t>
  </si>
  <si>
    <t xml:space="preserve">US International</t>
  </si>
  <si>
    <t xml:space="preserve">01YR076</t>
  </si>
  <si>
    <t xml:space="preserve">Lenovo T460s Regular - RUS</t>
  </si>
  <si>
    <t xml:space="preserve">Russian</t>
  </si>
  <si>
    <t xml:space="preserve">01YR069</t>
  </si>
  <si>
    <t xml:space="preserve">Bullet Point 1:</t>
  </si>
  <si>
    <t xml:space="preserve">Lenovo T460s Regular - US</t>
  </si>
  <si>
    <t xml:space="preserve">US</t>
  </si>
  <si>
    <t xml:space="preserve">01YT100</t>
  </si>
  <si>
    <t xml:space="preserve">Bullet Point 2:</t>
  </si>
  <si>
    <t xml:space="preserve">Lenovo T460s - DE</t>
  </si>
  <si>
    <t xml:space="preserve">01YR100</t>
  </si>
  <si>
    <t xml:space="preserve">Bullet Point 5:</t>
  </si>
  <si>
    <t xml:space="preserve">Lenovo T460s - FR</t>
  </si>
  <si>
    <t xml:space="preserve">01YR090</t>
  </si>
  <si>
    <t xml:space="preserve">Bullet Point 4:</t>
  </si>
  <si>
    <t xml:space="preserve">Lenovo T460s - IT</t>
  </si>
  <si>
    <t xml:space="preserve">01YR105</t>
  </si>
  <si>
    <t xml:space="preserve">Lenovo T460s - ES</t>
  </si>
  <si>
    <t xml:space="preserve">01YR098</t>
  </si>
  <si>
    <t xml:space="preserve">Lenovo T460s - UK</t>
  </si>
  <si>
    <t xml:space="preserve">01YR117</t>
  </si>
  <si>
    <t xml:space="preserve">Product Description</t>
  </si>
  <si>
    <t xml:space="preserve">Lenovo T460s - NOR</t>
  </si>
  <si>
    <t xml:space="preserve">01YR129</t>
  </si>
  <si>
    <t xml:space="preserve">Lenovo T460s - BE</t>
  </si>
  <si>
    <t xml:space="preserve">01YR094</t>
  </si>
  <si>
    <t xml:space="preserve">Warranty Message</t>
  </si>
  <si>
    <t xml:space="preserve">Lenovo T460s - BG</t>
  </si>
  <si>
    <t xml:space="preserve">Lenovo T460s - CZ</t>
  </si>
  <si>
    <t xml:space="preserve">01YR096</t>
  </si>
  <si>
    <t xml:space="preserve">Original bullet 1:</t>
  </si>
  <si>
    <t xml:space="preserve">Lenovo T460s - DK</t>
  </si>
  <si>
    <t xml:space="preserve">01YR097</t>
  </si>
  <si>
    <t xml:space="preserve">Lenovo T460s - HU</t>
  </si>
  <si>
    <t xml:space="preserve">01YR103</t>
  </si>
  <si>
    <t xml:space="preserve">Lenovo T460s - NL</t>
  </si>
  <si>
    <t xml:space="preserve">language</t>
  </si>
  <si>
    <t xml:space="preserve">Lenovo T460s - NO</t>
  </si>
  <si>
    <t xml:space="preserve">01YT162</t>
  </si>
  <si>
    <t xml:space="preserve">Marketplace</t>
  </si>
  <si>
    <t xml:space="preserve">EU</t>
  </si>
  <si>
    <t xml:space="preserve">Lenovo T460s - PL</t>
  </si>
  <si>
    <t xml:space="preserve">Lenovo T460s - PT</t>
  </si>
  <si>
    <t xml:space="preserve">01YR110</t>
  </si>
  <si>
    <t xml:space="preserve">Lenovo T460s - SE/FI</t>
  </si>
  <si>
    <t xml:space="preserve">01YR114</t>
  </si>
  <si>
    <t xml:space="preserve">Lenovo T460s - CH</t>
  </si>
  <si>
    <t xml:space="preserve">01YR115</t>
  </si>
  <si>
    <t xml:space="preserve">Lenovo T460s - US INT</t>
  </si>
  <si>
    <t xml:space="preserve">01YR118</t>
  </si>
  <si>
    <t xml:space="preserve">Lenovo T460s - RUS</t>
  </si>
  <si>
    <t xml:space="preserve">01YT165</t>
  </si>
  <si>
    <t xml:space="preserve">Lenovo T460s - US</t>
  </si>
  <si>
    <t xml:space="preserve">01YR088</t>
  </si>
  <si>
    <t xml:space="preserve">English</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</si>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</sst>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L161" colorId="64" zoomScale="100" zoomScaleNormal="100" zoomScalePageLayoutView="100" workbookViewId="0">
      <selection pane="topLeft" activeCell="N5" activeCellId="0" sqref="N5:U20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T460s parent</v>
      </c>
      <c r="C4" s="29" t="s">
        <v>345</v>
      </c>
      <c r="D4" s="30" t="n">
        <f aca="false">Values!B14</f>
        <v>5714401460992</v>
      </c>
      <c r="E4" s="31" t="s">
        <v>346</v>
      </c>
      <c r="F4" s="28" t="str">
        <f aca="false">Values!B1 &amp; " " &amp; Values!B3</f>
        <v>Teclado retroiluminado original para Lenovo Thinkpad T460s</v>
      </c>
      <c r="G4" s="29" t="s">
        <v>345</v>
      </c>
      <c r="H4" s="27" t="str">
        <f aca="false">Values!B16</f>
        <v>laptop-computer-replacement-parts</v>
      </c>
      <c r="I4" s="27" t="str">
        <f aca="false">IF(ISBLANK(Values!E3),"","4730574031")</f>
        <v>4730574031</v>
      </c>
      <c r="J4" s="32" t="str">
        <f aca="false">Values!B13</f>
        <v>Lenovo T460s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T460s Regular - DE</v>
      </c>
      <c r="C5" s="32" t="str">
        <f aca="false">IF(ISBLANK(Values!E4),"","TellusRem")</f>
        <v>TellusRem</v>
      </c>
      <c r="D5" s="30" t="n">
        <f aca="false">IF(ISBLANK(Values!E4),"",Values!E4)</f>
        <v>5714401465010</v>
      </c>
      <c r="E5" s="31" t="str">
        <f aca="false">IF(ISBLANK(Values!E4),"","EAN")</f>
        <v>EAN</v>
      </c>
      <c r="F5" s="28" t="str">
        <f aca="false">IF(ISBLANK(Values!E4),"",IF(Values!J4,Values!H4 &amp;" "&amp;  Values!$B$1 &amp; " " &amp;Values!$B$3,Values!G4 &amp;" "&amp;  Values!$B$2 &amp; " " &amp;Values!$B$3))</f>
        <v>German Teclado original sin retroiluminación para Lenovo Thinkpad T460s</v>
      </c>
      <c r="G5" s="32" t="str">
        <f aca="false">IF(ISBLANK(Values!E4),"","TellusRem")</f>
        <v>TellusRem</v>
      </c>
      <c r="H5" s="27" t="str">
        <f aca="false">IF(ISBLANK(Values!E4),"",Values!$B$16)</f>
        <v>laptop-computer-replacement-parts</v>
      </c>
      <c r="I5" s="27" t="str">
        <f aca="false">IF(ISBLANK(Values!E4),"","4730574031")</f>
        <v>4730574031</v>
      </c>
      <c r="J5" s="38" t="str">
        <f aca="false">IF(ISBLANK(Values!E4),"",Values!F4)</f>
        <v>Lenovo T460s Regular - DE</v>
      </c>
      <c r="K5" s="28" t="n">
        <f aca="false">IF(ISBLANK(Values!E4),"",IF(Values!J4, Values!$B$4, Values!$B$5))</f>
        <v>44.99</v>
      </c>
      <c r="L5" s="39" t="n">
        <f aca="false">IF(ISBLANK(Values!E4),"",Values!$B$18)</f>
        <v>5</v>
      </c>
      <c r="M5" s="28" t="str">
        <f aca="false">IF(ISBLANK(Values!E4),"",Values!$M4)</f>
        <v>https://download.lenovo.com/Images/Parts/01YR058/01YR058_A.jpg</v>
      </c>
      <c r="N5" s="40" t="str">
        <f aca="false">IF(ISBLANK(Values!$F4),"",Values!N4)</f>
        <v>https://download.lenovo.com/Images/Parts/01YR058/01YR058_B.jpg</v>
      </c>
      <c r="O5" s="40" t="str">
        <f aca="false">IF(ISBLANK(Values!$F4),"",Values!O4)</f>
        <v>https://download.lenovo.com/Images/Parts/01YR058/01YR058_details.jpg</v>
      </c>
      <c r="P5" s="40" t="str">
        <f aca="false">IF(ISBLANK(Values!$F4),"",Values!P4)</f>
        <v/>
      </c>
      <c r="Q5" s="40" t="str">
        <f aca="false">IF(ISBLANK(Values!$F4),"",Values!Q4)</f>
        <v/>
      </c>
      <c r="R5" s="40" t="str">
        <f aca="false">IF(ISBLANK(Values!$F4),"",Values!R4)</f>
        <v/>
      </c>
      <c r="S5" s="40" t="str">
        <f aca="false">IF(ISBLANK(Values!$F4),"",Values!S4)</f>
        <v/>
      </c>
      <c r="T5" s="40" t="str">
        <f aca="false">IF(ISBLANK(Values!$F4),"",Values!T4)</f>
        <v/>
      </c>
      <c r="U5" s="40" t="str">
        <f aca="false">IF(ISBLANK(Values!$F4),"",Values!U4)</f>
        <v/>
      </c>
      <c r="W5" s="32" t="str">
        <f aca="false">IF(ISBLANK(Values!E4),"","Child")</f>
        <v>Child</v>
      </c>
      <c r="X5" s="32" t="str">
        <f aca="false">IF(ISBLANK(Values!E4),"",Values!$B$13)</f>
        <v>Lenovo T460s parent</v>
      </c>
      <c r="Y5" s="38" t="str">
        <f aca="false">IF(ISBLANK(Values!E4),"","Size-Color")</f>
        <v>Size-Color</v>
      </c>
      <c r="Z5" s="32" t="str">
        <f aca="false">IF(ISBLANK(Values!E4),"","variation")</f>
        <v>variation</v>
      </c>
      <c r="AA5" s="36" t="str">
        <f aca="false">IF(ISBLANK(Values!E4),"",Values!$B$20)</f>
        <v>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IF(ISBLANK(Values!E4),"",IF(Values!I4,Values!$B$23,Values!$B$33))</f>
        <v>👉MAS DE 10.000 CLIENTES SATISFECHOS EN TODO EL MUNDO: Teclado restaurado en Europa </v>
      </c>
      <c r="AJ5" s="42" t="str">
        <f aca="false">IF(ISBLANK(Values!E4),"","👉 "&amp;Values!H4&amp; " "&amp;Values!$B$24 &amp;" "&amp;Values!$B$3)</f>
        <v>👉 alemán Compatible con Lenovo T460s</v>
      </c>
      <c r="AK5" s="1" t="str">
        <f aca="false">IF(ISBLANK(Values!E4),"",Values!$B$25)</f>
        <v>COMUNICACIÓN Y SOPORTE TÉCNICO: rápido y fluido 24h</v>
      </c>
      <c r="AL5" s="1" t="str">
        <f aca="false">IF(ISBLANK(Values!E4),"",Values!$B$26)</f>
        <v>GARANTÍA DE 6 MESES INCLUIDA: relajese , está cubierto </v>
      </c>
      <c r="AM5" s="1" t="str">
        <f aca="false">IF(ISBLANK(Values!E4),"",Values!$B$27)</f>
        <v>♻️Be green! ♻️ ¡Con este teclado, ahorra hasta un 80% de CO2!</v>
      </c>
      <c r="AT5" s="1" t="str">
        <f aca="false">IF(ISBLANK(Values!E4),"",IF(Values!J4,"Backlit", "Non-Backlit"))</f>
        <v>Non-Backlit</v>
      </c>
      <c r="AV5" s="28" t="str">
        <f aca="false">IF(ISBLANK(Values!E4),"",Values!H4)</f>
        <v>alemán</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31"/>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T460s Regular - FR</v>
      </c>
      <c r="C6" s="32" t="str">
        <f aca="false">IF(ISBLANK(Values!E5),"","TellusRem")</f>
        <v>TellusRem</v>
      </c>
      <c r="D6" s="30" t="n">
        <f aca="false">IF(ISBLANK(Values!E5),"",Values!E5)</f>
        <v>5714401465027</v>
      </c>
      <c r="E6" s="31" t="str">
        <f aca="false">IF(ISBLANK(Values!E5),"","EAN")</f>
        <v>EAN</v>
      </c>
      <c r="F6" s="28" t="str">
        <f aca="false">IF(ISBLANK(Values!E5),"",IF(Values!J5,Values!H5 &amp;" "&amp;  Values!$B$1 &amp; " " &amp;Values!$B$3,Values!G5 &amp;" "&amp;  Values!$B$2 &amp; " " &amp;Values!$B$3))</f>
        <v>French Teclado original sin retroiluminación para Lenovo Thinkpad T460s</v>
      </c>
      <c r="G6" s="32" t="str">
        <f aca="false">IF(ISBLANK(Values!E5),"","TellusRem")</f>
        <v>TellusRem</v>
      </c>
      <c r="H6" s="27" t="str">
        <f aca="false">IF(ISBLANK(Values!E5),"",Values!$B$16)</f>
        <v>laptop-computer-replacement-parts</v>
      </c>
      <c r="I6" s="27" t="str">
        <f aca="false">IF(ISBLANK(Values!E5),"","4730574031")</f>
        <v>4730574031</v>
      </c>
      <c r="J6" s="38" t="str">
        <f aca="false">IF(ISBLANK(Values!E5),"",Values!F5)</f>
        <v>Lenovo T460s Regular - FR</v>
      </c>
      <c r="K6" s="28" t="n">
        <f aca="false">IF(ISBLANK(Values!E5),"",IF(Values!J5, Values!$B$4, Values!$B$5))</f>
        <v>44.99</v>
      </c>
      <c r="L6" s="39" t="n">
        <f aca="false">IF(ISBLANK(Values!E5),"",Values!$B$18)</f>
        <v>5</v>
      </c>
      <c r="M6" s="28" t="str">
        <f aca="false">IF(ISBLANK(Values!E5),"",Values!$M5)</f>
        <v>https://download.lenovo.com/Images/Parts/01YT111/01YT111_A.jpg</v>
      </c>
      <c r="N6" s="40" t="str">
        <f aca="false">IF(ISBLANK(Values!$F5),"",Values!N5)</f>
        <v>https://download.lenovo.com/Images/Parts/01YT111/01YT111_B.jpg</v>
      </c>
      <c r="O6" s="40" t="str">
        <f aca="false">IF(ISBLANK(Values!$F5),"",Values!O5)</f>
        <v>https://download.lenovo.com/Images/Parts/01YT111/01YT111_details.jpg</v>
      </c>
      <c r="P6" s="40" t="str">
        <f aca="false">IF(ISBLANK(Values!$F5),"",Values!P5)</f>
        <v/>
      </c>
      <c r="Q6" s="40" t="str">
        <f aca="false">IF(ISBLANK(Values!$F5),"",Values!Q5)</f>
        <v/>
      </c>
      <c r="R6" s="40" t="str">
        <f aca="false">IF(ISBLANK(Values!$F5),"",Values!R5)</f>
        <v/>
      </c>
      <c r="S6" s="40" t="str">
        <f aca="false">IF(ISBLANK(Values!$F5),"",Values!S5)</f>
        <v/>
      </c>
      <c r="T6" s="40" t="str">
        <f aca="false">IF(ISBLANK(Values!$F5),"",Values!T5)</f>
        <v/>
      </c>
      <c r="U6" s="40" t="str">
        <f aca="false">IF(ISBLANK(Values!$F5),"",Values!U5)</f>
        <v/>
      </c>
      <c r="W6" s="32" t="str">
        <f aca="false">IF(ISBLANK(Values!E5),"","Child")</f>
        <v>Child</v>
      </c>
      <c r="X6" s="32" t="str">
        <f aca="false">IF(ISBLANK(Values!E5),"",Values!$B$13)</f>
        <v>Lenovo T460s parent</v>
      </c>
      <c r="Y6" s="38" t="str">
        <f aca="false">IF(ISBLANK(Values!E5),"","Size-Color")</f>
        <v>Size-Color</v>
      </c>
      <c r="Z6" s="32" t="str">
        <f aca="false">IF(ISBLANK(Values!E5),"","variation")</f>
        <v>variation</v>
      </c>
      <c r="AA6" s="36" t="str">
        <f aca="false">IF(ISBLANK(Values!E5),"",Values!$B$20)</f>
        <v>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IF(ISBLANK(Values!E5),"",IF(Values!I5,Values!$B$23,Values!$B$33))</f>
        <v>👉MAS DE 10.000 CLIENTES SATISFECHOS EN TODO EL MUNDO: Teclado restaurado en Europa </v>
      </c>
      <c r="AJ6" s="42" t="str">
        <f aca="false">IF(ISBLANK(Values!E5),"","👉 "&amp;Values!H5&amp; " "&amp;Values!$B$24 &amp;" "&amp;Values!$B$3)</f>
        <v>👉 francés Compatible con Lenovo T460s</v>
      </c>
      <c r="AK6" s="1" t="str">
        <f aca="false">IF(ISBLANK(Values!E5),"",Values!$B$25)</f>
        <v>COMUNICACIÓN Y SOPORTE TÉCNICO: rápido y fluido 24h</v>
      </c>
      <c r="AL6" s="1" t="str">
        <f aca="false">IF(ISBLANK(Values!E5),"",Values!$B$26)</f>
        <v>GARANTÍA DE 6 MESES INCLUIDA: relajese , está cubierto </v>
      </c>
      <c r="AM6" s="1" t="str">
        <f aca="false">IF(ISBLANK(Values!E5),"",Values!$B$27)</f>
        <v>♻️Be green! ♻️ ¡Con este teclado, ahorra hasta un 80% de CO2!</v>
      </c>
      <c r="AT6" s="1" t="str">
        <f aca="false">IF(ISBLANK(Values!E5),"",IF(Values!J5,"Backlit", "Non-Backlit"))</f>
        <v>Non-Backlit</v>
      </c>
      <c r="AV6" s="28" t="str">
        <f aca="false">IF(ISBLANK(Values!E5),"",Values!H5)</f>
        <v>francés</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31"/>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T460s Regular - IT</v>
      </c>
      <c r="C7" s="32" t="str">
        <f aca="false">IF(ISBLANK(Values!E6),"","TellusRem")</f>
        <v>TellusRem</v>
      </c>
      <c r="D7" s="30" t="n">
        <f aca="false">IF(ISBLANK(Values!E6),"",Values!E6)</f>
        <v>5714401465034</v>
      </c>
      <c r="E7" s="31" t="str">
        <f aca="false">IF(ISBLANK(Values!E6),"","EAN")</f>
        <v>EAN</v>
      </c>
      <c r="F7" s="28" t="str">
        <f aca="false">IF(ISBLANK(Values!E6),"",IF(Values!J6,Values!H6 &amp;" "&amp;  Values!$B$1 &amp; " " &amp;Values!$B$3,Values!G6 &amp;" "&amp;  Values!$B$2 &amp; " " &amp;Values!$B$3))</f>
        <v>Italian Teclado original sin retroiluminación para Lenovo Thinkpad T460s</v>
      </c>
      <c r="G7" s="32" t="str">
        <f aca="false">IF(ISBLANK(Values!E6),"","TellusRem")</f>
        <v>TellusRem</v>
      </c>
      <c r="H7" s="27" t="str">
        <f aca="false">IF(ISBLANK(Values!E6),"",Values!$B$16)</f>
        <v>laptop-computer-replacement-parts</v>
      </c>
      <c r="I7" s="27" t="str">
        <f aca="false">IF(ISBLANK(Values!E6),"","4730574031")</f>
        <v>4730574031</v>
      </c>
      <c r="J7" s="38" t="str">
        <f aca="false">IF(ISBLANK(Values!E6),"",Values!F6)</f>
        <v>Lenovo T460s Regular - IT</v>
      </c>
      <c r="K7" s="28" t="n">
        <f aca="false">IF(ISBLANK(Values!E6),"",IF(Values!J6, Values!$B$4, Values!$B$5))</f>
        <v>44.99</v>
      </c>
      <c r="L7" s="39" t="n">
        <f aca="false">IF(ISBLANK(Values!E6),"",Values!$B$18)</f>
        <v>5</v>
      </c>
      <c r="M7" s="28" t="str">
        <f aca="false">IF(ISBLANK(Values!E6),"",Values!$M6)</f>
        <v>https://download.lenovo.com/Images/Parts/01YT117/01YT117_A.jpg</v>
      </c>
      <c r="N7" s="40" t="str">
        <f aca="false">IF(ISBLANK(Values!$F6),"",Values!N6)</f>
        <v>https://download.lenovo.com/Images/Parts/01YT117/01YT117_B.jpg</v>
      </c>
      <c r="O7" s="40" t="str">
        <f aca="false">IF(ISBLANK(Values!$F6),"",Values!O6)</f>
        <v>https://download.lenovo.com/Images/Parts/01YT117/01YT117_details.jpg</v>
      </c>
      <c r="P7" s="40" t="str">
        <f aca="false">IF(ISBLANK(Values!$F6),"",Values!P6)</f>
        <v/>
      </c>
      <c r="Q7" s="40" t="str">
        <f aca="false">IF(ISBLANK(Values!$F6),"",Values!Q6)</f>
        <v/>
      </c>
      <c r="R7" s="40" t="str">
        <f aca="false">IF(ISBLANK(Values!$F6),"",Values!R6)</f>
        <v/>
      </c>
      <c r="S7" s="40" t="str">
        <f aca="false">IF(ISBLANK(Values!$F6),"",Values!S6)</f>
        <v/>
      </c>
      <c r="T7" s="40" t="str">
        <f aca="false">IF(ISBLANK(Values!$F6),"",Values!T6)</f>
        <v/>
      </c>
      <c r="U7" s="40" t="str">
        <f aca="false">IF(ISBLANK(Values!$F6),"",Values!U6)</f>
        <v/>
      </c>
      <c r="W7" s="32" t="str">
        <f aca="false">IF(ISBLANK(Values!E6),"","Child")</f>
        <v>Child</v>
      </c>
      <c r="X7" s="32" t="str">
        <f aca="false">IF(ISBLANK(Values!E6),"",Values!$B$13)</f>
        <v>Lenovo T460s parent</v>
      </c>
      <c r="Y7" s="38" t="str">
        <f aca="false">IF(ISBLANK(Values!E6),"","Size-Color")</f>
        <v>Size-Color</v>
      </c>
      <c r="Z7" s="32" t="str">
        <f aca="false">IF(ISBLANK(Values!E6),"","variation")</f>
        <v>variation</v>
      </c>
      <c r="AA7" s="36" t="str">
        <f aca="false">IF(ISBLANK(Values!E6),"",Values!$B$20)</f>
        <v>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IF(ISBLANK(Values!E6),"",IF(Values!I6,Values!$B$23,Values!$B$33))</f>
        <v>👉MAS DE 10.000 CLIENTES SATISFECHOS EN TODO EL MUNDO: Teclado restaurado en Europa </v>
      </c>
      <c r="AJ7" s="42" t="str">
        <f aca="false">IF(ISBLANK(Values!E6),"","👉 "&amp;Values!H6&amp; " "&amp;Values!$B$24 &amp;" "&amp;Values!$B$3)</f>
        <v>👉 italiano Compatible con Lenovo T460s</v>
      </c>
      <c r="AK7" s="1" t="str">
        <f aca="false">IF(ISBLANK(Values!E6),"",Values!$B$25)</f>
        <v>COMUNICACIÓN Y SOPORTE TÉCNICO: rápido y fluido 24h</v>
      </c>
      <c r="AL7" s="1" t="str">
        <f aca="false">IF(ISBLANK(Values!E6),"",Values!$B$26)</f>
        <v>GARANTÍA DE 6 MESES INCLUIDA: relajese , está cubierto </v>
      </c>
      <c r="AM7" s="1" t="str">
        <f aca="false">IF(ISBLANK(Values!E6),"",Values!$B$27)</f>
        <v>♻️Be green! ♻️ ¡Con este teclado, ahorra hasta un 80% de CO2!</v>
      </c>
      <c r="AT7" s="1" t="str">
        <f aca="false">IF(ISBLANK(Values!E6),"",IF(Values!J6,"Backlit", "Non-Backlit"))</f>
        <v>Non-Backlit</v>
      </c>
      <c r="AV7" s="28" t="str">
        <f aca="false">IF(ISBLANK(Values!E6),"",Values!H6)</f>
        <v>italiano</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31"/>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T460s Regular - ES</v>
      </c>
      <c r="C8" s="32" t="str">
        <f aca="false">IF(ISBLANK(Values!E7),"","TellusRem")</f>
        <v>TellusRem</v>
      </c>
      <c r="D8" s="30" t="n">
        <f aca="false">IF(ISBLANK(Values!E7),"",Values!E7)</f>
        <v>5714401465041</v>
      </c>
      <c r="E8" s="31" t="str">
        <f aca="false">IF(ISBLANK(Values!E7),"","EAN")</f>
        <v>EAN</v>
      </c>
      <c r="F8" s="28" t="str">
        <f aca="false">IF(ISBLANK(Values!E7),"",IF(Values!J7,Values!H7 &amp;" "&amp;  Values!$B$1 &amp; " " &amp;Values!$B$3,Values!G7 &amp;" "&amp;  Values!$B$2 &amp; " " &amp;Values!$B$3))</f>
        <v>Spanish Teclado original sin retroiluminación para Lenovo Thinkpad T460s</v>
      </c>
      <c r="G8" s="32" t="str">
        <f aca="false">IF(ISBLANK(Values!E7),"","TellusRem")</f>
        <v>TellusRem</v>
      </c>
      <c r="H8" s="27" t="str">
        <f aca="false">IF(ISBLANK(Values!E7),"",Values!$B$16)</f>
        <v>laptop-computer-replacement-parts</v>
      </c>
      <c r="I8" s="27" t="str">
        <f aca="false">IF(ISBLANK(Values!E7),"","4730574031")</f>
        <v>4730574031</v>
      </c>
      <c r="J8" s="38" t="str">
        <f aca="false">IF(ISBLANK(Values!E7),"",Values!F7)</f>
        <v>Lenovo T460s Regular - ES</v>
      </c>
      <c r="K8" s="28" t="n">
        <f aca="false">IF(ISBLANK(Values!E7),"",IF(Values!J7, Values!$B$4, Values!$B$5))</f>
        <v>44.99</v>
      </c>
      <c r="L8" s="39" t="n">
        <f aca="false">IF(ISBLANK(Values!E7),"",Values!$B$18)</f>
        <v>5</v>
      </c>
      <c r="M8" s="28" t="str">
        <f aca="false">IF(ISBLANK(Values!E7),"",Values!$M7)</f>
        <v>https://download.lenovo.com/Images/Parts/01YR056/01YR056_A.jpg</v>
      </c>
      <c r="N8" s="40" t="str">
        <f aca="false">IF(ISBLANK(Values!$F7),"",Values!N7)</f>
        <v>https://download.lenovo.com/Images/Parts/01YR056/01YR056_B.jpg</v>
      </c>
      <c r="O8" s="40" t="str">
        <f aca="false">IF(ISBLANK(Values!$F7),"",Values!O7)</f>
        <v>https://download.lenovo.com/Images/Parts/01YR056/01YR056_details.jpg</v>
      </c>
      <c r="P8" s="40" t="str">
        <f aca="false">IF(ISBLANK(Values!$F7),"",Values!P7)</f>
        <v/>
      </c>
      <c r="Q8" s="40" t="str">
        <f aca="false">IF(ISBLANK(Values!$F7),"",Values!Q7)</f>
        <v/>
      </c>
      <c r="R8" s="40" t="str">
        <f aca="false">IF(ISBLANK(Values!$F7),"",Values!R7)</f>
        <v/>
      </c>
      <c r="S8" s="40" t="str">
        <f aca="false">IF(ISBLANK(Values!$F7),"",Values!S7)</f>
        <v/>
      </c>
      <c r="T8" s="40" t="str">
        <f aca="false">IF(ISBLANK(Values!$F7),"",Values!T7)</f>
        <v/>
      </c>
      <c r="U8" s="40" t="str">
        <f aca="false">IF(ISBLANK(Values!$F7),"",Values!U7)</f>
        <v/>
      </c>
      <c r="W8" s="32" t="str">
        <f aca="false">IF(ISBLANK(Values!E7),"","Child")</f>
        <v>Child</v>
      </c>
      <c r="X8" s="32" t="str">
        <f aca="false">IF(ISBLANK(Values!E7),"",Values!$B$13)</f>
        <v>Lenovo T460s parent</v>
      </c>
      <c r="Y8" s="38" t="str">
        <f aca="false">IF(ISBLANK(Values!E7),"","Size-Color")</f>
        <v>Size-Color</v>
      </c>
      <c r="Z8" s="32" t="str">
        <f aca="false">IF(ISBLANK(Values!E7),"","variation")</f>
        <v>variation</v>
      </c>
      <c r="AA8" s="36" t="str">
        <f aca="false">IF(ISBLANK(Values!E7),"",Values!$B$20)</f>
        <v>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IF(ISBLANK(Values!E7),"",IF(Values!I7,Values!$B$23,Values!$B$33))</f>
        <v>👉MAS DE 10.000 CLIENTES SATISFECHOS EN TODO EL MUNDO: Teclado restaurado en Europa </v>
      </c>
      <c r="AJ8" s="42" t="str">
        <f aca="false">IF(ISBLANK(Values!E7),"","👉 "&amp;Values!H7&amp; " "&amp;Values!$B$24 &amp;" "&amp;Values!$B$3)</f>
        <v>👉 Español Compatible con Lenovo T460s</v>
      </c>
      <c r="AK8" s="1" t="str">
        <f aca="false">IF(ISBLANK(Values!E7),"",Values!$B$25)</f>
        <v>COMUNICACIÓN Y SOPORTE TÉCNICO: rápido y fluido 24h</v>
      </c>
      <c r="AL8" s="1" t="str">
        <f aca="false">IF(ISBLANK(Values!E7),"",Values!$B$26)</f>
        <v>GARANTÍA DE 6 MESES INCLUIDA: relajese , está cubierto </v>
      </c>
      <c r="AM8" s="1" t="str">
        <f aca="false">IF(ISBLANK(Values!E7),"",Values!$B$27)</f>
        <v>♻️Be green! ♻️ ¡Con este teclado, ahorra hasta un 80% de CO2!</v>
      </c>
      <c r="AT8" s="1" t="str">
        <f aca="false">IF(ISBLANK(Values!E7),"",IF(Values!J7,"Backlit", "Non-Backlit"))</f>
        <v>Non-Backlit</v>
      </c>
      <c r="AV8" s="28" t="str">
        <f aca="false">IF(ISBLANK(Values!E7),"",Values!H7)</f>
        <v>Español</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31"/>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T460s Regular - UK</v>
      </c>
      <c r="C9" s="32" t="str">
        <f aca="false">IF(ISBLANK(Values!E8),"","TellusRem")</f>
        <v>TellusRem</v>
      </c>
      <c r="D9" s="30" t="n">
        <f aca="false">IF(ISBLANK(Values!E8),"",Values!E8)</f>
        <v>5714401465058</v>
      </c>
      <c r="E9" s="31" t="str">
        <f aca="false">IF(ISBLANK(Values!E8),"","EAN")</f>
        <v>EAN</v>
      </c>
      <c r="F9" s="28" t="str">
        <f aca="false">IF(ISBLANK(Values!E8),"",IF(Values!J8,Values!H8 &amp;" "&amp;  Values!$B$1 &amp; " " &amp;Values!$B$3,Values!G8 &amp;" "&amp;  Values!$B$2 &amp; " " &amp;Values!$B$3))</f>
        <v>UK Teclado original sin retroiluminación para Lenovo Thinkpad T460s</v>
      </c>
      <c r="G9" s="32" t="str">
        <f aca="false">IF(ISBLANK(Values!E8),"","TellusRem")</f>
        <v>TellusRem</v>
      </c>
      <c r="H9" s="27" t="str">
        <f aca="false">IF(ISBLANK(Values!E8),"",Values!$B$16)</f>
        <v>laptop-computer-replacement-parts</v>
      </c>
      <c r="I9" s="27" t="str">
        <f aca="false">IF(ISBLANK(Values!E8),"","4730574031")</f>
        <v>4730574031</v>
      </c>
      <c r="J9" s="38" t="str">
        <f aca="false">IF(ISBLANK(Values!E8),"",Values!F8)</f>
        <v>Lenovo T460s Regular - UK</v>
      </c>
      <c r="K9" s="28" t="n">
        <f aca="false">IF(ISBLANK(Values!E8),"",IF(Values!J8, Values!$B$4, Values!$B$5))</f>
        <v>44.99</v>
      </c>
      <c r="L9" s="39" t="n">
        <f aca="false">IF(ISBLANK(Values!E8),"",Values!$B$18)</f>
        <v>5</v>
      </c>
      <c r="M9" s="28" t="str">
        <f aca="false">IF(ISBLANK(Values!E8),"",Values!$M8)</f>
        <v>https://download.lenovo.com/Images/Parts/01YR075/01YR075_A.jpg</v>
      </c>
      <c r="N9" s="40" t="str">
        <f aca="false">IF(ISBLANK(Values!$F8),"",Values!N8)</f>
        <v>https://download.lenovo.com/Images/Parts/01YR075/01YR075_B.jpg</v>
      </c>
      <c r="O9" s="40" t="str">
        <f aca="false">IF(ISBLANK(Values!$F8),"",Values!O8)</f>
        <v>https://download.lenovo.com/Images/Parts/01YR075/01YR075_details.jpg</v>
      </c>
      <c r="P9" s="40" t="str">
        <f aca="false">IF(ISBLANK(Values!$F8),"",Values!P8)</f>
        <v/>
      </c>
      <c r="Q9" s="40" t="str">
        <f aca="false">IF(ISBLANK(Values!$F8),"",Values!Q8)</f>
        <v/>
      </c>
      <c r="R9" s="40" t="str">
        <f aca="false">IF(ISBLANK(Values!$F8),"",Values!R8)</f>
        <v/>
      </c>
      <c r="S9" s="40" t="str">
        <f aca="false">IF(ISBLANK(Values!$F8),"",Values!S8)</f>
        <v/>
      </c>
      <c r="T9" s="40" t="str">
        <f aca="false">IF(ISBLANK(Values!$F8),"",Values!T8)</f>
        <v/>
      </c>
      <c r="U9" s="40" t="str">
        <f aca="false">IF(ISBLANK(Values!$F8),"",Values!U8)</f>
        <v/>
      </c>
      <c r="W9" s="32" t="str">
        <f aca="false">IF(ISBLANK(Values!E8),"","Child")</f>
        <v>Child</v>
      </c>
      <c r="X9" s="32" t="str">
        <f aca="false">IF(ISBLANK(Values!E8),"",Values!$B$13)</f>
        <v>Lenovo T460s parent</v>
      </c>
      <c r="Y9" s="38" t="str">
        <f aca="false">IF(ISBLANK(Values!E8),"","Size-Color")</f>
        <v>Size-Color</v>
      </c>
      <c r="Z9" s="32" t="str">
        <f aca="false">IF(ISBLANK(Values!E8),"","variation")</f>
        <v>variation</v>
      </c>
      <c r="AA9" s="36" t="str">
        <f aca="false">IF(ISBLANK(Values!E8),"",Values!$B$20)</f>
        <v>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IF(ISBLANK(Values!E8),"",IF(Values!I8,Values!$B$23,Values!$B$33))</f>
        <v>👉MAS DE 10.000 CLIENTES SATISFECHOS EN TODO EL MUNDO: Teclado restaurado en Europa </v>
      </c>
      <c r="AJ9" s="42" t="str">
        <f aca="false">IF(ISBLANK(Values!E8),"","👉 "&amp;Values!H8&amp; " "&amp;Values!$B$24 &amp;" "&amp;Values!$B$3)</f>
        <v>👉 Ingles Compatible con Lenovo T460s</v>
      </c>
      <c r="AK9" s="1" t="str">
        <f aca="false">IF(ISBLANK(Values!E8),"",Values!$B$25)</f>
        <v>COMUNICACIÓN Y SOPORTE TÉCNICO: rápido y fluido 24h</v>
      </c>
      <c r="AL9" s="1" t="str">
        <f aca="false">IF(ISBLANK(Values!E8),"",Values!$B$26)</f>
        <v>GARANTÍA DE 6 MESES INCLUIDA: relajese , está cubierto </v>
      </c>
      <c r="AM9" s="1" t="str">
        <f aca="false">IF(ISBLANK(Values!E8),"",Values!$B$27)</f>
        <v>♻️Be green! ♻️ ¡Con este teclado, ahorra hasta un 80% de CO2!</v>
      </c>
      <c r="AT9" s="1" t="str">
        <f aca="false">IF(ISBLANK(Values!E8),"",IF(Values!J8,"Backlit", "Non-Backlit"))</f>
        <v>Non-Backlit</v>
      </c>
      <c r="AV9" s="28" t="str">
        <f aca="false">IF(ISBLANK(Values!E8),"",Values!H8)</f>
        <v>Ingles</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31"/>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T460s Regular - NOR</v>
      </c>
      <c r="C10" s="32" t="str">
        <f aca="false">IF(ISBLANK(Values!E9),"","TellusRem")</f>
        <v>TellusRem</v>
      </c>
      <c r="D10" s="30" t="n">
        <f aca="false">IF(ISBLANK(Values!E9),"",Values!E9)</f>
        <v>5714401465065</v>
      </c>
      <c r="E10" s="31" t="str">
        <f aca="false">IF(ISBLANK(Values!E9),"","EAN")</f>
        <v>EAN</v>
      </c>
      <c r="F10" s="28" t="str">
        <f aca="false">IF(ISBLANK(Values!E9),"",IF(Values!J9,Values!H9 &amp;" "&amp;  Values!$B$1 &amp; " " &amp;Values!$B$3,Values!G9 &amp;" "&amp;  Values!$B$2 &amp; " " &amp;Values!$B$3))</f>
        <v>Scandinavian – Nordic Teclado original sin retroiluminación para Lenovo Thinkpad T460s</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f>
        <v>Lenovo T460s Regular - NOR</v>
      </c>
      <c r="K10" s="28" t="n">
        <f aca="false">IF(ISBLANK(Values!E9),"",IF(Values!J9, Values!$B$4, Values!$B$5))</f>
        <v>44.99</v>
      </c>
      <c r="L10" s="39" t="n">
        <f aca="false">IF(ISBLANK(Values!E9),"",Values!$B$18)</f>
        <v>5</v>
      </c>
      <c r="M10" s="28" t="str">
        <f aca="false">IF(ISBLANK(Values!E9),"",Values!$M9)</f>
        <v>https://download.lenovo.com/Images/Parts/01YT141/01YT141_A.jpg</v>
      </c>
      <c r="N10" s="40" t="str">
        <f aca="false">IF(ISBLANK(Values!$F9),"",Values!N9)</f>
        <v>https://download.lenovo.com/Images/Parts/01YT141/01YT141_B.jpg</v>
      </c>
      <c r="O10" s="40" t="str">
        <f aca="false">IF(ISBLANK(Values!$F9),"",Values!O9)</f>
        <v>https://download.lenovo.com/Images/Parts/01YT141/01YT141_details.jpg</v>
      </c>
      <c r="P10" s="40" t="str">
        <f aca="false">IF(ISBLANK(Values!$F9),"",Values!P9)</f>
        <v/>
      </c>
      <c r="Q10" s="40" t="str">
        <f aca="false">IF(ISBLANK(Values!$F9),"",Values!Q9)</f>
        <v/>
      </c>
      <c r="R10" s="40" t="str">
        <f aca="false">IF(ISBLANK(Values!$F9),"",Values!R9)</f>
        <v/>
      </c>
      <c r="S10" s="40" t="str">
        <f aca="false">IF(ISBLANK(Values!$F9),"",Values!S9)</f>
        <v/>
      </c>
      <c r="T10" s="40" t="str">
        <f aca="false">IF(ISBLANK(Values!$F9),"",Values!T9)</f>
        <v/>
      </c>
      <c r="U10" s="40" t="str">
        <f aca="false">IF(ISBLANK(Values!$F9),"",Values!U9)</f>
        <v/>
      </c>
      <c r="W10" s="32" t="str">
        <f aca="false">IF(ISBLANK(Values!E9),"","Child")</f>
        <v>Child</v>
      </c>
      <c r="X10" s="32" t="str">
        <f aca="false">IF(ISBLANK(Values!E9),"",Values!$B$13)</f>
        <v>Lenovo T460s parent</v>
      </c>
      <c r="Y10" s="38" t="str">
        <f aca="false">IF(ISBLANK(Values!E9),"","Size-Color")</f>
        <v>Size-Color</v>
      </c>
      <c r="Z10" s="32" t="str">
        <f aca="false">IF(ISBLANK(Values!E9),"","variation")</f>
        <v>variation</v>
      </c>
      <c r="AA10" s="36" t="str">
        <f aca="false">IF(ISBLANK(Values!E9),"",Values!$B$20)</f>
        <v>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IF(ISBLANK(Values!E9),"",IF(Values!I9,Values!$B$23,Values!$B$33))</f>
        <v>👉MAS DE 10.000 CLIENTES SATISFECHOS EN TODO EL MUNDO: Teclado restaurado en Europa </v>
      </c>
      <c r="AJ10" s="42" t="str">
        <f aca="false">IF(ISBLANK(Values!E9),"","👉 "&amp;Values!H9&amp; " "&amp;Values!$B$24 &amp;" "&amp;Values!$B$3)</f>
        <v>👉 Escandinavo - nórdico Compatible con Lenovo T460s</v>
      </c>
      <c r="AK10" s="1" t="str">
        <f aca="false">IF(ISBLANK(Values!E9),"",Values!$B$25)</f>
        <v>COMUNICACIÓN Y SOPORTE TÉCNICO: rápido y fluido 24h</v>
      </c>
      <c r="AL10" s="1" t="str">
        <f aca="false">IF(ISBLANK(Values!E9),"",Values!$B$26)</f>
        <v>GARANTÍA DE 6 MESES INCLUIDA: relajese , está cubierto </v>
      </c>
      <c r="AM10" s="1" t="str">
        <f aca="false">IF(ISBLANK(Values!E9),"",Values!$B$27)</f>
        <v>♻️Be green! ♻️ ¡Con este teclado, ahorra hasta un 80% de CO2!</v>
      </c>
      <c r="AT10" s="1" t="str">
        <f aca="false">IF(ISBLANK(Values!E9),"",IF(Values!J9,"Backlit", "Non-Backlit"))</f>
        <v>Non-Backlit</v>
      </c>
      <c r="AV10" s="28" t="str">
        <f aca="false">IF(ISBLANK(Values!E9),"",Values!H9)</f>
        <v>Escandinavo - nórdico</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31"/>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T460s Regular - BE</v>
      </c>
      <c r="C11" s="32" t="str">
        <f aca="false">IF(ISBLANK(Values!E10),"","TellusRem")</f>
        <v>TellusRem</v>
      </c>
      <c r="D11" s="30" t="n">
        <f aca="false">IF(ISBLANK(Values!E10),"",Values!E10)</f>
        <v>5714401465072</v>
      </c>
      <c r="E11" s="31" t="str">
        <f aca="false">IF(ISBLANK(Values!E10),"","EAN")</f>
        <v>EAN</v>
      </c>
      <c r="F11" s="28" t="str">
        <f aca="false">IF(ISBLANK(Values!E10),"",IF(Values!J10,Values!H10 &amp;" "&amp;  Values!$B$1 &amp; " " &amp;Values!$B$3,Values!G10 &amp;" "&amp;  Values!$B$2 &amp; " " &amp;Values!$B$3))</f>
        <v>Belgian Teclado original sin retroiluminación para Lenovo Thinkpad T460s</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f>
        <v>Lenovo T460s Regular - BE</v>
      </c>
      <c r="K11" s="28" t="n">
        <f aca="false">IF(ISBLANK(Values!E10),"",IF(Values!J10, Values!$B$4, Values!$B$5))</f>
        <v>44.99</v>
      </c>
      <c r="L11" s="39" t="n">
        <f aca="false">IF(ISBLANK(Values!E10),"",Values!$B$18)</f>
        <v>5</v>
      </c>
      <c r="M11" s="28" t="str">
        <f aca="false">IF(ISBLANK(Values!E10),"",Values!$M10)</f>
        <v>https://download.lenovo.com/Images/Parts/01YR052/01YR052_A.jpg</v>
      </c>
      <c r="N11" s="40" t="str">
        <f aca="false">IF(ISBLANK(Values!$F10),"",Values!N10)</f>
        <v>https://download.lenovo.com/Images/Parts/01YR052/01YR052_B.jpg</v>
      </c>
      <c r="O11" s="40" t="str">
        <f aca="false">IF(ISBLANK(Values!$F10),"",Values!O10)</f>
        <v>https://download.lenovo.com/Images/Parts/01YR052/01YR052_details.jpg</v>
      </c>
      <c r="P11" s="40" t="str">
        <f aca="false">IF(ISBLANK(Values!$F10),"",Values!P10)</f>
        <v/>
      </c>
      <c r="Q11" s="40" t="str">
        <f aca="false">IF(ISBLANK(Values!$F10),"",Values!Q10)</f>
        <v/>
      </c>
      <c r="R11" s="40" t="str">
        <f aca="false">IF(ISBLANK(Values!$F10),"",Values!R10)</f>
        <v/>
      </c>
      <c r="S11" s="40" t="str">
        <f aca="false">IF(ISBLANK(Values!$F10),"",Values!S10)</f>
        <v/>
      </c>
      <c r="T11" s="40" t="str">
        <f aca="false">IF(ISBLANK(Values!$F10),"",Values!T10)</f>
        <v/>
      </c>
      <c r="U11" s="40" t="str">
        <f aca="false">IF(ISBLANK(Values!$F10),"",Values!U10)</f>
        <v/>
      </c>
      <c r="W11" s="32" t="str">
        <f aca="false">IF(ISBLANK(Values!E10),"","Child")</f>
        <v>Child</v>
      </c>
      <c r="X11" s="32" t="str">
        <f aca="false">IF(ISBLANK(Values!E10),"",Values!$B$13)</f>
        <v>Lenovo T460s parent</v>
      </c>
      <c r="Y11" s="38" t="str">
        <f aca="false">IF(ISBLANK(Values!E10),"","Size-Color")</f>
        <v>Size-Color</v>
      </c>
      <c r="Z11" s="32" t="str">
        <f aca="false">IF(ISBLANK(Values!E10),"","variation")</f>
        <v>variation</v>
      </c>
      <c r="AA11" s="36" t="str">
        <f aca="false">IF(ISBLANK(Values!E10),"",Values!$B$20)</f>
        <v>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IF(ISBLANK(Values!E10),"",IF(Values!I10,Values!$B$23,Values!$B$33))</f>
        <v>👉MAS DE 10.000 CLIENTES SATISFECHOS EN TODO EL MUNDO: Teclado restaurado en Europa </v>
      </c>
      <c r="AJ11" s="42" t="str">
        <f aca="false">IF(ISBLANK(Values!E10),"","👉 "&amp;Values!H10&amp; " "&amp;Values!$B$24 &amp;" "&amp;Values!$B$3)</f>
        <v>👉 Belga Compatible con Lenovo T460s</v>
      </c>
      <c r="AK11" s="1" t="str">
        <f aca="false">IF(ISBLANK(Values!E10),"",Values!$B$25)</f>
        <v>COMUNICACIÓN Y SOPORTE TÉCNICO: rápido y fluido 24h</v>
      </c>
      <c r="AL11" s="1" t="str">
        <f aca="false">IF(ISBLANK(Values!E10),"",Values!$B$26)</f>
        <v>GARANTÍA DE 6 MESES INCLUIDA: relajese , está cubierto </v>
      </c>
      <c r="AM11" s="1" t="str">
        <f aca="false">IF(ISBLANK(Values!E10),"",Values!$B$27)</f>
        <v>♻️Be green! ♻️ ¡Con este teclado, ahorra hasta un 80% de CO2!</v>
      </c>
      <c r="AT11" s="1" t="str">
        <f aca="false">IF(ISBLANK(Values!E10),"",IF(Values!J10,"Backlit", "Non-Backlit"))</f>
        <v>Non-Backlit</v>
      </c>
      <c r="AV11" s="28" t="str">
        <f aca="false">IF(ISBLANK(Values!E10),"",Values!H10)</f>
        <v>Belga</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31"/>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T460s Regular - BG</v>
      </c>
      <c r="C12" s="32" t="str">
        <f aca="false">IF(ISBLANK(Values!E11),"","TellusRem")</f>
        <v>TellusRem</v>
      </c>
      <c r="D12" s="30" t="n">
        <f aca="false">IF(ISBLANK(Values!E11),"",Values!E11)</f>
        <v>5714401465089</v>
      </c>
      <c r="E12" s="31" t="str">
        <f aca="false">IF(ISBLANK(Values!E11),"","EAN")</f>
        <v>EAN</v>
      </c>
      <c r="F12" s="28" t="str">
        <f aca="false">IF(ISBLANK(Values!E11),"",IF(Values!J11,Values!H11 &amp;" "&amp;  Values!$B$1 &amp; " " &amp;Values!$B$3,Values!G11 &amp;" "&amp;  Values!$B$2 &amp; " " &amp;Values!$B$3))</f>
        <v>Bulgarian Teclado original sin retroiluminación para Lenovo Thinkpad T460s</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f>
        <v>Lenovo T460s Regular - BG</v>
      </c>
      <c r="K12" s="28" t="n">
        <f aca="false">IF(ISBLANK(Values!E11),"",IF(Values!J11, Values!$B$4, Values!$B$5))</f>
        <v>44.99</v>
      </c>
      <c r="L12" s="39" t="n">
        <f aca="false">IF(ISBLANK(Values!E11),"",Values!$B$18)</f>
        <v>5</v>
      </c>
      <c r="M12" s="28" t="str">
        <f aca="false">IF(ISBLANK(Values!E11),"",Values!$M11)</f>
        <v/>
      </c>
      <c r="N12" s="40" t="str">
        <f aca="false">IF(ISBLANK(Values!$F11),"",Values!N11)</f>
        <v/>
      </c>
      <c r="O12" s="40" t="str">
        <f aca="false">IF(ISBLANK(Values!$F11),"",Values!O11)</f>
        <v/>
      </c>
      <c r="P12" s="40" t="str">
        <f aca="false">IF(ISBLANK(Values!$F11),"",Values!P11)</f>
        <v/>
      </c>
      <c r="Q12" s="40" t="str">
        <f aca="false">IF(ISBLANK(Values!$F11),"",Values!Q11)</f>
        <v/>
      </c>
      <c r="R12" s="40" t="str">
        <f aca="false">IF(ISBLANK(Values!$F11),"",Values!R11)</f>
        <v/>
      </c>
      <c r="S12" s="40" t="str">
        <f aca="false">IF(ISBLANK(Values!$F11),"",Values!S11)</f>
        <v/>
      </c>
      <c r="T12" s="40" t="str">
        <f aca="false">IF(ISBLANK(Values!$F11),"",Values!T11)</f>
        <v/>
      </c>
      <c r="U12" s="40" t="str">
        <f aca="false">IF(ISBLANK(Values!$F11),"",Values!U11)</f>
        <v/>
      </c>
      <c r="W12" s="32" t="str">
        <f aca="false">IF(ISBLANK(Values!E11),"","Child")</f>
        <v>Child</v>
      </c>
      <c r="X12" s="32" t="str">
        <f aca="false">IF(ISBLANK(Values!E11),"",Values!$B$13)</f>
        <v>Lenovo T460s parent</v>
      </c>
      <c r="Y12" s="38" t="str">
        <f aca="false">IF(ISBLANK(Values!E11),"","Size-Color")</f>
        <v>Size-Color</v>
      </c>
      <c r="Z12" s="32" t="str">
        <f aca="false">IF(ISBLANK(Values!E11),"","variation")</f>
        <v>variation</v>
      </c>
      <c r="AA12" s="36" t="str">
        <f aca="false">IF(ISBLANK(Values!E11),"",Values!$B$20)</f>
        <v>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 aca="false">IF(ISBLANK(Values!E11),"",IF(Values!I11,Values!$B$23,Values!$B$33))</f>
        <v>👉MAS DE 10.000 CLIENTES SATISFECHOS EN TODO EL MUNDO: Teclado restaurado en Europa </v>
      </c>
      <c r="AJ12" s="42" t="str">
        <f aca="false">IF(ISBLANK(Values!E11),"","👉 "&amp;Values!H11&amp; " "&amp;Values!$B$24 &amp;" "&amp;Values!$B$3)</f>
        <v>👉 búlgaro Compatible con Lenovo T460s</v>
      </c>
      <c r="AK12" s="1" t="str">
        <f aca="false">IF(ISBLANK(Values!E11),"",Values!$B$25)</f>
        <v>COMUNICACIÓN Y SOPORTE TÉCNICO: rápido y fluido 24h</v>
      </c>
      <c r="AL12" s="1" t="str">
        <f aca="false">IF(ISBLANK(Values!E11),"",Values!$B$26)</f>
        <v>GARANTÍA DE 6 MESES INCLUIDA: relajese , está cubierto </v>
      </c>
      <c r="AM12" s="1" t="str">
        <f aca="false">IF(ISBLANK(Values!E11),"",Values!$B$27)</f>
        <v>♻️Be green! ♻️ ¡Con este teclado, ahorra hasta un 80% de CO2!</v>
      </c>
      <c r="AT12" s="1" t="str">
        <f aca="false">IF(ISBLANK(Values!E11),"",IF(Values!J11,"Backlit", "Non-Backlit"))</f>
        <v>Non-Backlit</v>
      </c>
      <c r="AV12" s="28" t="str">
        <f aca="false">IF(ISBLANK(Values!E11),"",Values!H11)</f>
        <v>búlgaro</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31"/>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T460s Regular - CZ</v>
      </c>
      <c r="C13" s="32" t="str">
        <f aca="false">IF(ISBLANK(Values!E12),"","TellusRem")</f>
        <v>TellusRem</v>
      </c>
      <c r="D13" s="30" t="n">
        <f aca="false">IF(ISBLANK(Values!E12),"",Values!E12)</f>
        <v>5714401465096</v>
      </c>
      <c r="E13" s="31" t="str">
        <f aca="false">IF(ISBLANK(Values!E12),"","EAN")</f>
        <v>EAN</v>
      </c>
      <c r="F13" s="28" t="str">
        <f aca="false">IF(ISBLANK(Values!E12),"",IF(Values!J12,Values!H12 &amp;" "&amp;  Values!$B$1 &amp; " " &amp;Values!$B$3,Values!G12 &amp;" "&amp;  Values!$B$2 &amp; " " &amp;Values!$B$3))</f>
        <v>Czech Teclado original sin retroiluminación para Lenovo Thinkpad T460s</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f>
        <v>Lenovo T460s Regular - CZ</v>
      </c>
      <c r="K13" s="28" t="n">
        <f aca="false">IF(ISBLANK(Values!E12),"",IF(Values!J12, Values!$B$4, Values!$B$5))</f>
        <v>44.99</v>
      </c>
      <c r="L13" s="39" t="n">
        <f aca="false">IF(ISBLANK(Values!E12),"",Values!$B$18)</f>
        <v>5</v>
      </c>
      <c r="M13" s="28" t="str">
        <f aca="false">IF(ISBLANK(Values!E12),"",Values!$M12)</f>
        <v>https://download.lenovo.com/Images/Parts/01YT108/01YT108_A.jpg</v>
      </c>
      <c r="N13" s="40" t="str">
        <f aca="false">IF(ISBLANK(Values!$F12),"",Values!N12)</f>
        <v>https://download.lenovo.com/Images/Parts/01YT108/01YT108_B.jpg</v>
      </c>
      <c r="O13" s="40" t="str">
        <f aca="false">IF(ISBLANK(Values!$F12),"",Values!O12)</f>
        <v>https://download.lenovo.com/Images/Parts/01YT108/01YT108_details.jpg</v>
      </c>
      <c r="P13" s="40" t="str">
        <f aca="false">IF(ISBLANK(Values!$F12),"",Values!P12)</f>
        <v/>
      </c>
      <c r="Q13" s="40" t="str">
        <f aca="false">IF(ISBLANK(Values!$F12),"",Values!Q12)</f>
        <v/>
      </c>
      <c r="R13" s="40" t="str">
        <f aca="false">IF(ISBLANK(Values!$F12),"",Values!R12)</f>
        <v/>
      </c>
      <c r="S13" s="40" t="str">
        <f aca="false">IF(ISBLANK(Values!$F12),"",Values!S12)</f>
        <v/>
      </c>
      <c r="T13" s="40" t="str">
        <f aca="false">IF(ISBLANK(Values!$F12),"",Values!T12)</f>
        <v/>
      </c>
      <c r="U13" s="40" t="str">
        <f aca="false">IF(ISBLANK(Values!$F12),"",Values!U12)</f>
        <v/>
      </c>
      <c r="W13" s="32" t="str">
        <f aca="false">IF(ISBLANK(Values!E12),"","Child")</f>
        <v>Child</v>
      </c>
      <c r="X13" s="32" t="str">
        <f aca="false">IF(ISBLANK(Values!E12),"",Values!$B$13)</f>
        <v>Lenovo T460s parent</v>
      </c>
      <c r="Y13" s="38" t="str">
        <f aca="false">IF(ISBLANK(Values!E12),"","Size-Color")</f>
        <v>Size-Color</v>
      </c>
      <c r="Z13" s="32" t="str">
        <f aca="false">IF(ISBLANK(Values!E12),"","variation")</f>
        <v>variation</v>
      </c>
      <c r="AA13" s="36" t="str">
        <f aca="false">IF(ISBLANK(Values!E12),"",Values!$B$20)</f>
        <v>Update</v>
      </c>
      <c r="AB13"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 aca="false">IF(ISBLANK(Values!E12),"",IF(Values!I12,Values!$B$23,Values!$B$33))</f>
        <v>👉MAS DE 10.000 CLIENTES SATISFECHOS EN TODO EL MUNDO: Teclado restaurado en Europa </v>
      </c>
      <c r="AJ13" s="42" t="str">
        <f aca="false">IF(ISBLANK(Values!E12),"","👉 "&amp;Values!H12&amp; " "&amp;Values!$B$24 &amp;" "&amp;Values!$B$3)</f>
        <v>👉 checo Compatible con Lenovo T460s</v>
      </c>
      <c r="AK13" s="1" t="str">
        <f aca="false">IF(ISBLANK(Values!E12),"",Values!$B$25)</f>
        <v>COMUNICACIÓN Y SOPORTE TÉCNICO: rápido y fluido 24h</v>
      </c>
      <c r="AL13" s="1" t="str">
        <f aca="false">IF(ISBLANK(Values!E12),"",Values!$B$26)</f>
        <v>GARANTÍA DE 6 MESES INCLUIDA: relajese , está cubierto </v>
      </c>
      <c r="AM13" s="1" t="str">
        <f aca="false">IF(ISBLANK(Values!E12),"",Values!$B$27)</f>
        <v>♻️Be green! ♻️ ¡Con este teclado, ahorra hasta un 80% de CO2!</v>
      </c>
      <c r="AT13" s="1" t="str">
        <f aca="false">IF(ISBLANK(Values!E12),"",IF(Values!J12,"Backlit", "Non-Backlit"))</f>
        <v>Non-Backlit</v>
      </c>
      <c r="AV13" s="28" t="str">
        <f aca="false">IF(ISBLANK(Values!E12),"",Values!H12)</f>
        <v>checo</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31"/>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T460s Regular - DK</v>
      </c>
      <c r="C14" s="32" t="str">
        <f aca="false">IF(ISBLANK(Values!E13),"","TellusRem")</f>
        <v>TellusRem</v>
      </c>
      <c r="D14" s="30" t="n">
        <f aca="false">IF(ISBLANK(Values!E13),"",Values!E13)</f>
        <v>5714401465102</v>
      </c>
      <c r="E14" s="31" t="str">
        <f aca="false">IF(ISBLANK(Values!E13),"","EAN")</f>
        <v>EAN</v>
      </c>
      <c r="F14" s="28" t="str">
        <f aca="false">IF(ISBLANK(Values!E13),"",IF(Values!J13,Values!H13 &amp;" "&amp;  Values!$B$1 &amp; " " &amp;Values!$B$3,Values!G13 &amp;" "&amp;  Values!$B$2 &amp; " " &amp;Values!$B$3))</f>
        <v>Danish Teclado original sin retroiluminación para Lenovo Thinkpad T460s</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f>
        <v>Lenovo T460s Regular - DK</v>
      </c>
      <c r="K14" s="28" t="n">
        <f aca="false">IF(ISBLANK(Values!E13),"",IF(Values!J13, Values!$B$4, Values!$B$5))</f>
        <v>44.99</v>
      </c>
      <c r="L14" s="39" t="n">
        <f aca="false">IF(ISBLANK(Values!E13),"",Values!$B$18)</f>
        <v>5</v>
      </c>
      <c r="M14" s="28" t="str">
        <f aca="false">IF(ISBLANK(Values!E13),"",Values!$M13)</f>
        <v>https://download.lenovo.com/Images/Parts/01YR055/01YR055_A.jpg</v>
      </c>
      <c r="N14" s="40" t="str">
        <f aca="false">IF(ISBLANK(Values!$F13),"",Values!N13)</f>
        <v>https://download.lenovo.com/Images/Parts/01YR055/01YR055_B.jpg</v>
      </c>
      <c r="O14" s="40" t="str">
        <f aca="false">IF(ISBLANK(Values!$F13),"",Values!O13)</f>
        <v>https://download.lenovo.com/Images/Parts/01YR055/01YR055_details.jpg</v>
      </c>
      <c r="P14" s="40" t="str">
        <f aca="false">IF(ISBLANK(Values!$F13),"",Values!P13)</f>
        <v/>
      </c>
      <c r="Q14" s="40" t="str">
        <f aca="false">IF(ISBLANK(Values!$F13),"",Values!Q13)</f>
        <v/>
      </c>
      <c r="R14" s="40" t="str">
        <f aca="false">IF(ISBLANK(Values!$F13),"",Values!R13)</f>
        <v/>
      </c>
      <c r="S14" s="40" t="str">
        <f aca="false">IF(ISBLANK(Values!$F13),"",Values!S13)</f>
        <v/>
      </c>
      <c r="T14" s="40" t="str">
        <f aca="false">IF(ISBLANK(Values!$F13),"",Values!T13)</f>
        <v/>
      </c>
      <c r="U14" s="40" t="str">
        <f aca="false">IF(ISBLANK(Values!$F13),"",Values!U13)</f>
        <v/>
      </c>
      <c r="W14" s="32" t="str">
        <f aca="false">IF(ISBLANK(Values!E13),"","Child")</f>
        <v>Child</v>
      </c>
      <c r="X14" s="32" t="str">
        <f aca="false">IF(ISBLANK(Values!E13),"",Values!$B$13)</f>
        <v>Lenovo T460s parent</v>
      </c>
      <c r="Y14" s="38" t="str">
        <f aca="false">IF(ISBLANK(Values!E13),"","Size-Color")</f>
        <v>Size-Color</v>
      </c>
      <c r="Z14" s="32" t="str">
        <f aca="false">IF(ISBLANK(Values!E13),"","variation")</f>
        <v>variation</v>
      </c>
      <c r="AA14" s="36" t="str">
        <f aca="false">IF(ISBLANK(Values!E13),"",Values!$B$20)</f>
        <v>Update</v>
      </c>
      <c r="AB14" s="36" t="str">
        <f aca="false">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 aca="false">IF(ISBLANK(Values!E13),"",IF(Values!I13,Values!$B$23,Values!$B$33))</f>
        <v>👉MAS DE 10.000 CLIENTES SATISFECHOS EN TODO EL MUNDO: Teclado restaurado en Europa </v>
      </c>
      <c r="AJ14" s="42" t="str">
        <f aca="false">IF(ISBLANK(Values!E13),"","👉 "&amp;Values!H13&amp; " "&amp;Values!$B$24 &amp;" "&amp;Values!$B$3)</f>
        <v>👉 danés Compatible con Lenovo T460s</v>
      </c>
      <c r="AK14" s="1" t="str">
        <f aca="false">IF(ISBLANK(Values!E13),"",Values!$B$25)</f>
        <v>COMUNICACIÓN Y SOPORTE TÉCNICO: rápido y fluido 24h</v>
      </c>
      <c r="AL14" s="1" t="str">
        <f aca="false">IF(ISBLANK(Values!E13),"",Values!$B$26)</f>
        <v>GARANTÍA DE 6 MESES INCLUIDA: relajese , está cubierto </v>
      </c>
      <c r="AM14" s="1" t="str">
        <f aca="false">IF(ISBLANK(Values!E13),"",Values!$B$27)</f>
        <v>♻️Be green! ♻️ ¡Con este teclado, ahorra hasta un 80% de CO2!</v>
      </c>
      <c r="AT14" s="1" t="str">
        <f aca="false">IF(ISBLANK(Values!E13),"",IF(Values!J13,"Backlit", "Non-Backlit"))</f>
        <v>Non-Backlit</v>
      </c>
      <c r="AV14" s="28" t="str">
        <f aca="false">IF(ISBLANK(Values!E13),"",Values!H13)</f>
        <v>danés</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Dinamarca</v>
      </c>
      <c r="CZ14" s="1" t="str">
        <f aca="false">IF(ISBLANK(Values!E13),"","No")</f>
        <v>No</v>
      </c>
      <c r="DA14" s="1" t="str">
        <f aca="false">IF(ISBLANK(Values!E13),"","No")</f>
        <v>No</v>
      </c>
      <c r="DO14" s="27" t="str">
        <f aca="false">IF(ISBLANK(Values!E13),"","Parts")</f>
        <v>Parts</v>
      </c>
      <c r="DP14" s="27"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31"/>
      <c r="DZ14" s="31"/>
      <c r="EA14" s="31"/>
      <c r="EB14" s="31"/>
      <c r="EC14" s="31"/>
      <c r="EI14" s="1"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T460s Regular - HU</v>
      </c>
      <c r="C15" s="32" t="str">
        <f aca="false">IF(ISBLANK(Values!E14),"","TellusRem")</f>
        <v>TellusRem</v>
      </c>
      <c r="D15" s="30" t="n">
        <f aca="false">IF(ISBLANK(Values!E14),"",Values!E14)</f>
        <v>5714401465119</v>
      </c>
      <c r="E15" s="31" t="str">
        <f aca="false">IF(ISBLANK(Values!E14),"","EAN")</f>
        <v>EAN</v>
      </c>
      <c r="F15" s="28" t="str">
        <f aca="false">IF(ISBLANK(Values!E14),"",IF(Values!J14,Values!H14 &amp;" "&amp;  Values!$B$1 &amp; " " &amp;Values!$B$3,Values!G14 &amp;" "&amp;  Values!$B$2 &amp; " " &amp;Values!$B$3))</f>
        <v>Hungarian Teclado original sin retroiluminación para Lenovo Thinkpad T460s</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f>
        <v>Lenovo T460s Regular - HU</v>
      </c>
      <c r="K15" s="28" t="n">
        <f aca="false">IF(ISBLANK(Values!E14),"",IF(Values!J14, Values!$B$4, Values!$B$5))</f>
        <v>44.99</v>
      </c>
      <c r="L15" s="39" t="n">
        <f aca="false">IF(ISBLANK(Values!E14),"",Values!$B$18)</f>
        <v>5</v>
      </c>
      <c r="M15" s="28" t="str">
        <f aca="false">IF(ISBLANK(Values!E14),"",Values!$M14)</f>
        <v>https://download.lenovo.com/Images/Parts/01YT115/01YT115_A.jpg</v>
      </c>
      <c r="N15" s="40" t="str">
        <f aca="false">IF(ISBLANK(Values!$F14),"",Values!N14)</f>
        <v>https://download.lenovo.com/Images/Parts/01YT115/01YT115_B.jpg</v>
      </c>
      <c r="O15" s="40" t="str">
        <f aca="false">IF(ISBLANK(Values!$F14),"",Values!O14)</f>
        <v>https://download.lenovo.com/Images/Parts/01YT115/01YT115_details.jpg</v>
      </c>
      <c r="P15" s="40" t="str">
        <f aca="false">IF(ISBLANK(Values!$F14),"",Values!P14)</f>
        <v/>
      </c>
      <c r="Q15" s="40" t="str">
        <f aca="false">IF(ISBLANK(Values!$F14),"",Values!Q14)</f>
        <v/>
      </c>
      <c r="R15" s="40" t="str">
        <f aca="false">IF(ISBLANK(Values!$F14),"",Values!R14)</f>
        <v/>
      </c>
      <c r="S15" s="40" t="str">
        <f aca="false">IF(ISBLANK(Values!$F14),"",Values!S14)</f>
        <v/>
      </c>
      <c r="T15" s="40" t="str">
        <f aca="false">IF(ISBLANK(Values!$F14),"",Values!T14)</f>
        <v/>
      </c>
      <c r="U15" s="40" t="str">
        <f aca="false">IF(ISBLANK(Values!$F14),"",Values!U14)</f>
        <v/>
      </c>
      <c r="W15" s="32" t="str">
        <f aca="false">IF(ISBLANK(Values!E14),"","Child")</f>
        <v>Child</v>
      </c>
      <c r="X15" s="32" t="str">
        <f aca="false">IF(ISBLANK(Values!E14),"",Values!$B$13)</f>
        <v>Lenovo T460s parent</v>
      </c>
      <c r="Y15" s="38" t="str">
        <f aca="false">IF(ISBLANK(Values!E14),"","Size-Color")</f>
        <v>Size-Color</v>
      </c>
      <c r="Z15" s="32" t="str">
        <f aca="false">IF(ISBLANK(Values!E14),"","variation")</f>
        <v>variation</v>
      </c>
      <c r="AA15" s="36" t="str">
        <f aca="false">IF(ISBLANK(Values!E14),"",Values!$B$20)</f>
        <v>Update</v>
      </c>
      <c r="AB15" s="36" t="str">
        <f aca="false">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 aca="false">IF(ISBLANK(Values!E14),"",IF(Values!I14,Values!$B$23,Values!$B$33))</f>
        <v>👉MAS DE 10.000 CLIENTES SATISFECHOS EN TODO EL MUNDO: Teclado restaurado en Europa </v>
      </c>
      <c r="AJ15" s="42" t="str">
        <f aca="false">IF(ISBLANK(Values!E14),"","👉 "&amp;Values!H14&amp; " "&amp;Values!$B$24 &amp;" "&amp;Values!$B$3)</f>
        <v>👉 húngaro Compatible con Lenovo T460s</v>
      </c>
      <c r="AK15" s="1" t="str">
        <f aca="false">IF(ISBLANK(Values!E14),"",Values!$B$25)</f>
        <v>COMUNICACIÓN Y SOPORTE TÉCNICO: rápido y fluido 24h</v>
      </c>
      <c r="AL15" s="1" t="str">
        <f aca="false">IF(ISBLANK(Values!E14),"",Values!$B$26)</f>
        <v>GARANTÍA DE 6 MESES INCLUIDA: relajese , está cubierto </v>
      </c>
      <c r="AM15" s="1" t="str">
        <f aca="false">IF(ISBLANK(Values!E14),"",Values!$B$27)</f>
        <v>♻️Be green! ♻️ ¡Con este teclado, ahorra hasta un 80% de CO2!</v>
      </c>
      <c r="AT15" s="1" t="str">
        <f aca="false">IF(ISBLANK(Values!E14),"",IF(Values!J14,"Backlit", "Non-Backlit"))</f>
        <v>Non-Backlit</v>
      </c>
      <c r="AV15" s="28" t="str">
        <f aca="false">IF(ISBLANK(Values!E14),"",Values!H14)</f>
        <v>húngaro</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Dinamarca</v>
      </c>
      <c r="CZ15" s="1" t="str">
        <f aca="false">IF(ISBLANK(Values!E14),"","No")</f>
        <v>No</v>
      </c>
      <c r="DA15" s="1" t="str">
        <f aca="false">IF(ISBLANK(Values!E14),"","No")</f>
        <v>No</v>
      </c>
      <c r="DO15" s="27" t="str">
        <f aca="false">IF(ISBLANK(Values!E14),"","Parts")</f>
        <v>Parts</v>
      </c>
      <c r="DP15" s="27"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31"/>
      <c r="DZ15" s="31"/>
      <c r="EA15" s="31"/>
      <c r="EB15" s="31"/>
      <c r="EC15" s="31"/>
      <c r="EI15" s="1"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T460s Regular - NL</v>
      </c>
      <c r="C16" s="32" t="str">
        <f aca="false">IF(ISBLANK(Values!E15),"","TellusRem")</f>
        <v>TellusRem</v>
      </c>
      <c r="D16" s="30" t="n">
        <f aca="false">IF(ISBLANK(Values!E15),"",Values!E15)</f>
        <v>5714401465126</v>
      </c>
      <c r="E16" s="31" t="str">
        <f aca="false">IF(ISBLANK(Values!E15),"","EAN")</f>
        <v>EAN</v>
      </c>
      <c r="F16" s="28" t="str">
        <f aca="false">IF(ISBLANK(Values!E15),"",IF(Values!J15,Values!H15 &amp;" "&amp;  Values!$B$1 &amp; " " &amp;Values!$B$3,Values!G15 &amp;" "&amp;  Values!$B$2 &amp; " " &amp;Values!$B$3))</f>
        <v>Dutch Teclado original sin retroiluminación para Lenovo Thinkpad T460s</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f>
        <v>Lenovo T460s Regular - NL</v>
      </c>
      <c r="K16" s="28" t="n">
        <f aca="false">IF(ISBLANK(Values!E15),"",IF(Values!J15, Values!$B$4, Values!$B$5))</f>
        <v>44.99</v>
      </c>
      <c r="L16" s="39" t="n">
        <f aca="false">IF(ISBLANK(Values!E15),"",Values!$B$18)</f>
        <v>5</v>
      </c>
      <c r="M16" s="28" t="str">
        <f aca="false">IF(ISBLANK(Values!E15),"",Values!$M15)</f>
        <v>https://download.lenovo.com/Images/Parts/01YT119/01YT119_A.jpg</v>
      </c>
      <c r="N16" s="40" t="str">
        <f aca="false">IF(ISBLANK(Values!$F15),"",Values!N15)</f>
        <v>https://download.lenovo.com/Images/Parts/01YT119/01YT119_B.jpg</v>
      </c>
      <c r="O16" s="40" t="str">
        <f aca="false">IF(ISBLANK(Values!$F15),"",Values!O15)</f>
        <v>https://download.lenovo.com/Images/Parts/01YT119/01YT119_details.jpg</v>
      </c>
      <c r="P16" s="40" t="str">
        <f aca="false">IF(ISBLANK(Values!$F15),"",Values!P15)</f>
        <v/>
      </c>
      <c r="Q16" s="40" t="str">
        <f aca="false">IF(ISBLANK(Values!$F15),"",Values!Q15)</f>
        <v/>
      </c>
      <c r="R16" s="40" t="str">
        <f aca="false">IF(ISBLANK(Values!$F15),"",Values!R15)</f>
        <v/>
      </c>
      <c r="S16" s="40" t="str">
        <f aca="false">IF(ISBLANK(Values!$F15),"",Values!S15)</f>
        <v/>
      </c>
      <c r="T16" s="40" t="str">
        <f aca="false">IF(ISBLANK(Values!$F15),"",Values!T15)</f>
        <v/>
      </c>
      <c r="U16" s="40" t="str">
        <f aca="false">IF(ISBLANK(Values!$F15),"",Values!U15)</f>
        <v/>
      </c>
      <c r="W16" s="32" t="str">
        <f aca="false">IF(ISBLANK(Values!E15),"","Child")</f>
        <v>Child</v>
      </c>
      <c r="X16" s="32" t="str">
        <f aca="false">IF(ISBLANK(Values!E15),"",Values!$B$13)</f>
        <v>Lenovo T460s parent</v>
      </c>
      <c r="Y16" s="38" t="str">
        <f aca="false">IF(ISBLANK(Values!E15),"","Size-Color")</f>
        <v>Size-Color</v>
      </c>
      <c r="Z16" s="32" t="str">
        <f aca="false">IF(ISBLANK(Values!E15),"","variation")</f>
        <v>variation</v>
      </c>
      <c r="AA16" s="36" t="str">
        <f aca="false">IF(ISBLANK(Values!E15),"",Values!$B$20)</f>
        <v>Update</v>
      </c>
      <c r="AB16" s="36" t="str">
        <f aca="false">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 aca="false">IF(ISBLANK(Values!E15),"",IF(Values!I15,Values!$B$23,Values!$B$33))</f>
        <v>👉MAS DE 10.000 CLIENTES SATISFECHOS EN TODO EL MUNDO: Teclado restaurado en Europa </v>
      </c>
      <c r="AJ16" s="42" t="str">
        <f aca="false">IF(ISBLANK(Values!E15),"","👉 "&amp;Values!H15&amp; " "&amp;Values!$B$24 &amp;" "&amp;Values!$B$3)</f>
        <v>👉 holandés Compatible con Lenovo T460s</v>
      </c>
      <c r="AK16" s="1" t="str">
        <f aca="false">IF(ISBLANK(Values!E15),"",Values!$B$25)</f>
        <v>COMUNICACIÓN Y SOPORTE TÉCNICO: rápido y fluido 24h</v>
      </c>
      <c r="AL16" s="1" t="str">
        <f aca="false">IF(ISBLANK(Values!E15),"",Values!$B$26)</f>
        <v>GARANTÍA DE 6 MESES INCLUIDA: relajese , está cubierto </v>
      </c>
      <c r="AM16" s="1" t="str">
        <f aca="false">IF(ISBLANK(Values!E15),"",Values!$B$27)</f>
        <v>♻️Be green! ♻️ ¡Con este teclado, ahorra hasta un 80% de CO2!</v>
      </c>
      <c r="AT16" s="1" t="str">
        <f aca="false">IF(ISBLANK(Values!E15),"",IF(Values!J15,"Backlit", "Non-Backlit"))</f>
        <v>Non-Backlit</v>
      </c>
      <c r="AV16" s="28" t="str">
        <f aca="false">IF(ISBLANK(Values!E15),"",Values!H15)</f>
        <v>holandés</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Dinamarca</v>
      </c>
      <c r="CZ16" s="1" t="str">
        <f aca="false">IF(ISBLANK(Values!E15),"","No")</f>
        <v>No</v>
      </c>
      <c r="DA16" s="1" t="str">
        <f aca="false">IF(ISBLANK(Values!E15),"","No")</f>
        <v>No</v>
      </c>
      <c r="DO16" s="27" t="str">
        <f aca="false">IF(ISBLANK(Values!E15),"","Parts")</f>
        <v>Parts</v>
      </c>
      <c r="DP16" s="27"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31"/>
      <c r="DZ16" s="31"/>
      <c r="EA16" s="31"/>
      <c r="EB16" s="31"/>
      <c r="EC16" s="31"/>
      <c r="EI16" s="1"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T460s Regular - NO</v>
      </c>
      <c r="C17" s="32" t="str">
        <f aca="false">IF(ISBLANK(Values!E16),"","TellusRem")</f>
        <v>TellusRem</v>
      </c>
      <c r="D17" s="30" t="n">
        <f aca="false">IF(ISBLANK(Values!E16),"",Values!E16)</f>
        <v>5714401465133</v>
      </c>
      <c r="E17" s="31" t="str">
        <f aca="false">IF(ISBLANK(Values!E16),"","EAN")</f>
        <v>EAN</v>
      </c>
      <c r="F17" s="28" t="str">
        <f aca="false">IF(ISBLANK(Values!E16),"",IF(Values!J16,Values!H16 &amp;" "&amp;  Values!$B$1 &amp; " " &amp;Values!$B$3,Values!G16 &amp;" "&amp;  Values!$B$2 &amp; " " &amp;Values!$B$3))</f>
        <v>Norwegian Teclado original sin retroiluminación para Lenovo Thinkpad T460s</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f>
        <v>Lenovo T460s Regular - NO</v>
      </c>
      <c r="K17" s="28" t="n">
        <f aca="false">IF(ISBLANK(Values!E16),"",IF(Values!J16, Values!$B$4, Values!$B$5))</f>
        <v>44.99</v>
      </c>
      <c r="L17" s="39" t="n">
        <f aca="false">IF(ISBLANK(Values!E16),"",Values!$B$18)</f>
        <v>5</v>
      </c>
      <c r="M17" s="28" t="str">
        <f aca="false">IF(ISBLANK(Values!E16),"",Values!$M16)</f>
        <v>https://download.lenovo.com/Images/Parts/01YT120/01YT120_A.jpg</v>
      </c>
      <c r="N17" s="40" t="str">
        <f aca="false">IF(ISBLANK(Values!$F16),"",Values!N16)</f>
        <v>https://download.lenovo.com/Images/Parts/01YT120/01YT120_B.jpg</v>
      </c>
      <c r="O17" s="40" t="str">
        <f aca="false">IF(ISBLANK(Values!$F16),"",Values!O16)</f>
        <v>https://download.lenovo.com/Images/Parts/01YT120/01YT120_details.jpg</v>
      </c>
      <c r="P17" s="40" t="str">
        <f aca="false">IF(ISBLANK(Values!$F16),"",Values!P16)</f>
        <v/>
      </c>
      <c r="Q17" s="40" t="str">
        <f aca="false">IF(ISBLANK(Values!$F16),"",Values!Q16)</f>
        <v/>
      </c>
      <c r="R17" s="40" t="str">
        <f aca="false">IF(ISBLANK(Values!$F16),"",Values!R16)</f>
        <v/>
      </c>
      <c r="S17" s="40" t="str">
        <f aca="false">IF(ISBLANK(Values!$F16),"",Values!S16)</f>
        <v/>
      </c>
      <c r="T17" s="40" t="str">
        <f aca="false">IF(ISBLANK(Values!$F16),"",Values!T16)</f>
        <v/>
      </c>
      <c r="U17" s="40" t="str">
        <f aca="false">IF(ISBLANK(Values!$F16),"",Values!U16)</f>
        <v/>
      </c>
      <c r="W17" s="32" t="str">
        <f aca="false">IF(ISBLANK(Values!E16),"","Child")</f>
        <v>Child</v>
      </c>
      <c r="X17" s="32" t="str">
        <f aca="false">IF(ISBLANK(Values!E16),"",Values!$B$13)</f>
        <v>Lenovo T460s parent</v>
      </c>
      <c r="Y17" s="38" t="str">
        <f aca="false">IF(ISBLANK(Values!E16),"","Size-Color")</f>
        <v>Size-Color</v>
      </c>
      <c r="Z17" s="32" t="str">
        <f aca="false">IF(ISBLANK(Values!E16),"","variation")</f>
        <v>variation</v>
      </c>
      <c r="AA17" s="36" t="str">
        <f aca="false">IF(ISBLANK(Values!E16),"",Values!$B$20)</f>
        <v>Update</v>
      </c>
      <c r="AB17" s="36" t="str">
        <f aca="false">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 aca="false">IF(ISBLANK(Values!E16),"",IF(Values!I16,Values!$B$23,Values!$B$33))</f>
        <v>👉MAS DE 10.000 CLIENTES SATISFECHOS EN TODO EL MUNDO: Teclado restaurado en Europa </v>
      </c>
      <c r="AJ17" s="42" t="str">
        <f aca="false">IF(ISBLANK(Values!E16),"","👉 "&amp;Values!H16&amp; " "&amp;Values!$B$24 &amp;" "&amp;Values!$B$3)</f>
        <v>👉 noruego Compatible con Lenovo T460s</v>
      </c>
      <c r="AK17" s="1" t="str">
        <f aca="false">IF(ISBLANK(Values!E16),"",Values!$B$25)</f>
        <v>COMUNICACIÓN Y SOPORTE TÉCNICO: rápido y fluido 24h</v>
      </c>
      <c r="AL17" s="1" t="str">
        <f aca="false">IF(ISBLANK(Values!E16),"",Values!$B$26)</f>
        <v>GARANTÍA DE 6 MESES INCLUIDA: relajese , está cubierto </v>
      </c>
      <c r="AM17" s="1" t="str">
        <f aca="false">IF(ISBLANK(Values!E16),"",Values!$B$27)</f>
        <v>♻️Be green! ♻️ ¡Con este teclado, ahorra hasta un 80% de CO2!</v>
      </c>
      <c r="AT17" s="1" t="str">
        <f aca="false">IF(ISBLANK(Values!E16),"",IF(Values!J16,"Backlit", "Non-Backlit"))</f>
        <v>Non-Backlit</v>
      </c>
      <c r="AV17" s="28" t="str">
        <f aca="false">IF(ISBLANK(Values!E16),"",Values!H16)</f>
        <v>noruego</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Dinamarca</v>
      </c>
      <c r="CZ17" s="1" t="str">
        <f aca="false">IF(ISBLANK(Values!E16),"","No")</f>
        <v>No</v>
      </c>
      <c r="DA17" s="1" t="str">
        <f aca="false">IF(ISBLANK(Values!E16),"","No")</f>
        <v>No</v>
      </c>
      <c r="DO17" s="27" t="str">
        <f aca="false">IF(ISBLANK(Values!E16),"","Parts")</f>
        <v>Parts</v>
      </c>
      <c r="DP17" s="27"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31"/>
      <c r="DZ17" s="31"/>
      <c r="EA17" s="31"/>
      <c r="EB17" s="31"/>
      <c r="EC17" s="31"/>
      <c r="EI17" s="1"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T460s Regular - PL</v>
      </c>
      <c r="C18" s="32" t="str">
        <f aca="false">IF(ISBLANK(Values!E17),"","TellusRem")</f>
        <v>TellusRem</v>
      </c>
      <c r="D18" s="30" t="n">
        <f aca="false">IF(ISBLANK(Values!E17),"",Values!E17)</f>
        <v>5714401465140</v>
      </c>
      <c r="E18" s="31" t="str">
        <f aca="false">IF(ISBLANK(Values!E17),"","EAN")</f>
        <v>EAN</v>
      </c>
      <c r="F18" s="28" t="str">
        <f aca="false">IF(ISBLANK(Values!E17),"",IF(Values!J17,Values!H17 &amp;" "&amp;  Values!$B$1 &amp; " " &amp;Values!$B$3,Values!G17 &amp;" "&amp;  Values!$B$2 &amp; " " &amp;Values!$B$3))</f>
        <v>Polish Teclado original sin retroiluminación para Lenovo Thinkpad T460s</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f>
        <v>Lenovo T460s Regular - PL</v>
      </c>
      <c r="K18" s="28" t="n">
        <f aca="false">IF(ISBLANK(Values!E17),"",IF(Values!J17, Values!$B$4, Values!$B$5))</f>
        <v>44.99</v>
      </c>
      <c r="L18" s="39" t="n">
        <f aca="false">IF(ISBLANK(Values!E17),"",Values!$B$18)</f>
        <v>5</v>
      </c>
      <c r="M18" s="28" t="str">
        <f aca="false">IF(ISBLANK(Values!E17),"",Values!$M17)</f>
        <v/>
      </c>
      <c r="N18" s="40" t="str">
        <f aca="false">IF(ISBLANK(Values!$F17),"",Values!N17)</f>
        <v/>
      </c>
      <c r="O18" s="40" t="str">
        <f aca="false">IF(ISBLANK(Values!$F17),"",Values!O17)</f>
        <v/>
      </c>
      <c r="P18" s="40" t="str">
        <f aca="false">IF(ISBLANK(Values!$F17),"",Values!P17)</f>
        <v/>
      </c>
      <c r="Q18" s="40" t="str">
        <f aca="false">IF(ISBLANK(Values!$F17),"",Values!Q17)</f>
        <v/>
      </c>
      <c r="R18" s="40" t="str">
        <f aca="false">IF(ISBLANK(Values!$F17),"",Values!R17)</f>
        <v/>
      </c>
      <c r="S18" s="40" t="str">
        <f aca="false">IF(ISBLANK(Values!$F17),"",Values!S17)</f>
        <v/>
      </c>
      <c r="T18" s="40" t="str">
        <f aca="false">IF(ISBLANK(Values!$F17),"",Values!T17)</f>
        <v/>
      </c>
      <c r="U18" s="40" t="str">
        <f aca="false">IF(ISBLANK(Values!$F17),"",Values!U17)</f>
        <v/>
      </c>
      <c r="W18" s="32" t="str">
        <f aca="false">IF(ISBLANK(Values!E17),"","Child")</f>
        <v>Child</v>
      </c>
      <c r="X18" s="32" t="str">
        <f aca="false">IF(ISBLANK(Values!E17),"",Values!$B$13)</f>
        <v>Lenovo T460s parent</v>
      </c>
      <c r="Y18" s="38" t="str">
        <f aca="false">IF(ISBLANK(Values!E17),"","Size-Color")</f>
        <v>Size-Color</v>
      </c>
      <c r="Z18" s="32" t="str">
        <f aca="false">IF(ISBLANK(Values!E17),"","variation")</f>
        <v>variation</v>
      </c>
      <c r="AA18" s="36" t="str">
        <f aca="false">IF(ISBLANK(Values!E17),"",Values!$B$20)</f>
        <v>Update</v>
      </c>
      <c r="AB18" s="36" t="str">
        <f aca="false">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 aca="false">IF(ISBLANK(Values!E17),"",IF(Values!I17,Values!$B$23,Values!$B$33))</f>
        <v>👉MAS DE 10.000 CLIENTES SATISFECHOS EN TODO EL MUNDO: Teclado restaurado en Europa </v>
      </c>
      <c r="AJ18" s="42" t="str">
        <f aca="false">IF(ISBLANK(Values!E17),"","👉 "&amp;Values!H17&amp; " "&amp;Values!$B$24 &amp;" "&amp;Values!$B$3)</f>
        <v>👉 polaco Compatible con Lenovo T460s</v>
      </c>
      <c r="AK18" s="1" t="str">
        <f aca="false">IF(ISBLANK(Values!E17),"",Values!$B$25)</f>
        <v>COMUNICACIÓN Y SOPORTE TÉCNICO: rápido y fluido 24h</v>
      </c>
      <c r="AL18" s="1" t="str">
        <f aca="false">IF(ISBLANK(Values!E17),"",Values!$B$26)</f>
        <v>GARANTÍA DE 6 MESES INCLUIDA: relajese , está cubierto </v>
      </c>
      <c r="AM18" s="1" t="str">
        <f aca="false">IF(ISBLANK(Values!E17),"",Values!$B$27)</f>
        <v>♻️Be green! ♻️ ¡Con este teclado, ahorra hasta un 80% de CO2!</v>
      </c>
      <c r="AT18" s="1" t="str">
        <f aca="false">IF(ISBLANK(Values!E17),"",IF(Values!J17,"Backlit", "Non-Backlit"))</f>
        <v>Non-Backlit</v>
      </c>
      <c r="AV18" s="28" t="str">
        <f aca="false">IF(ISBLANK(Values!E17),"",Values!H17)</f>
        <v>polaco</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Dinamarca</v>
      </c>
      <c r="CZ18" s="1" t="str">
        <f aca="false">IF(ISBLANK(Values!E17),"","No")</f>
        <v>No</v>
      </c>
      <c r="DA18" s="1" t="str">
        <f aca="false">IF(ISBLANK(Values!E17),"","No")</f>
        <v>No</v>
      </c>
      <c r="DO18" s="27" t="str">
        <f aca="false">IF(ISBLANK(Values!E17),"","Parts")</f>
        <v>Parts</v>
      </c>
      <c r="DP18" s="27"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31"/>
      <c r="DZ18" s="31"/>
      <c r="EA18" s="31"/>
      <c r="EB18" s="31"/>
      <c r="EC18" s="31"/>
      <c r="EI18" s="1"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T460s Regular - PT</v>
      </c>
      <c r="C19" s="32" t="str">
        <f aca="false">IF(ISBLANK(Values!E18),"","TellusRem")</f>
        <v>TellusRem</v>
      </c>
      <c r="D19" s="30" t="n">
        <f aca="false">IF(ISBLANK(Values!E18),"",Values!E18)</f>
        <v>5714401465157</v>
      </c>
      <c r="E19" s="31" t="str">
        <f aca="false">IF(ISBLANK(Values!E18),"","EAN")</f>
        <v>EAN</v>
      </c>
      <c r="F19" s="28" t="str">
        <f aca="false">IF(ISBLANK(Values!E18),"",IF(Values!J18,Values!H18 &amp;" "&amp;  Values!$B$1 &amp; " " &amp;Values!$B$3,Values!G18 &amp;" "&amp;  Values!$B$2 &amp; " " &amp;Values!$B$3))</f>
        <v>Portuguese Teclado original sin retroiluminación para Lenovo Thinkpad T460s</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f>
        <v>Lenovo T460s Regular - PT</v>
      </c>
      <c r="K19" s="28" t="n">
        <f aca="false">IF(ISBLANK(Values!E18),"",IF(Values!J18, Values!$B$4, Values!$B$5))</f>
        <v>44.99</v>
      </c>
      <c r="L19" s="39" t="n">
        <f aca="false">IF(ISBLANK(Values!E18),"",Values!$B$18)</f>
        <v>5</v>
      </c>
      <c r="M19" s="28" t="str">
        <f aca="false">IF(ISBLANK(Values!E18),"",Values!$M18)</f>
        <v>https://download.lenovo.com/Images/Parts/01YT122/01YT122_A.jpg</v>
      </c>
      <c r="N19" s="40" t="str">
        <f aca="false">IF(ISBLANK(Values!$F18),"",Values!N18)</f>
        <v>https://download.lenovo.com/Images/Parts/01YT122/01YT122_B.jpg</v>
      </c>
      <c r="O19" s="40" t="str">
        <f aca="false">IF(ISBLANK(Values!$F18),"",Values!O18)</f>
        <v>https://download.lenovo.com/Images/Parts/01YT122/01YT122_details.jpg</v>
      </c>
      <c r="P19" s="40" t="str">
        <f aca="false">IF(ISBLANK(Values!$F18),"",Values!P18)</f>
        <v/>
      </c>
      <c r="Q19" s="40" t="str">
        <f aca="false">IF(ISBLANK(Values!$F18),"",Values!Q18)</f>
        <v/>
      </c>
      <c r="R19" s="40" t="str">
        <f aca="false">IF(ISBLANK(Values!$F18),"",Values!R18)</f>
        <v/>
      </c>
      <c r="S19" s="40" t="str">
        <f aca="false">IF(ISBLANK(Values!$F18),"",Values!S18)</f>
        <v/>
      </c>
      <c r="T19" s="40" t="str">
        <f aca="false">IF(ISBLANK(Values!$F18),"",Values!T18)</f>
        <v/>
      </c>
      <c r="U19" s="40" t="str">
        <f aca="false">IF(ISBLANK(Values!$F18),"",Values!U18)</f>
        <v/>
      </c>
      <c r="W19" s="32" t="str">
        <f aca="false">IF(ISBLANK(Values!E18),"","Child")</f>
        <v>Child</v>
      </c>
      <c r="X19" s="32" t="str">
        <f aca="false">IF(ISBLANK(Values!E18),"",Values!$B$13)</f>
        <v>Lenovo T460s parent</v>
      </c>
      <c r="Y19" s="38" t="str">
        <f aca="false">IF(ISBLANK(Values!E18),"","Size-Color")</f>
        <v>Size-Color</v>
      </c>
      <c r="Z19" s="32" t="str">
        <f aca="false">IF(ISBLANK(Values!E18),"","variation")</f>
        <v>variation</v>
      </c>
      <c r="AA19" s="36" t="str">
        <f aca="false">IF(ISBLANK(Values!E18),"",Values!$B$20)</f>
        <v>Update</v>
      </c>
      <c r="AB19" s="36" t="str">
        <f aca="false">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 aca="false">IF(ISBLANK(Values!E18),"",IF(Values!I18,Values!$B$23,Values!$B$33))</f>
        <v>👉MAS DE 10.000 CLIENTES SATISFECHOS EN TODO EL MUNDO: Teclado restaurado en Europa </v>
      </c>
      <c r="AJ19" s="42" t="str">
        <f aca="false">IF(ISBLANK(Values!E18),"","👉 "&amp;Values!H18&amp; " "&amp;Values!$B$24 &amp;" "&amp;Values!$B$3)</f>
        <v>👉 portugués Compatible con Lenovo T460s</v>
      </c>
      <c r="AK19" s="1" t="str">
        <f aca="false">IF(ISBLANK(Values!E18),"",Values!$B$25)</f>
        <v>COMUNICACIÓN Y SOPORTE TÉCNICO: rápido y fluido 24h</v>
      </c>
      <c r="AL19" s="1" t="str">
        <f aca="false">IF(ISBLANK(Values!E18),"",Values!$B$26)</f>
        <v>GARANTÍA DE 6 MESES INCLUIDA: relajese , está cubierto </v>
      </c>
      <c r="AM19" s="1" t="str">
        <f aca="false">IF(ISBLANK(Values!E18),"",Values!$B$27)</f>
        <v>♻️Be green! ♻️ ¡Con este teclado, ahorra hasta un 80% de CO2!</v>
      </c>
      <c r="AT19" s="1" t="str">
        <f aca="false">IF(ISBLANK(Values!E18),"",IF(Values!J18,"Backlit", "Non-Backlit"))</f>
        <v>Non-Backlit</v>
      </c>
      <c r="AV19" s="28" t="str">
        <f aca="false">IF(ISBLANK(Values!E18),"",Values!H18)</f>
        <v>portugués</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Dinamarca</v>
      </c>
      <c r="CZ19" s="1" t="str">
        <f aca="false">IF(ISBLANK(Values!E18),"","No")</f>
        <v>No</v>
      </c>
      <c r="DA19" s="1" t="str">
        <f aca="false">IF(ISBLANK(Values!E18),"","No")</f>
        <v>No</v>
      </c>
      <c r="DO19" s="27" t="str">
        <f aca="false">IF(ISBLANK(Values!E18),"","Parts")</f>
        <v>Parts</v>
      </c>
      <c r="DP19" s="27"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31"/>
      <c r="DZ19" s="31"/>
      <c r="EA19" s="31"/>
      <c r="EB19" s="31"/>
      <c r="EC19" s="31"/>
      <c r="EI19" s="1"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T460s Regular - SE/FI</v>
      </c>
      <c r="C20" s="32" t="str">
        <f aca="false">IF(ISBLANK(Values!E19),"","TellusRem")</f>
        <v>TellusRem</v>
      </c>
      <c r="D20" s="30" t="n">
        <f aca="false">IF(ISBLANK(Values!E19),"",Values!E19)</f>
        <v>5714401465164</v>
      </c>
      <c r="E20" s="31" t="str">
        <f aca="false">IF(ISBLANK(Values!E19),"","EAN")</f>
        <v>EAN</v>
      </c>
      <c r="F20" s="28" t="str">
        <f aca="false">IF(ISBLANK(Values!E19),"",IF(Values!J19,Values!H19 &amp;" "&amp;  Values!$B$1 &amp; " " &amp;Values!$B$3,Values!G19 &amp;" "&amp;  Values!$B$2 &amp; " " &amp;Values!$B$3))</f>
        <v>Swedish – Finnish Teclado original sin retroiluminación para Lenovo Thinkpad T460s</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f>
        <v>Lenovo T460s Regular - SE/FI</v>
      </c>
      <c r="K20" s="28" t="n">
        <f aca="false">IF(ISBLANK(Values!E19),"",IF(Values!J19, Values!$B$4, Values!$B$5))</f>
        <v>44.99</v>
      </c>
      <c r="L20" s="39" t="n">
        <f aca="false">IF(ISBLANK(Values!E19),"",Values!$B$18)</f>
        <v>5</v>
      </c>
      <c r="M20" s="28" t="str">
        <f aca="false">IF(ISBLANK(Values!E19),"",Values!$M19)</f>
        <v>https://download.lenovo.com/Images/Parts/01YR072/01YR072_A.jpg</v>
      </c>
      <c r="N20" s="40" t="str">
        <f aca="false">IF(ISBLANK(Values!$F19),"",Values!N19)</f>
        <v>https://download.lenovo.com/Images/Parts/01YR072/01YR072_B.jpg</v>
      </c>
      <c r="O20" s="40" t="str">
        <f aca="false">IF(ISBLANK(Values!$F19),"",Values!O19)</f>
        <v>https://download.lenovo.com/Images/Parts/01YR072/01YR072_details.jpg</v>
      </c>
      <c r="P20" s="40" t="str">
        <f aca="false">IF(ISBLANK(Values!$F19),"",Values!P19)</f>
        <v/>
      </c>
      <c r="Q20" s="40" t="str">
        <f aca="false">IF(ISBLANK(Values!$F19),"",Values!Q19)</f>
        <v/>
      </c>
      <c r="R20" s="40" t="str">
        <f aca="false">IF(ISBLANK(Values!$F19),"",Values!R19)</f>
        <v/>
      </c>
      <c r="S20" s="40" t="str">
        <f aca="false">IF(ISBLANK(Values!$F19),"",Values!S19)</f>
        <v/>
      </c>
      <c r="T20" s="40" t="str">
        <f aca="false">IF(ISBLANK(Values!$F19),"",Values!T19)</f>
        <v/>
      </c>
      <c r="U20" s="40" t="str">
        <f aca="false">IF(ISBLANK(Values!$F19),"",Values!U19)</f>
        <v/>
      </c>
      <c r="W20" s="32" t="str">
        <f aca="false">IF(ISBLANK(Values!E19),"","Child")</f>
        <v>Child</v>
      </c>
      <c r="X20" s="32" t="str">
        <f aca="false">IF(ISBLANK(Values!E19),"",Values!$B$13)</f>
        <v>Lenovo T460s parent</v>
      </c>
      <c r="Y20" s="38" t="str">
        <f aca="false">IF(ISBLANK(Values!E19),"","Size-Color")</f>
        <v>Size-Color</v>
      </c>
      <c r="Z20" s="32" t="str">
        <f aca="false">IF(ISBLANK(Values!E19),"","variation")</f>
        <v>variation</v>
      </c>
      <c r="AA20" s="36" t="str">
        <f aca="false">IF(ISBLANK(Values!E19),"",Values!$B$20)</f>
        <v>Update</v>
      </c>
      <c r="AB20" s="36" t="str">
        <f aca="false">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 aca="false">IF(ISBLANK(Values!E19),"",IF(Values!I19,Values!$B$23,Values!$B$33))</f>
        <v>👉MAS DE 10.000 CLIENTES SATISFECHOS EN TODO EL MUNDO: Teclado restaurado en Europa </v>
      </c>
      <c r="AJ20" s="42" t="str">
        <f aca="false">IF(ISBLANK(Values!E19),"","👉 "&amp;Values!H19&amp; " "&amp;Values!$B$24 &amp;" "&amp;Values!$B$3)</f>
        <v>👉 Sueco – Finlandes Compatible con Lenovo T460s</v>
      </c>
      <c r="AK20" s="1" t="str">
        <f aca="false">IF(ISBLANK(Values!E19),"",Values!$B$25)</f>
        <v>COMUNICACIÓN Y SOPORTE TÉCNICO: rápido y fluido 24h</v>
      </c>
      <c r="AL20" s="1" t="str">
        <f aca="false">IF(ISBLANK(Values!E19),"",Values!$B$26)</f>
        <v>GARANTÍA DE 6 MESES INCLUIDA: relajese , está cubierto </v>
      </c>
      <c r="AM20" s="1" t="str">
        <f aca="false">IF(ISBLANK(Values!E19),"",Values!$B$27)</f>
        <v>♻️Be green! ♻️ ¡Con este teclado, ahorra hasta un 80% de CO2!</v>
      </c>
      <c r="AT20" s="1" t="str">
        <f aca="false">IF(ISBLANK(Values!E19),"",IF(Values!J19,"Backlit", "Non-Backlit"))</f>
        <v>Non-Backlit</v>
      </c>
      <c r="AV20" s="28" t="str">
        <f aca="false">IF(ISBLANK(Values!E19),"",Values!H19)</f>
        <v>Sueco – Finlandes</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Dinamarca</v>
      </c>
      <c r="CZ20" s="1" t="str">
        <f aca="false">IF(ISBLANK(Values!E19),"","No")</f>
        <v>No</v>
      </c>
      <c r="DA20" s="1" t="str">
        <f aca="false">IF(ISBLANK(Values!E19),"","No")</f>
        <v>No</v>
      </c>
      <c r="DO20" s="27" t="str">
        <f aca="false">IF(ISBLANK(Values!E19),"","Parts")</f>
        <v>Parts</v>
      </c>
      <c r="DP20" s="27"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31"/>
      <c r="DZ20" s="31"/>
      <c r="EA20" s="31"/>
      <c r="EB20" s="31"/>
      <c r="EC20" s="31"/>
      <c r="EI20" s="1"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T460s Regular - CH</v>
      </c>
      <c r="C21" s="32" t="str">
        <f aca="false">IF(ISBLANK(Values!E20),"","TellusRem")</f>
        <v>TellusRem</v>
      </c>
      <c r="D21" s="30" t="n">
        <f aca="false">IF(ISBLANK(Values!E20),"",Values!E20)</f>
        <v>5714401465171</v>
      </c>
      <c r="E21" s="31" t="str">
        <f aca="false">IF(ISBLANK(Values!E20),"","EAN")</f>
        <v>EAN</v>
      </c>
      <c r="F21" s="28" t="str">
        <f aca="false">IF(ISBLANK(Values!E20),"",IF(Values!J20,Values!H20 &amp;" "&amp;  Values!$B$1 &amp; " " &amp;Values!$B$3,Values!G20 &amp;" "&amp;  Values!$B$2 &amp; " " &amp;Values!$B$3))</f>
        <v>Swiss Teclado original sin retroiluminación para Lenovo Thinkpad T460s</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f>
        <v>Lenovo T460s Regular - CH</v>
      </c>
      <c r="K21" s="28" t="n">
        <f aca="false">IF(ISBLANK(Values!E20),"",IF(Values!J20, Values!$B$4, Values!$B$5))</f>
        <v>44.99</v>
      </c>
      <c r="L21" s="39" t="n">
        <f aca="false">IF(ISBLANK(Values!E20),"",Values!$B$18)</f>
        <v>5</v>
      </c>
      <c r="M21" s="28" t="str">
        <f aca="false">IF(ISBLANK(Values!E20),"",Values!$M20)</f>
        <v>https://download.lenovo.com/Images/Parts/01YT127/01YT127_A.jpg</v>
      </c>
      <c r="N21" s="40" t="str">
        <f aca="false">IF(ISBLANK(Values!$F20),"",Values!N20)</f>
        <v>https://download.lenovo.com/Images/Parts/01YT127/01YT127_B.jpg</v>
      </c>
      <c r="O21" s="40" t="str">
        <f aca="false">IF(ISBLANK(Values!$F20),"",Values!O20)</f>
        <v>https://download.lenovo.com/Images/Parts/01YT127/01YT127_details.jpg</v>
      </c>
      <c r="P21" s="40" t="str">
        <f aca="false">IF(ISBLANK(Values!$F20),"",Values!P20)</f>
        <v/>
      </c>
      <c r="Q21" s="40" t="str">
        <f aca="false">IF(ISBLANK(Values!$F20),"",Values!Q20)</f>
        <v/>
      </c>
      <c r="R21" s="40" t="str">
        <f aca="false">IF(ISBLANK(Values!$F20),"",Values!R20)</f>
        <v/>
      </c>
      <c r="S21" s="40" t="str">
        <f aca="false">IF(ISBLANK(Values!$F20),"",Values!S20)</f>
        <v/>
      </c>
      <c r="T21" s="40" t="str">
        <f aca="false">IF(ISBLANK(Values!$F20),"",Values!T20)</f>
        <v/>
      </c>
      <c r="U21" s="40" t="str">
        <f aca="false">IF(ISBLANK(Values!$F20),"",Values!U20)</f>
        <v/>
      </c>
      <c r="W21" s="32" t="str">
        <f aca="false">IF(ISBLANK(Values!E20),"","Child")</f>
        <v>Child</v>
      </c>
      <c r="X21" s="32" t="str">
        <f aca="false">IF(ISBLANK(Values!E20),"",Values!$B$13)</f>
        <v>Lenovo T460s parent</v>
      </c>
      <c r="Y21" s="38" t="str">
        <f aca="false">IF(ISBLANK(Values!E20),"","Size-Color")</f>
        <v>Size-Color</v>
      </c>
      <c r="Z21" s="32" t="str">
        <f aca="false">IF(ISBLANK(Values!E20),"","variation")</f>
        <v>variation</v>
      </c>
      <c r="AA21" s="36" t="str">
        <f aca="false">IF(ISBLANK(Values!E20),"",Values!$B$20)</f>
        <v>Update</v>
      </c>
      <c r="AB21" s="36" t="str">
        <f aca="false">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 aca="false">IF(ISBLANK(Values!E20),"",IF(Values!I20,Values!$B$23,Values!$B$33))</f>
        <v>👉MAS DE 10.000 CLIENTES SATISFECHOS EN TODO EL MUNDO: Teclado restaurado en Europa </v>
      </c>
      <c r="AJ21" s="42" t="str">
        <f aca="false">IF(ISBLANK(Values!E20),"","👉 "&amp;Values!H20&amp; " "&amp;Values!$B$24 &amp;" "&amp;Values!$B$3)</f>
        <v>👉 suizo Compatible con Lenovo T460s</v>
      </c>
      <c r="AK21" s="1" t="str">
        <f aca="false">IF(ISBLANK(Values!E20),"",Values!$B$25)</f>
        <v>COMUNICACIÓN Y SOPORTE TÉCNICO: rápido y fluido 24h</v>
      </c>
      <c r="AL21" s="1" t="str">
        <f aca="false">IF(ISBLANK(Values!E20),"",Values!$B$26)</f>
        <v>GARANTÍA DE 6 MESES INCLUIDA: relajese , está cubierto </v>
      </c>
      <c r="AM21" s="1" t="str">
        <f aca="false">IF(ISBLANK(Values!E20),"",Values!$B$27)</f>
        <v>♻️Be green! ♻️ ¡Con este teclado, ahorra hasta un 80% de CO2!</v>
      </c>
      <c r="AT21" s="1" t="str">
        <f aca="false">IF(ISBLANK(Values!E20),"",IF(Values!J20,"Backlit", "Non-Backlit"))</f>
        <v>Non-Backlit</v>
      </c>
      <c r="AV21" s="28" t="str">
        <f aca="false">IF(ISBLANK(Values!E20),"",Values!H20)</f>
        <v>suizo</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Dinamarca</v>
      </c>
      <c r="CZ21" s="1" t="str">
        <f aca="false">IF(ISBLANK(Values!E20),"","No")</f>
        <v>No</v>
      </c>
      <c r="DA21" s="1" t="str">
        <f aca="false">IF(ISBLANK(Values!E20),"","No")</f>
        <v>No</v>
      </c>
      <c r="DO21" s="27" t="str">
        <f aca="false">IF(ISBLANK(Values!E20),"","Parts")</f>
        <v>Parts</v>
      </c>
      <c r="DP21" s="27"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31"/>
      <c r="DZ21" s="31"/>
      <c r="EA21" s="31"/>
      <c r="EB21" s="31"/>
      <c r="EC21" s="31"/>
      <c r="EI21" s="1"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28.35" hidden="false" customHeight="false" outlineLevel="0" collapsed="false">
      <c r="A22" s="27" t="str">
        <f aca="false">IF(ISBLANK(Values!E21),"",IF(Values!$B$37="EU","computercomponent","computer"))</f>
        <v>computercomponent</v>
      </c>
      <c r="B22" s="37" t="str">
        <f aca="false">IF(ISBLANK(Values!E21),"",Values!F21)</f>
        <v>Lenovo T460s Regular - US INT</v>
      </c>
      <c r="C22" s="32" t="str">
        <f aca="false">IF(ISBLANK(Values!E21),"","TellusRem")</f>
        <v>TellusRem</v>
      </c>
      <c r="D22" s="30" t="n">
        <f aca="false">IF(ISBLANK(Values!E21),"",Values!E21)</f>
        <v>5714401465188</v>
      </c>
      <c r="E22" s="31" t="str">
        <f aca="false">IF(ISBLANK(Values!E21),"","EAN")</f>
        <v>EAN</v>
      </c>
      <c r="F22" s="28" t="str">
        <f aca="false">IF(ISBLANK(Values!E21),"",IF(Values!J21,Values!H21 &amp;" "&amp;  Values!$B$1 &amp; " " &amp;Values!$B$3,Values!G21 &amp;" "&amp;  Values!$B$2 &amp; " " &amp;Values!$B$3))</f>
        <v>US International Teclado original sin retroiluminación para Lenovo Thinkpad T460s</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f>
        <v>Lenovo T460s Regular - US INT</v>
      </c>
      <c r="K22" s="28" t="n">
        <f aca="false">IF(ISBLANK(Values!E21),"",IF(Values!J21, Values!$B$4, Values!$B$5))</f>
        <v>44.99</v>
      </c>
      <c r="L22" s="39" t="n">
        <f aca="false">IF(ISBLANK(Values!E21),"",Values!$B$18)</f>
        <v>5</v>
      </c>
      <c r="M22" s="28" t="str">
        <f aca="false">IF(ISBLANK(Values!E21),"",Values!$M21)</f>
        <v>https://download.lenovo.com/Images/Parts/01YR076/01YR076_A.jpg</v>
      </c>
      <c r="N22" s="40" t="str">
        <f aca="false">IF(ISBLANK(Values!$F21),"",Values!N21)</f>
        <v>https://download.lenovo.com/Images/Parts/01YR076/01YR076_B.jpg</v>
      </c>
      <c r="O22" s="40" t="str">
        <f aca="false">IF(ISBLANK(Values!$F21),"",Values!O21)</f>
        <v>https://download.lenovo.com/Images/Parts/01YR076/01YR076_details.jpg</v>
      </c>
      <c r="P22" s="40" t="str">
        <f aca="false">IF(ISBLANK(Values!$F21),"",Values!P21)</f>
        <v/>
      </c>
      <c r="Q22" s="40" t="str">
        <f aca="false">IF(ISBLANK(Values!$F21),"",Values!Q21)</f>
        <v/>
      </c>
      <c r="R22" s="40" t="str">
        <f aca="false">IF(ISBLANK(Values!$F21),"",Values!R21)</f>
        <v/>
      </c>
      <c r="S22" s="40" t="str">
        <f aca="false">IF(ISBLANK(Values!$F21),"",Values!S21)</f>
        <v/>
      </c>
      <c r="T22" s="40" t="str">
        <f aca="false">IF(ISBLANK(Values!$F21),"",Values!T21)</f>
        <v/>
      </c>
      <c r="U22" s="40" t="str">
        <f aca="false">IF(ISBLANK(Values!$F21),"",Values!U21)</f>
        <v/>
      </c>
      <c r="W22" s="32" t="str">
        <f aca="false">IF(ISBLANK(Values!E21),"","Child")</f>
        <v>Child</v>
      </c>
      <c r="X22" s="32" t="str">
        <f aca="false">IF(ISBLANK(Values!E21),"",Values!$B$13)</f>
        <v>Lenovo T460s parent</v>
      </c>
      <c r="Y22" s="38" t="str">
        <f aca="false">IF(ISBLANK(Values!E21),"","Size-Color")</f>
        <v>Size-Color</v>
      </c>
      <c r="Z22" s="32" t="str">
        <f aca="false">IF(ISBLANK(Values!E21),"","variation")</f>
        <v>variation</v>
      </c>
      <c r="AA22" s="36" t="str">
        <f aca="false">IF(ISBLANK(Values!E21),"",Values!$B$20)</f>
        <v>Update</v>
      </c>
      <c r="AB22" s="36" t="str">
        <f aca="false">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 aca="false">IF(ISBLANK(Values!E21),"",IF(Values!I21,Values!$B$23,Values!$B$33))</f>
        <v>👉CLIENTES SATISFECHOS EN TODO EL MUNDO.  Nuevo de caja abierta, reemplazo de teclado retroiluminado Lenovo.</v>
      </c>
      <c r="AJ22" s="42" t="str">
        <f aca="false">IF(ISBLANK(Values!E21),"","👉 "&amp;Values!H21&amp; " "&amp;Values!$B$24 &amp;" "&amp;Values!$B$3)</f>
        <v>👉 US internacional Compatible con Lenovo T460s</v>
      </c>
      <c r="AK22" s="1" t="str">
        <f aca="false">IF(ISBLANK(Values!E21),"",Values!$B$25)</f>
        <v>COMUNICACIÓN Y SOPORTE TÉCNICO: rápido y fluido 24h</v>
      </c>
      <c r="AL22" s="1" t="str">
        <f aca="false">IF(ISBLANK(Values!E21),"",Values!$B$26)</f>
        <v>GARANTÍA DE 6 MESES INCLUIDA: relajese , está cubierto </v>
      </c>
      <c r="AM22" s="1" t="str">
        <f aca="false">IF(ISBLANK(Values!E21),"",Values!$B$27)</f>
        <v>♻️Be green! ♻️ ¡Con este teclado, ahorra hasta un 80% de CO2!</v>
      </c>
      <c r="AT22" s="1" t="str">
        <f aca="false">IF(ISBLANK(Values!E21),"",IF(Values!J21,"Backlit", "Non-Backlit"))</f>
        <v>Non-Backlit</v>
      </c>
      <c r="AV22" s="28" t="str">
        <f aca="false">IF(ISBLANK(Values!E21),"",Values!H21)</f>
        <v>US internacional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Dinamarca</v>
      </c>
      <c r="CZ22" s="1" t="str">
        <f aca="false">IF(ISBLANK(Values!E21),"","No")</f>
        <v>No</v>
      </c>
      <c r="DA22" s="1" t="str">
        <f aca="false">IF(ISBLANK(Values!E21),"","No")</f>
        <v>No</v>
      </c>
      <c r="DO22" s="27" t="str">
        <f aca="false">IF(ISBLANK(Values!E21),"","Parts")</f>
        <v>Parts</v>
      </c>
      <c r="DP22" s="27"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31"/>
      <c r="DZ22" s="31"/>
      <c r="EA22" s="31"/>
      <c r="EB22" s="31"/>
      <c r="EC22" s="31"/>
      <c r="EI22" s="1"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28.35" hidden="false" customHeight="false" outlineLevel="0" collapsed="false">
      <c r="A23" s="27" t="str">
        <f aca="false">IF(ISBLANK(Values!E22),"",IF(Values!$B$37="EU","computercomponent","computer"))</f>
        <v>computercomponent</v>
      </c>
      <c r="B23" s="37" t="str">
        <f aca="false">IF(ISBLANK(Values!E22),"",Values!F22)</f>
        <v>Lenovo T460s Regular - RUS</v>
      </c>
      <c r="C23" s="32" t="str">
        <f aca="false">IF(ISBLANK(Values!E22),"","TellusRem")</f>
        <v>TellusRem</v>
      </c>
      <c r="D23" s="30" t="n">
        <f aca="false">IF(ISBLANK(Values!E22),"",Values!E22)</f>
        <v>5714401465195</v>
      </c>
      <c r="E23" s="31" t="str">
        <f aca="false">IF(ISBLANK(Values!E22),"","EAN")</f>
        <v>EAN</v>
      </c>
      <c r="F23" s="28" t="str">
        <f aca="false">IF(ISBLANK(Values!E22),"",IF(Values!J22,Values!H22 &amp;" "&amp;  Values!$B$1 &amp; " " &amp;Values!$B$3,Values!G22 &amp;" "&amp;  Values!$B$2 &amp; " " &amp;Values!$B$3))</f>
        <v>Russian Teclado original sin retroiluminación para Lenovo Thinkpad T460s</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f>
        <v>Lenovo T460s Regular - RUS</v>
      </c>
      <c r="K23" s="28" t="n">
        <f aca="false">IF(ISBLANK(Values!E22),"",IF(Values!J22, Values!$B$4, Values!$B$5))</f>
        <v>44.99</v>
      </c>
      <c r="L23" s="39" t="n">
        <f aca="false">IF(ISBLANK(Values!E22),"",Values!$B$18)</f>
        <v>5</v>
      </c>
      <c r="M23" s="28" t="str">
        <f aca="false">IF(ISBLANK(Values!E22),"",Values!$M22)</f>
        <v>https://download.lenovo.com/Images/Parts/01YR069/01YR069_A.jpg</v>
      </c>
      <c r="N23" s="40" t="str">
        <f aca="false">IF(ISBLANK(Values!$F22),"",Values!N22)</f>
        <v>https://download.lenovo.com/Images/Parts/01YR069/01YR069_B.jpg</v>
      </c>
      <c r="O23" s="40" t="str">
        <f aca="false">IF(ISBLANK(Values!$F22),"",Values!O22)</f>
        <v>https://download.lenovo.com/Images/Parts/01YR069/01YR069_details.jpg</v>
      </c>
      <c r="P23" s="40" t="str">
        <f aca="false">IF(ISBLANK(Values!$F22),"",Values!P22)</f>
        <v/>
      </c>
      <c r="Q23" s="40" t="str">
        <f aca="false">IF(ISBLANK(Values!$F22),"",Values!Q22)</f>
        <v/>
      </c>
      <c r="R23" s="40" t="str">
        <f aca="false">IF(ISBLANK(Values!$F22),"",Values!R22)</f>
        <v/>
      </c>
      <c r="S23" s="40" t="str">
        <f aca="false">IF(ISBLANK(Values!$F22),"",Values!S22)</f>
        <v/>
      </c>
      <c r="T23" s="40" t="str">
        <f aca="false">IF(ISBLANK(Values!$F22),"",Values!T22)</f>
        <v/>
      </c>
      <c r="U23" s="40" t="str">
        <f aca="false">IF(ISBLANK(Values!$F22),"",Values!U22)</f>
        <v/>
      </c>
      <c r="V23" s="1"/>
      <c r="W23" s="32" t="str">
        <f aca="false">IF(ISBLANK(Values!E22),"","Child")</f>
        <v>Child</v>
      </c>
      <c r="X23" s="32" t="str">
        <f aca="false">IF(ISBLANK(Values!E22),"",Values!$B$13)</f>
        <v>Lenovo T460s parent</v>
      </c>
      <c r="Y23" s="38" t="str">
        <f aca="false">IF(ISBLANK(Values!E22),"","Size-Color")</f>
        <v>Size-Color</v>
      </c>
      <c r="Z23" s="32" t="str">
        <f aca="false">IF(ISBLANK(Values!E22),"","variation")</f>
        <v>variation</v>
      </c>
      <c r="AA23" s="36" t="str">
        <f aca="false">IF(ISBLANK(Values!E22),"",Values!$B$20)</f>
        <v>Update</v>
      </c>
      <c r="AB23" s="36" t="str">
        <f aca="false">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 aca="false">IF(ISBLANK(Values!E22),"",IF(Values!I22,Values!$B$23,Values!$B$33))</f>
        <v>👉MAS DE 10.000 CLIENTES SATISFECHOS EN TODO EL MUNDO: Teclado restaurado en Europa </v>
      </c>
      <c r="AJ23" s="42" t="str">
        <f aca="false">IF(ISBLANK(Values!E22),"","👉 "&amp;Values!H22&amp; " "&amp;Values!$B$24 &amp;" "&amp;Values!$B$3)</f>
        <v>👉 ruso Compatible con Lenovo T460s</v>
      </c>
      <c r="AK23" s="1" t="str">
        <f aca="false">IF(ISBLANK(Values!E22),"",Values!$B$25)</f>
        <v>COMUNICACIÓN Y SOPORTE TÉCNICO: rápido y fluido 24h</v>
      </c>
      <c r="AL23" s="1" t="str">
        <f aca="false">IF(ISBLANK(Values!E22),"",Values!$B$26)</f>
        <v>GARANTÍA DE 6 MESES INCLUIDA: relajese , está cubierto </v>
      </c>
      <c r="AM23" s="1" t="str">
        <f aca="false">IF(ISBLANK(Values!E22),"",Values!$B$27)</f>
        <v>♻️Be green! ♻️ ¡Con este teclado, ahorra hasta un 80% de CO2!</v>
      </c>
      <c r="AN23" s="1"/>
      <c r="AO23" s="1"/>
      <c r="AP23" s="1"/>
      <c r="AQ23" s="1"/>
      <c r="AR23" s="1"/>
      <c r="AS23" s="1"/>
      <c r="AT23" s="1" t="str">
        <f aca="false">IF(ISBLANK(Values!E22),"",IF(Values!J22,"Backlit", "Non-Backlit"))</f>
        <v>Non-Backlit</v>
      </c>
      <c r="AU23" s="1"/>
      <c r="AV23" s="28" t="str">
        <f aca="false">IF(ISBLANK(Values!E22),"",Values!H22)</f>
        <v>ruso</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Dinamarca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31"/>
      <c r="DZ23" s="31"/>
      <c r="EA23" s="31"/>
      <c r="EB23" s="31"/>
      <c r="EC23" s="31"/>
      <c r="ED23" s="1"/>
      <c r="EE23" s="1"/>
      <c r="EF23" s="1"/>
      <c r="EG23" s="1"/>
      <c r="EH23" s="1"/>
      <c r="EI23" s="1"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28.35" hidden="false" customHeight="false" outlineLevel="0" collapsed="false">
      <c r="A24" s="27" t="str">
        <f aca="false">IF(ISBLANK(Values!E23),"",IF(Values!$B$37="EU","computercomponent","computer"))</f>
        <v>computercomponent</v>
      </c>
      <c r="B24" s="37" t="str">
        <f aca="false">IF(ISBLANK(Values!E23),"",Values!F23)</f>
        <v>Lenovo T460s Regular - US</v>
      </c>
      <c r="C24" s="32" t="str">
        <f aca="false">IF(ISBLANK(Values!E23),"","TellusRem")</f>
        <v>TellusRem</v>
      </c>
      <c r="D24" s="30" t="n">
        <f aca="false">IF(ISBLANK(Values!E23),"",Values!E23)</f>
        <v>5714401465201</v>
      </c>
      <c r="E24" s="31" t="str">
        <f aca="false">IF(ISBLANK(Values!E23),"","EAN")</f>
        <v>EAN</v>
      </c>
      <c r="F24" s="28" t="str">
        <f aca="false">IF(ISBLANK(Values!E23),"",IF(Values!J23,Values!H23 &amp;" "&amp;  Values!$B$1 &amp; " " &amp;Values!$B$3,Values!G23 &amp;" "&amp;  Values!$B$2 &amp; " " &amp;Values!$B$3))</f>
        <v>US Teclado original sin retroiluminación para Lenovo Thinkpad T460s</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f>
        <v>Lenovo T460s Regular - US</v>
      </c>
      <c r="K24" s="28" t="n">
        <f aca="false">IF(ISBLANK(Values!E23),"",IF(Values!J23, Values!$B$4, Values!$B$5))</f>
        <v>44.99</v>
      </c>
      <c r="L24" s="39" t="n">
        <f aca="false">IF(ISBLANK(Values!E23),"",Values!$B$18)</f>
        <v>5</v>
      </c>
      <c r="M24" s="28" t="str">
        <f aca="false">IF(ISBLANK(Values!E23),"",Values!$M23)</f>
        <v>https://download.lenovo.com/Images/Parts/01YT100/01YT100_A.jpg</v>
      </c>
      <c r="N24" s="40" t="str">
        <f aca="false">IF(ISBLANK(Values!$F23),"",Values!N23)</f>
        <v>https://download.lenovo.com/Images/Parts/01YT100/01YT100_B.jpg</v>
      </c>
      <c r="O24" s="40" t="str">
        <f aca="false">IF(ISBLANK(Values!$F23),"",Values!O23)</f>
        <v>https://download.lenovo.com/Images/Parts/01YT100/01YT100_details.jpg</v>
      </c>
      <c r="P24" s="40" t="str">
        <f aca="false">IF(ISBLANK(Values!$F23),"",Values!P23)</f>
        <v/>
      </c>
      <c r="Q24" s="40" t="str">
        <f aca="false">IF(ISBLANK(Values!$F23),"",Values!Q23)</f>
        <v/>
      </c>
      <c r="R24" s="40" t="str">
        <f aca="false">IF(ISBLANK(Values!$F23),"",Values!R23)</f>
        <v/>
      </c>
      <c r="S24" s="40" t="str">
        <f aca="false">IF(ISBLANK(Values!$F23),"",Values!S23)</f>
        <v/>
      </c>
      <c r="T24" s="40" t="str">
        <f aca="false">IF(ISBLANK(Values!$F23),"",Values!T23)</f>
        <v/>
      </c>
      <c r="U24" s="40" t="str">
        <f aca="false">IF(ISBLANK(Values!$F23),"",Values!U23)</f>
        <v/>
      </c>
      <c r="V24" s="1"/>
      <c r="W24" s="32" t="str">
        <f aca="false">IF(ISBLANK(Values!E23),"","Child")</f>
        <v>Child</v>
      </c>
      <c r="X24" s="32" t="str">
        <f aca="false">IF(ISBLANK(Values!E23),"",Values!$B$13)</f>
        <v>Lenovo T460s parent</v>
      </c>
      <c r="Y24" s="38" t="str">
        <f aca="false">IF(ISBLANK(Values!E23),"","Size-Color")</f>
        <v>Size-Color</v>
      </c>
      <c r="Z24" s="32" t="str">
        <f aca="false">IF(ISBLANK(Values!E23),"","variation")</f>
        <v>variation</v>
      </c>
      <c r="AA24" s="36" t="str">
        <f aca="false">IF(ISBLANK(Values!E23),"",Values!$B$20)</f>
        <v>Update</v>
      </c>
      <c r="AB24" s="36" t="str">
        <f aca="false">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 aca="false">IF(ISBLANK(Values!E23),"",IF(Values!I23,Values!$B$23,Values!$B$33))</f>
        <v>👉CLIENTES SATISFECHOS EN TODO EL MUNDO.  Nuevo de caja abierta, reemplazo de teclado retroiluminado Lenovo.</v>
      </c>
      <c r="AJ24" s="42" t="str">
        <f aca="false">IF(ISBLANK(Values!E23),"","👉 "&amp;Values!H23&amp; " "&amp;Values!$B$24 &amp;" "&amp;Values!$B$3)</f>
        <v>👉 US Compatible con Lenovo T460s</v>
      </c>
      <c r="AK24" s="1" t="str">
        <f aca="false">IF(ISBLANK(Values!E23),"",Values!$B$25)</f>
        <v>COMUNICACIÓN Y SOPORTE TÉCNICO: rápido y fluido 24h</v>
      </c>
      <c r="AL24" s="1" t="str">
        <f aca="false">IF(ISBLANK(Values!E23),"",Values!$B$26)</f>
        <v>GARANTÍA DE 6 MESES INCLUIDA: relajese , está cubierto </v>
      </c>
      <c r="AM24" s="1" t="str">
        <f aca="false">IF(ISBLANK(Values!E23),"",Values!$B$27)</f>
        <v>♻️Be green! ♻️ ¡Con este teclado, ahorra hasta un 80% de CO2!</v>
      </c>
      <c r="AN24" s="1"/>
      <c r="AO24" s="1"/>
      <c r="AP24" s="1"/>
      <c r="AQ24" s="1"/>
      <c r="AR24" s="1"/>
      <c r="AS24" s="1"/>
      <c r="AT24" s="1" t="str">
        <f aca="false">IF(ISBLANK(Values!E23),"",IF(Values!J23,"Backlit", "Non-Backlit"))</f>
        <v>Non-Backlit</v>
      </c>
      <c r="AU24" s="1"/>
      <c r="AV24" s="28" t="str">
        <f aca="false">IF(ISBLANK(Values!E23),"",Values!H23)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Dinamarca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31"/>
      <c r="DZ24" s="31"/>
      <c r="EA24" s="31"/>
      <c r="EB24" s="31"/>
      <c r="EC24" s="31"/>
      <c r="ED24" s="1"/>
      <c r="EE24" s="1"/>
      <c r="EF24" s="1"/>
      <c r="EG24" s="1"/>
      <c r="EH24" s="1"/>
      <c r="EI24" s="1"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28.35" hidden="false" customHeight="false" outlineLevel="0" collapsed="false">
      <c r="A25" s="27" t="str">
        <f aca="false">IF(ISBLANK(Values!E24),"",IF(Values!$B$37="EU","computercomponent","computer"))</f>
        <v>computercomponent</v>
      </c>
      <c r="B25" s="37" t="str">
        <f aca="false">IF(ISBLANK(Values!E24),"",Values!F24)</f>
        <v>Lenovo T460s - DE</v>
      </c>
      <c r="C25" s="32" t="str">
        <f aca="false">IF(ISBLANK(Values!E24),"","TellusRem")</f>
        <v>TellusRem</v>
      </c>
      <c r="D25" s="30" t="n">
        <f aca="false">IF(ISBLANK(Values!E24),"",Values!E24)</f>
        <v>5714401460015</v>
      </c>
      <c r="E25" s="31" t="str">
        <f aca="false">IF(ISBLANK(Values!E24),"","EAN")</f>
        <v>EAN</v>
      </c>
      <c r="F25" s="28" t="str">
        <f aca="false">IF(ISBLANK(Values!E24),"",IF(Values!J24,Values!H24 &amp;" "&amp;  Values!$B$1 &amp; " " &amp;Values!$B$3,Values!G24 &amp;" "&amp;  Values!$B$2 &amp; " " &amp;Values!$B$3))</f>
        <v>alemán Teclado retroiluminado original para Lenovo Thinkpad T460s</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f>
        <v>Lenovo T460s - DE</v>
      </c>
      <c r="K25" s="28" t="n">
        <f aca="false">IF(ISBLANK(Values!E24),"",IF(Values!J24, Values!$B$4, Values!$B$5))</f>
        <v>61.99</v>
      </c>
      <c r="L25" s="39" t="n">
        <f aca="false">IF(ISBLANK(Values!E24),"",Values!$B$18)</f>
        <v>5</v>
      </c>
      <c r="M25" s="28" t="str">
        <f aca="false">IF(ISBLANK(Values!E24),"",Values!$M24)</f>
        <v>https://download.lenovo.com/Images/Parts/01YR100/01YR100_A.jpg</v>
      </c>
      <c r="N25" s="40" t="str">
        <f aca="false">IF(ISBLANK(Values!$F24),"",Values!N24)</f>
        <v>https://download.lenovo.com/Images/Parts/01YR100/01YR100_B.jpg</v>
      </c>
      <c r="O25" s="40" t="str">
        <f aca="false">IF(ISBLANK(Values!$F24),"",Values!O24)</f>
        <v>https://download.lenovo.com/Images/Parts/01YR100/01YR100_details.jpg</v>
      </c>
      <c r="P25" s="40" t="str">
        <f aca="false">IF(ISBLANK(Values!$F24),"",Values!P24)</f>
        <v/>
      </c>
      <c r="Q25" s="40" t="str">
        <f aca="false">IF(ISBLANK(Values!$F24),"",Values!Q24)</f>
        <v/>
      </c>
      <c r="R25" s="40" t="str">
        <f aca="false">IF(ISBLANK(Values!$F24),"",Values!R24)</f>
        <v/>
      </c>
      <c r="S25" s="40" t="str">
        <f aca="false">IF(ISBLANK(Values!$F24),"",Values!S24)</f>
        <v/>
      </c>
      <c r="T25" s="40" t="str">
        <f aca="false">IF(ISBLANK(Values!$F24),"",Values!T24)</f>
        <v/>
      </c>
      <c r="U25" s="40" t="str">
        <f aca="false">IF(ISBLANK(Values!$F24),"",Values!U24)</f>
        <v/>
      </c>
      <c r="V25" s="1"/>
      <c r="W25" s="32" t="str">
        <f aca="false">IF(ISBLANK(Values!E24),"","Child")</f>
        <v>Child</v>
      </c>
      <c r="X25" s="32" t="str">
        <f aca="false">IF(ISBLANK(Values!E24),"",Values!$B$13)</f>
        <v>Lenovo T460s parent</v>
      </c>
      <c r="Y25" s="38" t="str">
        <f aca="false">IF(ISBLANK(Values!E24),"","Size-Color")</f>
        <v>Size-Color</v>
      </c>
      <c r="Z25" s="32" t="str">
        <f aca="false">IF(ISBLANK(Values!E24),"","variation")</f>
        <v>variation</v>
      </c>
      <c r="AA25" s="36" t="str">
        <f aca="false">IF(ISBLANK(Values!E24),"",Values!$B$20)</f>
        <v>Update</v>
      </c>
      <c r="AB25" s="36" t="str">
        <f aca="false">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1" t="str">
        <f aca="false">IF(ISBLANK(Values!E24),"",IF(Values!I24,Values!$B$23,Values!$B$33))</f>
        <v>👉MAS DE 10.000 CLIENTES SATISFECHOS EN TODO EL MUNDO: Teclado restaurado en Europa </v>
      </c>
      <c r="AJ25" s="42" t="str">
        <f aca="false">IF(ISBLANK(Values!E24),"","👉 "&amp;Values!H24&amp; " "&amp;Values!$B$24 &amp;" "&amp;Values!$B$3)</f>
        <v>👉 alemán Compatible con Lenovo T460s</v>
      </c>
      <c r="AK25" s="1" t="str">
        <f aca="false">IF(ISBLANK(Values!E24),"",Values!$B$25)</f>
        <v>COMUNICACIÓN Y SOPORTE TÉCNICO: rápido y fluido 24h</v>
      </c>
      <c r="AL25" s="1" t="str">
        <f aca="false">IF(ISBLANK(Values!E24),"",Values!$B$26)</f>
        <v>GARANTÍA DE 6 MESES INCLUIDA: relajese , está cubierto </v>
      </c>
      <c r="AM25" s="1" t="str">
        <f aca="false">IF(ISBLANK(Values!E24),"",Values!$B$27)</f>
        <v>♻️Be green! ♻️ ¡Con este teclado, ahorra hasta un 80% de CO2!</v>
      </c>
      <c r="AN25" s="1"/>
      <c r="AO25" s="1"/>
      <c r="AP25" s="1"/>
      <c r="AQ25" s="1"/>
      <c r="AR25" s="1"/>
      <c r="AS25" s="1"/>
      <c r="AT25" s="1" t="str">
        <f aca="false">IF(ISBLANK(Values!E24),"",IF(Values!J24,"Backlit", "Non-Backlit"))</f>
        <v>Backlit</v>
      </c>
      <c r="AU25" s="1"/>
      <c r="AV25" s="28" t="str">
        <f aca="false">IF(ISBLANK(Values!E24),"",Values!H24)</f>
        <v>alemán</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Dinamarca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s="31"/>
      <c r="DZ25" s="31"/>
      <c r="EA25" s="31"/>
      <c r="EB25" s="31"/>
      <c r="EC25" s="31"/>
      <c r="ED25" s="1"/>
      <c r="EE25" s="1"/>
      <c r="EF25" s="1"/>
      <c r="EG25" s="1"/>
      <c r="EH25" s="1"/>
      <c r="EI25" s="1"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3" customFormat="true" ht="28.35" hidden="false" customHeight="false" outlineLevel="0" collapsed="false">
      <c r="A26" s="27" t="str">
        <f aca="false">IF(ISBLANK(Values!E25),"",IF(Values!$B$37="EU","computercomponent","computer"))</f>
        <v>computercomponent</v>
      </c>
      <c r="B26" s="37" t="str">
        <f aca="false">IF(ISBLANK(Values!E25),"",Values!F25)</f>
        <v>Lenovo T460s - FR</v>
      </c>
      <c r="C26" s="32" t="str">
        <f aca="false">IF(ISBLANK(Values!E25),"","TellusRem")</f>
        <v>TellusRem</v>
      </c>
      <c r="D26" s="30" t="n">
        <f aca="false">IF(ISBLANK(Values!E25),"",Values!E25)</f>
        <v>5714401460022</v>
      </c>
      <c r="E26" s="31" t="str">
        <f aca="false">IF(ISBLANK(Values!E25),"","EAN")</f>
        <v>EAN</v>
      </c>
      <c r="F26" s="28" t="str">
        <f aca="false">IF(ISBLANK(Values!E25),"",IF(Values!J25,Values!H25 &amp;" "&amp;  Values!$B$1 &amp; " " &amp;Values!$B$3,Values!G25 &amp;" "&amp;  Values!$B$2 &amp; " " &amp;Values!$B$3))</f>
        <v>francés Teclado retroiluminado original para Lenovo Thinkpad T460s</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f>
        <v>Lenovo T460s - FR</v>
      </c>
      <c r="K26" s="28" t="n">
        <f aca="false">IF(ISBLANK(Values!E25),"",IF(Values!J25, Values!$B$4, Values!$B$5))</f>
        <v>61.99</v>
      </c>
      <c r="L26" s="39" t="n">
        <f aca="false">IF(ISBLANK(Values!E25),"",Values!$B$18)</f>
        <v>5</v>
      </c>
      <c r="M26" s="28" t="str">
        <f aca="false">IF(ISBLANK(Values!E25),"",Values!$M25)</f>
        <v>https://download.lenovo.com/Images/Parts/01YR090/01YR090_A.jpg</v>
      </c>
      <c r="N26" s="40" t="str">
        <f aca="false">IF(ISBLANK(Values!$F25),"",Values!N25)</f>
        <v>https://download.lenovo.com/Images/Parts/01YR090/01YR090_B.jpg</v>
      </c>
      <c r="O26" s="40" t="str">
        <f aca="false">IF(ISBLANK(Values!$F25),"",Values!O25)</f>
        <v>https://download.lenovo.com/Images/Parts/01YR090/01YR090_details.jpg</v>
      </c>
      <c r="P26" s="40" t="str">
        <f aca="false">IF(ISBLANK(Values!$F25),"",Values!P25)</f>
        <v/>
      </c>
      <c r="Q26" s="40" t="str">
        <f aca="false">IF(ISBLANK(Values!$F25),"",Values!Q25)</f>
        <v/>
      </c>
      <c r="R26" s="40" t="str">
        <f aca="false">IF(ISBLANK(Values!$F25),"",Values!R25)</f>
        <v/>
      </c>
      <c r="S26" s="40" t="str">
        <f aca="false">IF(ISBLANK(Values!$F25),"",Values!S25)</f>
        <v/>
      </c>
      <c r="T26" s="40" t="str">
        <f aca="false">IF(ISBLANK(Values!$F25),"",Values!T25)</f>
        <v/>
      </c>
      <c r="U26" s="40" t="str">
        <f aca="false">IF(ISBLANK(Values!$F25),"",Values!U25)</f>
        <v/>
      </c>
      <c r="V26" s="1"/>
      <c r="W26" s="32" t="str">
        <f aca="false">IF(ISBLANK(Values!E25),"","Child")</f>
        <v>Child</v>
      </c>
      <c r="X26" s="32" t="str">
        <f aca="false">IF(ISBLANK(Values!E25),"",Values!$B$13)</f>
        <v>Lenovo T460s parent</v>
      </c>
      <c r="Y26" s="38" t="str">
        <f aca="false">IF(ISBLANK(Values!E25),"","Size-Color")</f>
        <v>Size-Color</v>
      </c>
      <c r="Z26" s="32" t="str">
        <f aca="false">IF(ISBLANK(Values!E25),"","variation")</f>
        <v>variation</v>
      </c>
      <c r="AA26" s="36" t="str">
        <f aca="false">IF(ISBLANK(Values!E25),"",Values!$B$20)</f>
        <v>Update</v>
      </c>
      <c r="AB26" s="36" t="str">
        <f aca="false">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1" t="str">
        <f aca="false">IF(ISBLANK(Values!E25),"",IF(Values!I25,Values!$B$23,Values!$B$33))</f>
        <v>👉MAS DE 10.000 CLIENTES SATISFECHOS EN TODO EL MUNDO: Teclado restaurado en Europa </v>
      </c>
      <c r="AJ26" s="42" t="str">
        <f aca="false">IF(ISBLANK(Values!E25),"","👉 "&amp;Values!H25&amp; " "&amp;Values!$B$24 &amp;" "&amp;Values!$B$3)</f>
        <v>👉 francés Compatible con Lenovo T460s</v>
      </c>
      <c r="AK26" s="1" t="str">
        <f aca="false">IF(ISBLANK(Values!E25),"",Values!$B$25)</f>
        <v>COMUNICACIÓN Y SOPORTE TÉCNICO: rápido y fluido 24h</v>
      </c>
      <c r="AL26" s="1" t="str">
        <f aca="false">IF(ISBLANK(Values!E25),"",Values!$B$26)</f>
        <v>GARANTÍA DE 6 MESES INCLUIDA: relajese , está cubierto </v>
      </c>
      <c r="AM26" s="1" t="str">
        <f aca="false">IF(ISBLANK(Values!E25),"",Values!$B$27)</f>
        <v>♻️Be green! ♻️ ¡Con este teclado, ahorra hasta un 80% de CO2!</v>
      </c>
      <c r="AN26" s="1"/>
      <c r="AO26" s="1"/>
      <c r="AP26" s="1"/>
      <c r="AQ26" s="1"/>
      <c r="AR26" s="1"/>
      <c r="AS26" s="1"/>
      <c r="AT26" s="1" t="str">
        <f aca="false">IF(ISBLANK(Values!E25),"",IF(Values!J25,"Backlit", "Non-Backlit"))</f>
        <v>Backlit</v>
      </c>
      <c r="AU26" s="1"/>
      <c r="AV26" s="28" t="str">
        <f aca="false">IF(ISBLANK(Values!E25),"",Values!H25)</f>
        <v>francés</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Dinamarca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s="31"/>
      <c r="DZ26" s="31"/>
      <c r="EA26" s="31"/>
      <c r="EB26" s="31"/>
      <c r="EC26" s="31"/>
      <c r="ED26" s="1"/>
      <c r="EE26" s="1"/>
      <c r="EF26" s="1"/>
      <c r="EG26" s="1"/>
      <c r="EH26" s="1"/>
      <c r="EI26" s="1"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3" customFormat="true" ht="28.35" hidden="false" customHeight="false" outlineLevel="0" collapsed="false">
      <c r="A27" s="27" t="str">
        <f aca="false">IF(ISBLANK(Values!E26),"",IF(Values!$B$37="EU","computercomponent","computer"))</f>
        <v>computercomponent</v>
      </c>
      <c r="B27" s="37" t="str">
        <f aca="false">IF(ISBLANK(Values!E26),"",Values!F26)</f>
        <v>Lenovo T460s - IT</v>
      </c>
      <c r="C27" s="32" t="str">
        <f aca="false">IF(ISBLANK(Values!E26),"","TellusRem")</f>
        <v>TellusRem</v>
      </c>
      <c r="D27" s="30" t="n">
        <f aca="false">IF(ISBLANK(Values!E26),"",Values!E26)</f>
        <v>5714401460039</v>
      </c>
      <c r="E27" s="31" t="str">
        <f aca="false">IF(ISBLANK(Values!E26),"","EAN")</f>
        <v>EAN</v>
      </c>
      <c r="F27" s="28" t="str">
        <f aca="false">IF(ISBLANK(Values!E26),"",IF(Values!J26,Values!H26 &amp;" "&amp;  Values!$B$1 &amp; " " &amp;Values!$B$3,Values!G26 &amp;" "&amp;  Values!$B$2 &amp; " " &amp;Values!$B$3))</f>
        <v>italiano Teclado retroiluminado original para Lenovo Thinkpad T460s</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f>
        <v>Lenovo T460s - IT</v>
      </c>
      <c r="K27" s="28" t="n">
        <f aca="false">IF(ISBLANK(Values!E26),"",IF(Values!J26, Values!$B$4, Values!$B$5))</f>
        <v>61.99</v>
      </c>
      <c r="L27" s="39" t="n">
        <f aca="false">IF(ISBLANK(Values!E26),"",Values!$B$18)</f>
        <v>5</v>
      </c>
      <c r="M27" s="28" t="str">
        <f aca="false">IF(ISBLANK(Values!E26),"",Values!$M26)</f>
        <v>https://download.lenovo.com/Images/Parts/01YR105/01YR105_A.jpg</v>
      </c>
      <c r="N27" s="40" t="str">
        <f aca="false">IF(ISBLANK(Values!$F26),"",Values!N26)</f>
        <v>https://download.lenovo.com/Images/Parts/01YR105/01YR105_B.jpg</v>
      </c>
      <c r="O27" s="40" t="str">
        <f aca="false">IF(ISBLANK(Values!$F26),"",Values!O26)</f>
        <v>https://download.lenovo.com/Images/Parts/01YR105/01YR105_details.jpg</v>
      </c>
      <c r="P27" s="40" t="str">
        <f aca="false">IF(ISBLANK(Values!$F26),"",Values!P26)</f>
        <v/>
      </c>
      <c r="Q27" s="40" t="str">
        <f aca="false">IF(ISBLANK(Values!$F26),"",Values!Q26)</f>
        <v/>
      </c>
      <c r="R27" s="40" t="str">
        <f aca="false">IF(ISBLANK(Values!$F26),"",Values!R26)</f>
        <v/>
      </c>
      <c r="S27" s="40" t="str">
        <f aca="false">IF(ISBLANK(Values!$F26),"",Values!S26)</f>
        <v/>
      </c>
      <c r="T27" s="40" t="str">
        <f aca="false">IF(ISBLANK(Values!$F26),"",Values!T26)</f>
        <v/>
      </c>
      <c r="U27" s="40" t="str">
        <f aca="false">IF(ISBLANK(Values!$F26),"",Values!U26)</f>
        <v/>
      </c>
      <c r="V27" s="1"/>
      <c r="W27" s="32" t="str">
        <f aca="false">IF(ISBLANK(Values!E26),"","Child")</f>
        <v>Child</v>
      </c>
      <c r="X27" s="32" t="str">
        <f aca="false">IF(ISBLANK(Values!E26),"",Values!$B$13)</f>
        <v>Lenovo T460s parent</v>
      </c>
      <c r="Y27" s="38" t="str">
        <f aca="false">IF(ISBLANK(Values!E26),"","Size-Color")</f>
        <v>Size-Color</v>
      </c>
      <c r="Z27" s="32" t="str">
        <f aca="false">IF(ISBLANK(Values!E26),"","variation")</f>
        <v>variation</v>
      </c>
      <c r="AA27" s="36" t="str">
        <f aca="false">IF(ISBLANK(Values!E26),"",Values!$B$20)</f>
        <v>Update</v>
      </c>
      <c r="AB27" s="36" t="str">
        <f aca="false">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1" t="str">
        <f aca="false">IF(ISBLANK(Values!E26),"",IF(Values!I26,Values!$B$23,Values!$B$33))</f>
        <v>👉MAS DE 10.000 CLIENTES SATISFECHOS EN TODO EL MUNDO: Teclado restaurado en Europa </v>
      </c>
      <c r="AJ27" s="42" t="str">
        <f aca="false">IF(ISBLANK(Values!E26),"","👉 "&amp;Values!H26&amp; " "&amp;Values!$B$24 &amp;" "&amp;Values!$B$3)</f>
        <v>👉 italiano Compatible con Lenovo T460s</v>
      </c>
      <c r="AK27" s="1" t="str">
        <f aca="false">IF(ISBLANK(Values!E26),"",Values!$B$25)</f>
        <v>COMUNICACIÓN Y SOPORTE TÉCNICO: rápido y fluido 24h</v>
      </c>
      <c r="AL27" s="1" t="str">
        <f aca="false">IF(ISBLANK(Values!E26),"",Values!$B$26)</f>
        <v>GARANTÍA DE 6 MESES INCLUIDA: relajese , está cubierto </v>
      </c>
      <c r="AM27" s="1" t="str">
        <f aca="false">IF(ISBLANK(Values!E26),"",Values!$B$27)</f>
        <v>♻️Be green! ♻️ ¡Con este teclado, ahorra hasta un 80% de CO2!</v>
      </c>
      <c r="AN27" s="1"/>
      <c r="AO27" s="1"/>
      <c r="AP27" s="1"/>
      <c r="AQ27" s="1"/>
      <c r="AR27" s="1"/>
      <c r="AS27" s="1"/>
      <c r="AT27" s="1" t="str">
        <f aca="false">IF(ISBLANK(Values!E26),"",IF(Values!J26,"Backlit", "Non-Backlit"))</f>
        <v>Backlit</v>
      </c>
      <c r="AU27" s="1"/>
      <c r="AV27" s="28" t="str">
        <f aca="false">IF(ISBLANK(Values!E26),"",Values!H26)</f>
        <v>italiano</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Dinamarca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s="31"/>
      <c r="DZ27" s="31"/>
      <c r="EA27" s="31"/>
      <c r="EB27" s="31"/>
      <c r="EC27" s="31"/>
      <c r="ED27" s="1"/>
      <c r="EE27" s="1"/>
      <c r="EF27" s="1"/>
      <c r="EG27" s="1"/>
      <c r="EH27" s="1"/>
      <c r="EI27" s="1"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3" customFormat="true" ht="28.35" hidden="false" customHeight="false" outlineLevel="0" collapsed="false">
      <c r="A28" s="27" t="str">
        <f aca="false">IF(ISBLANK(Values!E27),"",IF(Values!$B$37="EU","computercomponent","computer"))</f>
        <v>computercomponent</v>
      </c>
      <c r="B28" s="37" t="str">
        <f aca="false">IF(ISBLANK(Values!E27),"",Values!F27)</f>
        <v>Lenovo T460s - ES</v>
      </c>
      <c r="C28" s="32" t="str">
        <f aca="false">IF(ISBLANK(Values!E27),"","TellusRem")</f>
        <v>TellusRem</v>
      </c>
      <c r="D28" s="30" t="n">
        <f aca="false">IF(ISBLANK(Values!E27),"",Values!E27)</f>
        <v>5714401460046</v>
      </c>
      <c r="E28" s="31" t="str">
        <f aca="false">IF(ISBLANK(Values!E27),"","EAN")</f>
        <v>EAN</v>
      </c>
      <c r="F28" s="28" t="str">
        <f aca="false">IF(ISBLANK(Values!E27),"",IF(Values!J27,Values!H27 &amp;" "&amp;  Values!$B$1 &amp; " " &amp;Values!$B$3,Values!G27 &amp;" "&amp;  Values!$B$2 &amp; " " &amp;Values!$B$3))</f>
        <v>Español Teclado retroiluminado original para Lenovo Thinkpad T460s</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f>
        <v>Lenovo T460s - ES</v>
      </c>
      <c r="K28" s="28" t="n">
        <f aca="false">IF(ISBLANK(Values!E27),"",IF(Values!J27, Values!$B$4, Values!$B$5))</f>
        <v>61.99</v>
      </c>
      <c r="L28" s="39" t="n">
        <f aca="false">IF(ISBLANK(Values!E27),"",Values!$B$18)</f>
        <v>5</v>
      </c>
      <c r="M28" s="28" t="str">
        <f aca="false">IF(ISBLANK(Values!E27),"",Values!$M27)</f>
        <v>https://download.lenovo.com/Images/Parts/01YR098/01YR098_A.jpg</v>
      </c>
      <c r="N28" s="40" t="str">
        <f aca="false">IF(ISBLANK(Values!$F27),"",Values!N27)</f>
        <v>https://download.lenovo.com/Images/Parts/01YR098/01YR098_B.jpg</v>
      </c>
      <c r="O28" s="40" t="str">
        <f aca="false">IF(ISBLANK(Values!$F27),"",Values!O27)</f>
        <v>https://download.lenovo.com/Images/Parts/01YR098/01YR098_details.jpg</v>
      </c>
      <c r="P28" s="40" t="str">
        <f aca="false">IF(ISBLANK(Values!$F27),"",Values!P27)</f>
        <v/>
      </c>
      <c r="Q28" s="40" t="str">
        <f aca="false">IF(ISBLANK(Values!$F27),"",Values!Q27)</f>
        <v/>
      </c>
      <c r="R28" s="40" t="str">
        <f aca="false">IF(ISBLANK(Values!$F27),"",Values!R27)</f>
        <v/>
      </c>
      <c r="S28" s="40" t="str">
        <f aca="false">IF(ISBLANK(Values!$F27),"",Values!S27)</f>
        <v/>
      </c>
      <c r="T28" s="40" t="str">
        <f aca="false">IF(ISBLANK(Values!$F27),"",Values!T27)</f>
        <v/>
      </c>
      <c r="U28" s="40" t="str">
        <f aca="false">IF(ISBLANK(Values!$F27),"",Values!U27)</f>
        <v/>
      </c>
      <c r="V28" s="1"/>
      <c r="W28" s="32" t="str">
        <f aca="false">IF(ISBLANK(Values!E27),"","Child")</f>
        <v>Child</v>
      </c>
      <c r="X28" s="32" t="str">
        <f aca="false">IF(ISBLANK(Values!E27),"",Values!$B$13)</f>
        <v>Lenovo T460s parent</v>
      </c>
      <c r="Y28" s="38" t="str">
        <f aca="false">IF(ISBLANK(Values!E27),"","Size-Color")</f>
        <v>Size-Color</v>
      </c>
      <c r="Z28" s="32" t="str">
        <f aca="false">IF(ISBLANK(Values!E27),"","variation")</f>
        <v>variation</v>
      </c>
      <c r="AA28" s="36" t="str">
        <f aca="false">IF(ISBLANK(Values!E27),"",Values!$B$20)</f>
        <v>Update</v>
      </c>
      <c r="AB28" s="36" t="str">
        <f aca="false">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1" t="str">
        <f aca="false">IF(ISBLANK(Values!E27),"",IF(Values!I27,Values!$B$23,Values!$B$33))</f>
        <v>👉MAS DE 10.000 CLIENTES SATISFECHOS EN TODO EL MUNDO: Teclado restaurado en Europa </v>
      </c>
      <c r="AJ28" s="42" t="str">
        <f aca="false">IF(ISBLANK(Values!E27),"","👉 "&amp;Values!H27&amp; " "&amp;Values!$B$24 &amp;" "&amp;Values!$B$3)</f>
        <v>👉 Español Compatible con Lenovo T460s</v>
      </c>
      <c r="AK28" s="1" t="str">
        <f aca="false">IF(ISBLANK(Values!E27),"",Values!$B$25)</f>
        <v>COMUNICACIÓN Y SOPORTE TÉCNICO: rápido y fluido 24h</v>
      </c>
      <c r="AL28" s="1" t="str">
        <f aca="false">IF(ISBLANK(Values!E27),"",Values!$B$26)</f>
        <v>GARANTÍA DE 6 MESES INCLUIDA: relajese , está cubierto </v>
      </c>
      <c r="AM28" s="1" t="str">
        <f aca="false">IF(ISBLANK(Values!E27),"",Values!$B$27)</f>
        <v>♻️Be green! ♻️ ¡Con este teclado, ahorra hasta un 80% de CO2!</v>
      </c>
      <c r="AN28" s="1"/>
      <c r="AO28" s="1"/>
      <c r="AP28" s="1"/>
      <c r="AQ28" s="1"/>
      <c r="AR28" s="1"/>
      <c r="AS28" s="1"/>
      <c r="AT28" s="1" t="str">
        <f aca="false">IF(ISBLANK(Values!E27),"",IF(Values!J27,"Backlit", "Non-Backlit"))</f>
        <v>Backlit</v>
      </c>
      <c r="AU28" s="1"/>
      <c r="AV28" s="28" t="str">
        <f aca="false">IF(ISBLANK(Values!E27),"",Values!H27)</f>
        <v>Español</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Dinamarca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s="31"/>
      <c r="DZ28" s="31"/>
      <c r="EA28" s="31"/>
      <c r="EB28" s="31"/>
      <c r="EC28" s="31"/>
      <c r="ED28" s="1"/>
      <c r="EE28" s="1"/>
      <c r="EF28" s="1"/>
      <c r="EG28" s="1"/>
      <c r="EH28" s="1"/>
      <c r="EI28" s="1"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3" customFormat="true" ht="28.35" hidden="false" customHeight="false" outlineLevel="0" collapsed="false">
      <c r="A29" s="27" t="str">
        <f aca="false">IF(ISBLANK(Values!E28),"",IF(Values!$B$37="EU","computercomponent","computer"))</f>
        <v>computercomponent</v>
      </c>
      <c r="B29" s="37" t="str">
        <f aca="false">IF(ISBLANK(Values!E28),"",Values!F28)</f>
        <v>Lenovo T460s - UK</v>
      </c>
      <c r="C29" s="32" t="str">
        <f aca="false">IF(ISBLANK(Values!E28),"","TellusRem")</f>
        <v>TellusRem</v>
      </c>
      <c r="D29" s="30" t="n">
        <f aca="false">IF(ISBLANK(Values!E28),"",Values!E28)</f>
        <v>5714401460053</v>
      </c>
      <c r="E29" s="31" t="str">
        <f aca="false">IF(ISBLANK(Values!E28),"","EAN")</f>
        <v>EAN</v>
      </c>
      <c r="F29" s="28" t="str">
        <f aca="false">IF(ISBLANK(Values!E28),"",IF(Values!J28,Values!H28 &amp;" "&amp;  Values!$B$1 &amp; " " &amp;Values!$B$3,Values!G28 &amp;" "&amp;  Values!$B$2 &amp; " " &amp;Values!$B$3))</f>
        <v>Ingles Teclado retroiluminado original para Lenovo Thinkpad T460s</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f>
        <v>Lenovo T460s - UK</v>
      </c>
      <c r="K29" s="28" t="n">
        <f aca="false">IF(ISBLANK(Values!E28),"",IF(Values!J28, Values!$B$4, Values!$B$5))</f>
        <v>61.99</v>
      </c>
      <c r="L29" s="39" t="n">
        <f aca="false">IF(ISBLANK(Values!E28),"",Values!$B$18)</f>
        <v>5</v>
      </c>
      <c r="M29" s="28" t="str">
        <f aca="false">IF(ISBLANK(Values!E28),"",Values!$M28)</f>
        <v>https://download.lenovo.com/Images/Parts/01YR117/01YR117_A.jpg</v>
      </c>
      <c r="N29" s="40" t="str">
        <f aca="false">IF(ISBLANK(Values!$F28),"",Values!N28)</f>
        <v>https://download.lenovo.com/Images/Parts/01YR117/01YR117_B.jpg</v>
      </c>
      <c r="O29" s="40" t="str">
        <f aca="false">IF(ISBLANK(Values!$F28),"",Values!O28)</f>
        <v>https://download.lenovo.com/Images/Parts/01YR117/01YR117_details.jpg</v>
      </c>
      <c r="P29" s="40" t="str">
        <f aca="false">IF(ISBLANK(Values!$F28),"",Values!P28)</f>
        <v/>
      </c>
      <c r="Q29" s="40" t="str">
        <f aca="false">IF(ISBLANK(Values!$F28),"",Values!Q28)</f>
        <v/>
      </c>
      <c r="R29" s="40" t="str">
        <f aca="false">IF(ISBLANK(Values!$F28),"",Values!R28)</f>
        <v/>
      </c>
      <c r="S29" s="40" t="str">
        <f aca="false">IF(ISBLANK(Values!$F28),"",Values!S28)</f>
        <v/>
      </c>
      <c r="T29" s="40" t="str">
        <f aca="false">IF(ISBLANK(Values!$F28),"",Values!T28)</f>
        <v/>
      </c>
      <c r="U29" s="40" t="str">
        <f aca="false">IF(ISBLANK(Values!$F28),"",Values!U28)</f>
        <v/>
      </c>
      <c r="V29" s="1"/>
      <c r="W29" s="32" t="str">
        <f aca="false">IF(ISBLANK(Values!E28),"","Child")</f>
        <v>Child</v>
      </c>
      <c r="X29" s="32" t="str">
        <f aca="false">IF(ISBLANK(Values!E28),"",Values!$B$13)</f>
        <v>Lenovo T460s parent</v>
      </c>
      <c r="Y29" s="38" t="str">
        <f aca="false">IF(ISBLANK(Values!E28),"","Size-Color")</f>
        <v>Size-Color</v>
      </c>
      <c r="Z29" s="32" t="str">
        <f aca="false">IF(ISBLANK(Values!E28),"","variation")</f>
        <v>variation</v>
      </c>
      <c r="AA29" s="36" t="str">
        <f aca="false">IF(ISBLANK(Values!E28),"",Values!$B$20)</f>
        <v>Update</v>
      </c>
      <c r="AB29" s="36" t="str">
        <f aca="false">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1" t="str">
        <f aca="false">IF(ISBLANK(Values!E28),"",IF(Values!I28,Values!$B$23,Values!$B$33))</f>
        <v>👉MAS DE 10.000 CLIENTES SATISFECHOS EN TODO EL MUNDO: Teclado restaurado en Europa </v>
      </c>
      <c r="AJ29" s="42" t="str">
        <f aca="false">IF(ISBLANK(Values!E28),"","👉 "&amp;Values!H28&amp; " "&amp;Values!$B$24 &amp;" "&amp;Values!$B$3)</f>
        <v>👉 Ingles Compatible con Lenovo T460s</v>
      </c>
      <c r="AK29" s="1" t="str">
        <f aca="false">IF(ISBLANK(Values!E28),"",Values!$B$25)</f>
        <v>COMUNICACIÓN Y SOPORTE TÉCNICO: rápido y fluido 24h</v>
      </c>
      <c r="AL29" s="1" t="str">
        <f aca="false">IF(ISBLANK(Values!E28),"",Values!$B$26)</f>
        <v>GARANTÍA DE 6 MESES INCLUIDA: relajese , está cubierto </v>
      </c>
      <c r="AM29" s="1" t="str">
        <f aca="false">IF(ISBLANK(Values!E28),"",Values!$B$27)</f>
        <v>♻️Be green! ♻️ ¡Con este teclado, ahorra hasta un 80% de CO2!</v>
      </c>
      <c r="AN29" s="1"/>
      <c r="AO29" s="1"/>
      <c r="AP29" s="1"/>
      <c r="AQ29" s="1"/>
      <c r="AR29" s="1"/>
      <c r="AS29" s="1"/>
      <c r="AT29" s="1" t="str">
        <f aca="false">IF(ISBLANK(Values!E28),"",IF(Values!J28,"Backlit", "Non-Backlit"))</f>
        <v>Backlit</v>
      </c>
      <c r="AU29" s="1"/>
      <c r="AV29" s="28" t="str">
        <f aca="false">IF(ISBLANK(Values!E28),"",Values!H28)</f>
        <v>Ingles</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Dinamarca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s="31"/>
      <c r="DZ29" s="31"/>
      <c r="EA29" s="31"/>
      <c r="EB29" s="31"/>
      <c r="EC29" s="31"/>
      <c r="ED29" s="1"/>
      <c r="EE29" s="1"/>
      <c r="EF29" s="1"/>
      <c r="EG29" s="1"/>
      <c r="EH29" s="1"/>
      <c r="EI29" s="1"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3" customFormat="true" ht="28.35" hidden="false" customHeight="false" outlineLevel="0" collapsed="false">
      <c r="A30" s="27" t="str">
        <f aca="false">IF(ISBLANK(Values!E29),"",IF(Values!$B$37="EU","computercomponent","computer"))</f>
        <v>computercomponent</v>
      </c>
      <c r="B30" s="37" t="str">
        <f aca="false">IF(ISBLANK(Values!E29),"",Values!F29)</f>
        <v>Lenovo T460s - NOR</v>
      </c>
      <c r="C30" s="32" t="str">
        <f aca="false">IF(ISBLANK(Values!E29),"","TellusRem")</f>
        <v>TellusRem</v>
      </c>
      <c r="D30" s="30" t="n">
        <f aca="false">IF(ISBLANK(Values!E29),"",Values!E29)</f>
        <v>5714401460060</v>
      </c>
      <c r="E30" s="31" t="str">
        <f aca="false">IF(ISBLANK(Values!E29),"","EAN")</f>
        <v>EAN</v>
      </c>
      <c r="F30" s="28" t="str">
        <f aca="false">IF(ISBLANK(Values!E29),"",IF(Values!J29,Values!H29 &amp;" "&amp;  Values!$B$1 &amp; " " &amp;Values!$B$3,Values!G29 &amp;" "&amp;  Values!$B$2 &amp; " " &amp;Values!$B$3))</f>
        <v>Escandinavo - nórdico Teclado retroiluminado original para Lenovo Thinkpad T460s</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f>
        <v>Lenovo T460s - NOR</v>
      </c>
      <c r="K30" s="28" t="n">
        <f aca="false">IF(ISBLANK(Values!E29),"",IF(Values!J29, Values!$B$4, Values!$B$5))</f>
        <v>61.99</v>
      </c>
      <c r="L30" s="39" t="n">
        <f aca="false">IF(ISBLANK(Values!E29),"",Values!$B$18)</f>
        <v>5</v>
      </c>
      <c r="M30" s="28" t="str">
        <f aca="false">IF(ISBLANK(Values!E29),"",Values!$M29)</f>
        <v>https://download.lenovo.com/Images/Parts/01YR129/01YR129_A.jpg</v>
      </c>
      <c r="N30" s="40" t="str">
        <f aca="false">IF(ISBLANK(Values!$F29),"",Values!N29)</f>
        <v>https://download.lenovo.com/Images/Parts/01YR129/01YR129_B.jpg</v>
      </c>
      <c r="O30" s="40" t="str">
        <f aca="false">IF(ISBLANK(Values!$F29),"",Values!O29)</f>
        <v>https://download.lenovo.com/Images/Parts/01YR129/01YR129_details.jpg</v>
      </c>
      <c r="P30" s="40" t="str">
        <f aca="false">IF(ISBLANK(Values!$F29),"",Values!P29)</f>
        <v/>
      </c>
      <c r="Q30" s="40" t="str">
        <f aca="false">IF(ISBLANK(Values!$F29),"",Values!Q29)</f>
        <v/>
      </c>
      <c r="R30" s="40" t="str">
        <f aca="false">IF(ISBLANK(Values!$F29),"",Values!R29)</f>
        <v/>
      </c>
      <c r="S30" s="40" t="str">
        <f aca="false">IF(ISBLANK(Values!$F29),"",Values!S29)</f>
        <v/>
      </c>
      <c r="T30" s="40" t="str">
        <f aca="false">IF(ISBLANK(Values!$F29),"",Values!T29)</f>
        <v/>
      </c>
      <c r="U30" s="40" t="str">
        <f aca="false">IF(ISBLANK(Values!$F29),"",Values!U29)</f>
        <v/>
      </c>
      <c r="V30" s="1"/>
      <c r="W30" s="32" t="str">
        <f aca="false">IF(ISBLANK(Values!E29),"","Child")</f>
        <v>Child</v>
      </c>
      <c r="X30" s="32" t="str">
        <f aca="false">IF(ISBLANK(Values!E29),"",Values!$B$13)</f>
        <v>Lenovo T460s parent</v>
      </c>
      <c r="Y30" s="38" t="str">
        <f aca="false">IF(ISBLANK(Values!E29),"","Size-Color")</f>
        <v>Size-Color</v>
      </c>
      <c r="Z30" s="32" t="str">
        <f aca="false">IF(ISBLANK(Values!E29),"","variation")</f>
        <v>variation</v>
      </c>
      <c r="AA30" s="36" t="str">
        <f aca="false">IF(ISBLANK(Values!E29),"",Values!$B$20)</f>
        <v>Update</v>
      </c>
      <c r="AB30" s="36" t="str">
        <f aca="false">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1" t="str">
        <f aca="false">IF(ISBLANK(Values!E29),"",IF(Values!I29,Values!$B$23,Values!$B$33))</f>
        <v>👉MAS DE 10.000 CLIENTES SATISFECHOS EN TODO EL MUNDO: Teclado restaurado en Europa </v>
      </c>
      <c r="AJ30" s="42" t="str">
        <f aca="false">IF(ISBLANK(Values!E29),"","👉 "&amp;Values!H29&amp; " "&amp;Values!$B$24 &amp;" "&amp;Values!$B$3)</f>
        <v>👉 Escandinavo - nórdico Compatible con Lenovo T460s</v>
      </c>
      <c r="AK30" s="1" t="str">
        <f aca="false">IF(ISBLANK(Values!E29),"",Values!$B$25)</f>
        <v>COMUNICACIÓN Y SOPORTE TÉCNICO: rápido y fluido 24h</v>
      </c>
      <c r="AL30" s="1" t="str">
        <f aca="false">IF(ISBLANK(Values!E29),"",Values!$B$26)</f>
        <v>GARANTÍA DE 6 MESES INCLUIDA: relajese , está cubierto </v>
      </c>
      <c r="AM30" s="1" t="str">
        <f aca="false">IF(ISBLANK(Values!E29),"",Values!$B$27)</f>
        <v>♻️Be green! ♻️ ¡Con este teclado, ahorra hasta un 80% de CO2!</v>
      </c>
      <c r="AN30" s="1"/>
      <c r="AO30" s="1"/>
      <c r="AP30" s="1"/>
      <c r="AQ30" s="1"/>
      <c r="AR30" s="1"/>
      <c r="AS30" s="1"/>
      <c r="AT30" s="1" t="str">
        <f aca="false">IF(ISBLANK(Values!E29),"",IF(Values!J29,"Backlit", "Non-Backlit"))</f>
        <v>Backlit</v>
      </c>
      <c r="AU30" s="1"/>
      <c r="AV30" s="28" t="str">
        <f aca="false">IF(ISBLANK(Values!E29),"",Values!H29)</f>
        <v>Escandinavo - nórdico</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Dinamarca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s="31"/>
      <c r="DZ30" s="31"/>
      <c r="EA30" s="31"/>
      <c r="EB30" s="31"/>
      <c r="EC30" s="31"/>
      <c r="ED30" s="1"/>
      <c r="EE30" s="1"/>
      <c r="EF30" s="1"/>
      <c r="EG30" s="1"/>
      <c r="EH30" s="1"/>
      <c r="EI30" s="1"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3" customFormat="true" ht="28.35" hidden="false" customHeight="false" outlineLevel="0" collapsed="false">
      <c r="A31" s="27" t="str">
        <f aca="false">IF(ISBLANK(Values!E30),"",IF(Values!$B$37="EU","computercomponent","computer"))</f>
        <v>computercomponent</v>
      </c>
      <c r="B31" s="37" t="str">
        <f aca="false">IF(ISBLANK(Values!E30),"",Values!F30)</f>
        <v>Lenovo T460s - BE</v>
      </c>
      <c r="C31" s="32" t="str">
        <f aca="false">IF(ISBLANK(Values!E30),"","TellusRem")</f>
        <v>TellusRem</v>
      </c>
      <c r="D31" s="30" t="n">
        <f aca="false">IF(ISBLANK(Values!E30),"",Values!E30)</f>
        <v>5714401460077</v>
      </c>
      <c r="E31" s="31" t="str">
        <f aca="false">IF(ISBLANK(Values!E30),"","EAN")</f>
        <v>EAN</v>
      </c>
      <c r="F31" s="28" t="str">
        <f aca="false">IF(ISBLANK(Values!E30),"",IF(Values!J30,Values!H30 &amp;" "&amp;  Values!$B$1 &amp; " " &amp;Values!$B$3,Values!G30 &amp;" "&amp;  Values!$B$2 &amp; " " &amp;Values!$B$3))</f>
        <v>Belga Teclado retroiluminado original para Lenovo Thinkpad T460s</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f>
        <v>Lenovo T460s - BE</v>
      </c>
      <c r="K31" s="28" t="n">
        <f aca="false">IF(ISBLANK(Values!E30),"",IF(Values!J30, Values!$B$4, Values!$B$5))</f>
        <v>61.99</v>
      </c>
      <c r="L31" s="39" t="n">
        <f aca="false">IF(ISBLANK(Values!E30),"",Values!$B$18)</f>
        <v>5</v>
      </c>
      <c r="M31" s="28" t="str">
        <f aca="false">IF(ISBLANK(Values!E30),"",Values!$M30)</f>
        <v>https://download.lenovo.com/Images/Parts/01YR094/01YR094_A.jpg</v>
      </c>
      <c r="N31" s="40" t="str">
        <f aca="false">IF(ISBLANK(Values!$F30),"",Values!N30)</f>
        <v>https://download.lenovo.com/Images/Parts/01YR094/01YR094_B.jpg</v>
      </c>
      <c r="O31" s="40" t="str">
        <f aca="false">IF(ISBLANK(Values!$F30),"",Values!O30)</f>
        <v>https://download.lenovo.com/Images/Parts/01YR094/01YR094_details.jpg</v>
      </c>
      <c r="P31" s="40" t="str">
        <f aca="false">IF(ISBLANK(Values!$F30),"",Values!P30)</f>
        <v/>
      </c>
      <c r="Q31" s="40" t="str">
        <f aca="false">IF(ISBLANK(Values!$F30),"",Values!Q30)</f>
        <v/>
      </c>
      <c r="R31" s="40" t="str">
        <f aca="false">IF(ISBLANK(Values!$F30),"",Values!R30)</f>
        <v/>
      </c>
      <c r="S31" s="40" t="str">
        <f aca="false">IF(ISBLANK(Values!$F30),"",Values!S30)</f>
        <v/>
      </c>
      <c r="T31" s="40" t="str">
        <f aca="false">IF(ISBLANK(Values!$F30),"",Values!T30)</f>
        <v/>
      </c>
      <c r="U31" s="40" t="str">
        <f aca="false">IF(ISBLANK(Values!$F30),"",Values!U30)</f>
        <v/>
      </c>
      <c r="V31" s="1"/>
      <c r="W31" s="32" t="str">
        <f aca="false">IF(ISBLANK(Values!E30),"","Child")</f>
        <v>Child</v>
      </c>
      <c r="X31" s="32" t="str">
        <f aca="false">IF(ISBLANK(Values!E30),"",Values!$B$13)</f>
        <v>Lenovo T460s parent</v>
      </c>
      <c r="Y31" s="38" t="str">
        <f aca="false">IF(ISBLANK(Values!E30),"","Size-Color")</f>
        <v>Size-Color</v>
      </c>
      <c r="Z31" s="32" t="str">
        <f aca="false">IF(ISBLANK(Values!E30),"","variation")</f>
        <v>variation</v>
      </c>
      <c r="AA31" s="36" t="str">
        <f aca="false">IF(ISBLANK(Values!E30),"",Values!$B$20)</f>
        <v>Update</v>
      </c>
      <c r="AB31" s="36" t="str">
        <f aca="false">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1" t="str">
        <f aca="false">IF(ISBLANK(Values!E30),"",IF(Values!I30,Values!$B$23,Values!$B$33))</f>
        <v>👉MAS DE 10.000 CLIENTES SATISFECHOS EN TODO EL MUNDO: Teclado restaurado en Europa </v>
      </c>
      <c r="AJ31" s="42" t="str">
        <f aca="false">IF(ISBLANK(Values!E30),"","👉 "&amp;Values!H30&amp; " "&amp;Values!$B$24 &amp;" "&amp;Values!$B$3)</f>
        <v>👉 Belga Compatible con Lenovo T460s</v>
      </c>
      <c r="AK31" s="1" t="str">
        <f aca="false">IF(ISBLANK(Values!E30),"",Values!$B$25)</f>
        <v>COMUNICACIÓN Y SOPORTE TÉCNICO: rápido y fluido 24h</v>
      </c>
      <c r="AL31" s="1" t="str">
        <f aca="false">IF(ISBLANK(Values!E30),"",Values!$B$26)</f>
        <v>GARANTÍA DE 6 MESES INCLUIDA: relajese , está cubierto </v>
      </c>
      <c r="AM31" s="1" t="str">
        <f aca="false">IF(ISBLANK(Values!E30),"",Values!$B$27)</f>
        <v>♻️Be green! ♻️ ¡Con este teclado, ahorra hasta un 80% de CO2!</v>
      </c>
      <c r="AN31" s="1"/>
      <c r="AO31" s="1"/>
      <c r="AP31" s="1"/>
      <c r="AQ31" s="1"/>
      <c r="AR31" s="1"/>
      <c r="AS31" s="1"/>
      <c r="AT31" s="1" t="str">
        <f aca="false">IF(ISBLANK(Values!E30),"",IF(Values!J30,"Backlit", "Non-Backlit"))</f>
        <v>Backlit</v>
      </c>
      <c r="AU31" s="1"/>
      <c r="AV31" s="28" t="str">
        <f aca="false">IF(ISBLANK(Values!E30),"",Values!H30)</f>
        <v>Belga</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Dinamarca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s="31"/>
      <c r="DZ31" s="31"/>
      <c r="EA31" s="31"/>
      <c r="EB31" s="31"/>
      <c r="EC31" s="31"/>
      <c r="ED31" s="1"/>
      <c r="EE31" s="1"/>
      <c r="EF31" s="1"/>
      <c r="EG31" s="1"/>
      <c r="EH31" s="1"/>
      <c r="EI31" s="1"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3" customFormat="true" ht="28.35" hidden="false" customHeight="false" outlineLevel="0" collapsed="false">
      <c r="A32" s="27" t="str">
        <f aca="false">IF(ISBLANK(Values!E31),"",IF(Values!$B$37="EU","computercomponent","computer"))</f>
        <v>computercomponent</v>
      </c>
      <c r="B32" s="37" t="str">
        <f aca="false">IF(ISBLANK(Values!E31),"",Values!F31)</f>
        <v>Lenovo T460s - BG</v>
      </c>
      <c r="C32" s="32" t="str">
        <f aca="false">IF(ISBLANK(Values!E31),"","TellusRem")</f>
        <v>TellusRem</v>
      </c>
      <c r="D32" s="30" t="n">
        <f aca="false">IF(ISBLANK(Values!E31),"",Values!E31)</f>
        <v>5714401460084</v>
      </c>
      <c r="E32" s="31" t="str">
        <f aca="false">IF(ISBLANK(Values!E31),"","EAN")</f>
        <v>EAN</v>
      </c>
      <c r="F32" s="28" t="str">
        <f aca="false">IF(ISBLANK(Values!E31),"",IF(Values!J31,Values!H31 &amp;" "&amp;  Values!$B$1 &amp; " " &amp;Values!$B$3,Values!G31 &amp;" "&amp;  Values!$B$2 &amp; " " &amp;Values!$B$3))</f>
        <v>búlgaro Teclado retroiluminado original para Lenovo Thinkpad T460s</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f>
        <v>Lenovo T460s - BG</v>
      </c>
      <c r="K32" s="28" t="n">
        <f aca="false">IF(ISBLANK(Values!E31),"",IF(Values!J31, Values!$B$4, Values!$B$5))</f>
        <v>61.99</v>
      </c>
      <c r="L32" s="39" t="n">
        <f aca="false">IF(ISBLANK(Values!E31),"",Values!$B$18)</f>
        <v>5</v>
      </c>
      <c r="M32" s="28" t="str">
        <f aca="false">IF(ISBLANK(Values!E31),"",Values!$M31)</f>
        <v/>
      </c>
      <c r="N32" s="40" t="str">
        <f aca="false">IF(ISBLANK(Values!$F31),"",Values!N31)</f>
        <v/>
      </c>
      <c r="O32" s="40" t="str">
        <f aca="false">IF(ISBLANK(Values!$F31),"",Values!O31)</f>
        <v/>
      </c>
      <c r="P32" s="40" t="str">
        <f aca="false">IF(ISBLANK(Values!$F31),"",Values!P31)</f>
        <v/>
      </c>
      <c r="Q32" s="40" t="str">
        <f aca="false">IF(ISBLANK(Values!$F31),"",Values!Q31)</f>
        <v/>
      </c>
      <c r="R32" s="40" t="str">
        <f aca="false">IF(ISBLANK(Values!$F31),"",Values!R31)</f>
        <v/>
      </c>
      <c r="S32" s="40" t="str">
        <f aca="false">IF(ISBLANK(Values!$F31),"",Values!S31)</f>
        <v/>
      </c>
      <c r="T32" s="40" t="str">
        <f aca="false">IF(ISBLANK(Values!$F31),"",Values!T31)</f>
        <v/>
      </c>
      <c r="U32" s="40" t="str">
        <f aca="false">IF(ISBLANK(Values!$F31),"",Values!U31)</f>
        <v/>
      </c>
      <c r="V32" s="1"/>
      <c r="W32" s="32" t="str">
        <f aca="false">IF(ISBLANK(Values!E31),"","Child")</f>
        <v>Child</v>
      </c>
      <c r="X32" s="32" t="str">
        <f aca="false">IF(ISBLANK(Values!E31),"",Values!$B$13)</f>
        <v>Lenovo T460s parent</v>
      </c>
      <c r="Y32" s="38" t="str">
        <f aca="false">IF(ISBLANK(Values!E31),"","Size-Color")</f>
        <v>Size-Color</v>
      </c>
      <c r="Z32" s="32" t="str">
        <f aca="false">IF(ISBLANK(Values!E31),"","variation")</f>
        <v>variation</v>
      </c>
      <c r="AA32" s="36" t="str">
        <f aca="false">IF(ISBLANK(Values!E31),"",Values!$B$20)</f>
        <v>Update</v>
      </c>
      <c r="AB32" s="36" t="str">
        <f aca="false">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1" t="str">
        <f aca="false">IF(ISBLANK(Values!E31),"",IF(Values!I31,Values!$B$23,Values!$B$33))</f>
        <v>👉MAS DE 10.000 CLIENTES SATISFECHOS EN TODO EL MUNDO: Teclado restaurado en Europa </v>
      </c>
      <c r="AJ32" s="42" t="str">
        <f aca="false">IF(ISBLANK(Values!E31),"","👉 "&amp;Values!H31&amp; " "&amp;Values!$B$24 &amp;" "&amp;Values!$B$3)</f>
        <v>👉 búlgaro Compatible con Lenovo T460s</v>
      </c>
      <c r="AK32" s="1" t="str">
        <f aca="false">IF(ISBLANK(Values!E31),"",Values!$B$25)</f>
        <v>COMUNICACIÓN Y SOPORTE TÉCNICO: rápido y fluido 24h</v>
      </c>
      <c r="AL32" s="1" t="str">
        <f aca="false">IF(ISBLANK(Values!E31),"",Values!$B$26)</f>
        <v>GARANTÍA DE 6 MESES INCLUIDA: relajese , está cubierto </v>
      </c>
      <c r="AM32" s="1" t="str">
        <f aca="false">IF(ISBLANK(Values!E31),"",Values!$B$27)</f>
        <v>♻️Be green! ♻️ ¡Con este teclado, ahorra hasta un 80% de CO2!</v>
      </c>
      <c r="AN32" s="1"/>
      <c r="AO32" s="1"/>
      <c r="AP32" s="1"/>
      <c r="AQ32" s="1"/>
      <c r="AR32" s="1"/>
      <c r="AS32" s="1"/>
      <c r="AT32" s="1" t="str">
        <f aca="false">IF(ISBLANK(Values!E31),"",IF(Values!J31,"Backlit", "Non-Backlit"))</f>
        <v>Backlit</v>
      </c>
      <c r="AU32" s="1"/>
      <c r="AV32" s="28" t="str">
        <f aca="false">IF(ISBLANK(Values!E31),"",Values!H31)</f>
        <v>búlgaro</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Dinamarca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s="31"/>
      <c r="DZ32" s="31"/>
      <c r="EA32" s="31"/>
      <c r="EB32" s="31"/>
      <c r="EC32" s="31"/>
      <c r="ED32" s="1"/>
      <c r="EE32" s="1"/>
      <c r="EF32" s="1"/>
      <c r="EG32" s="1"/>
      <c r="EH32" s="1"/>
      <c r="EI32" s="1"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3" customFormat="true" ht="28.35" hidden="false" customHeight="false" outlineLevel="0" collapsed="false">
      <c r="A33" s="27" t="str">
        <f aca="false">IF(ISBLANK(Values!E32),"",IF(Values!$B$37="EU","computercomponent","computer"))</f>
        <v>computercomponent</v>
      </c>
      <c r="B33" s="37" t="str">
        <f aca="false">IF(ISBLANK(Values!E32),"",Values!F32)</f>
        <v>Lenovo T460s - CZ</v>
      </c>
      <c r="C33" s="32" t="str">
        <f aca="false">IF(ISBLANK(Values!E32),"","TellusRem")</f>
        <v>TellusRem</v>
      </c>
      <c r="D33" s="30" t="n">
        <f aca="false">IF(ISBLANK(Values!E32),"",Values!E32)</f>
        <v>5714401460091</v>
      </c>
      <c r="E33" s="31" t="str">
        <f aca="false">IF(ISBLANK(Values!E32),"","EAN")</f>
        <v>EAN</v>
      </c>
      <c r="F33" s="28" t="str">
        <f aca="false">IF(ISBLANK(Values!E32),"",IF(Values!J32,Values!H32 &amp;" "&amp;  Values!$B$1 &amp; " " &amp;Values!$B$3,Values!G32 &amp;" "&amp;  Values!$B$2 &amp; " " &amp;Values!$B$3))</f>
        <v>checo Teclado retroiluminado original para Lenovo Thinkpad T460s</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f>
        <v>Lenovo T460s - CZ</v>
      </c>
      <c r="K33" s="28" t="n">
        <f aca="false">IF(ISBLANK(Values!E32),"",IF(Values!J32, Values!$B$4, Values!$B$5))</f>
        <v>61.99</v>
      </c>
      <c r="L33" s="39" t="n">
        <f aca="false">IF(ISBLANK(Values!E32),"",Values!$B$18)</f>
        <v>5</v>
      </c>
      <c r="M33" s="28" t="str">
        <f aca="false">IF(ISBLANK(Values!E32),"",Values!$M32)</f>
        <v>https://download.lenovo.com/Images/Parts/01YR096/01YR096_A.jpg</v>
      </c>
      <c r="N33" s="40" t="str">
        <f aca="false">IF(ISBLANK(Values!$F32),"",Values!N32)</f>
        <v>https://download.lenovo.com/Images/Parts/01YR096/01YR096_B.jpg</v>
      </c>
      <c r="O33" s="40" t="str">
        <f aca="false">IF(ISBLANK(Values!$F32),"",Values!O32)</f>
        <v>https://download.lenovo.com/Images/Parts/01YR096/01YR096_details.jpg</v>
      </c>
      <c r="P33" s="40" t="str">
        <f aca="false">IF(ISBLANK(Values!$F32),"",Values!P32)</f>
        <v/>
      </c>
      <c r="Q33" s="40" t="str">
        <f aca="false">IF(ISBLANK(Values!$F32),"",Values!Q32)</f>
        <v/>
      </c>
      <c r="R33" s="40" t="str">
        <f aca="false">IF(ISBLANK(Values!$F32),"",Values!R32)</f>
        <v/>
      </c>
      <c r="S33" s="40" t="str">
        <f aca="false">IF(ISBLANK(Values!$F32),"",Values!S32)</f>
        <v/>
      </c>
      <c r="T33" s="40" t="str">
        <f aca="false">IF(ISBLANK(Values!$F32),"",Values!T32)</f>
        <v/>
      </c>
      <c r="U33" s="40" t="str">
        <f aca="false">IF(ISBLANK(Values!$F32),"",Values!U32)</f>
        <v/>
      </c>
      <c r="V33" s="1"/>
      <c r="W33" s="32" t="str">
        <f aca="false">IF(ISBLANK(Values!E32),"","Child")</f>
        <v>Child</v>
      </c>
      <c r="X33" s="32" t="str">
        <f aca="false">IF(ISBLANK(Values!E32),"",Values!$B$13)</f>
        <v>Lenovo T460s parent</v>
      </c>
      <c r="Y33" s="38" t="str">
        <f aca="false">IF(ISBLANK(Values!E32),"","Size-Color")</f>
        <v>Size-Color</v>
      </c>
      <c r="Z33" s="32" t="str">
        <f aca="false">IF(ISBLANK(Values!E32),"","variation")</f>
        <v>variation</v>
      </c>
      <c r="AA33" s="36" t="str">
        <f aca="false">IF(ISBLANK(Values!E32),"",Values!$B$20)</f>
        <v>Update</v>
      </c>
      <c r="AB33" s="36" t="str">
        <f aca="false">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1" t="str">
        <f aca="false">IF(ISBLANK(Values!E32),"",IF(Values!I32,Values!$B$23,Values!$B$33))</f>
        <v>👉MAS DE 10.000 CLIENTES SATISFECHOS EN TODO EL MUNDO: Teclado restaurado en Europa </v>
      </c>
      <c r="AJ33" s="42" t="str">
        <f aca="false">IF(ISBLANK(Values!E32),"","👉 "&amp;Values!H32&amp; " "&amp;Values!$B$24 &amp;" "&amp;Values!$B$3)</f>
        <v>👉 checo Compatible con Lenovo T460s</v>
      </c>
      <c r="AK33" s="1" t="str">
        <f aca="false">IF(ISBLANK(Values!E32),"",Values!$B$25)</f>
        <v>COMUNICACIÓN Y SOPORTE TÉCNICO: rápido y fluido 24h</v>
      </c>
      <c r="AL33" s="1" t="str">
        <f aca="false">IF(ISBLANK(Values!E32),"",Values!$B$26)</f>
        <v>GARANTÍA DE 6 MESES INCLUIDA: relajese , está cubierto </v>
      </c>
      <c r="AM33" s="1" t="str">
        <f aca="false">IF(ISBLANK(Values!E32),"",Values!$B$27)</f>
        <v>♻️Be green! ♻️ ¡Con este teclado, ahorra hasta un 80% de CO2!</v>
      </c>
      <c r="AN33" s="1"/>
      <c r="AO33" s="1"/>
      <c r="AP33" s="1"/>
      <c r="AQ33" s="1"/>
      <c r="AR33" s="1"/>
      <c r="AS33" s="1"/>
      <c r="AT33" s="1" t="str">
        <f aca="false">IF(ISBLANK(Values!E32),"",IF(Values!J32,"Backlit", "Non-Backlit"))</f>
        <v>Backlit</v>
      </c>
      <c r="AU33" s="1"/>
      <c r="AV33" s="28" t="str">
        <f aca="false">IF(ISBLANK(Values!E32),"",Values!H32)</f>
        <v>checo</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Dinamarca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s="31"/>
      <c r="DZ33" s="31"/>
      <c r="EA33" s="31"/>
      <c r="EB33" s="31"/>
      <c r="EC33" s="31"/>
      <c r="ED33" s="1"/>
      <c r="EE33" s="1"/>
      <c r="EF33" s="1"/>
      <c r="EG33" s="1"/>
      <c r="EH33" s="1"/>
      <c r="EI33" s="1"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3" customFormat="true" ht="28.35" hidden="false" customHeight="false" outlineLevel="0" collapsed="false">
      <c r="A34" s="27" t="str">
        <f aca="false">IF(ISBLANK(Values!E33),"",IF(Values!$B$37="EU","computercomponent","computer"))</f>
        <v>computercomponent</v>
      </c>
      <c r="B34" s="37" t="str">
        <f aca="false">IF(ISBLANK(Values!E33),"",Values!F33)</f>
        <v>Lenovo T460s - DK</v>
      </c>
      <c r="C34" s="32" t="str">
        <f aca="false">IF(ISBLANK(Values!E33),"","TellusRem")</f>
        <v>TellusRem</v>
      </c>
      <c r="D34" s="30" t="n">
        <f aca="false">IF(ISBLANK(Values!E33),"",Values!E33)</f>
        <v>5714401460107</v>
      </c>
      <c r="E34" s="31" t="str">
        <f aca="false">IF(ISBLANK(Values!E33),"","EAN")</f>
        <v>EAN</v>
      </c>
      <c r="F34" s="28" t="str">
        <f aca="false">IF(ISBLANK(Values!E33),"",IF(Values!J33,Values!H33 &amp;" "&amp;  Values!$B$1 &amp; " " &amp;Values!$B$3,Values!G33 &amp;" "&amp;  Values!$B$2 &amp; " " &amp;Values!$B$3))</f>
        <v>danés Teclado retroiluminado original para Lenovo Thinkpad T460s</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f>
        <v>Lenovo T460s - DK</v>
      </c>
      <c r="K34" s="28" t="n">
        <f aca="false">IF(ISBLANK(Values!E33),"",IF(Values!J33, Values!$B$4, Values!$B$5))</f>
        <v>61.99</v>
      </c>
      <c r="L34" s="39" t="n">
        <f aca="false">IF(ISBLANK(Values!E33),"",Values!$B$18)</f>
        <v>5</v>
      </c>
      <c r="M34" s="28" t="str">
        <f aca="false">IF(ISBLANK(Values!E33),"",Values!$M33)</f>
        <v>https://download.lenovo.com/Images/Parts/01YR097/01YR097_A.jpg</v>
      </c>
      <c r="N34" s="40" t="str">
        <f aca="false">IF(ISBLANK(Values!$F33),"",Values!N33)</f>
        <v>https://download.lenovo.com/Images/Parts/01YR097/01YR097_B.jpg</v>
      </c>
      <c r="O34" s="40" t="str">
        <f aca="false">IF(ISBLANK(Values!$F33),"",Values!O33)</f>
        <v>https://download.lenovo.com/Images/Parts/01YR097/01YR097_details.jpg</v>
      </c>
      <c r="P34" s="40" t="str">
        <f aca="false">IF(ISBLANK(Values!$F33),"",Values!P33)</f>
        <v/>
      </c>
      <c r="Q34" s="40" t="str">
        <f aca="false">IF(ISBLANK(Values!$F33),"",Values!Q33)</f>
        <v/>
      </c>
      <c r="R34" s="40" t="str">
        <f aca="false">IF(ISBLANK(Values!$F33),"",Values!R33)</f>
        <v/>
      </c>
      <c r="S34" s="40" t="str">
        <f aca="false">IF(ISBLANK(Values!$F33),"",Values!S33)</f>
        <v/>
      </c>
      <c r="T34" s="40" t="str">
        <f aca="false">IF(ISBLANK(Values!$F33),"",Values!T33)</f>
        <v/>
      </c>
      <c r="U34" s="40" t="str">
        <f aca="false">IF(ISBLANK(Values!$F33),"",Values!U33)</f>
        <v/>
      </c>
      <c r="V34" s="1"/>
      <c r="W34" s="32" t="str">
        <f aca="false">IF(ISBLANK(Values!E33),"","Child")</f>
        <v>Child</v>
      </c>
      <c r="X34" s="32" t="str">
        <f aca="false">IF(ISBLANK(Values!E33),"",Values!$B$13)</f>
        <v>Lenovo T460s parent</v>
      </c>
      <c r="Y34" s="38" t="str">
        <f aca="false">IF(ISBLANK(Values!E33),"","Size-Color")</f>
        <v>Size-Color</v>
      </c>
      <c r="Z34" s="32" t="str">
        <f aca="false">IF(ISBLANK(Values!E33),"","variation")</f>
        <v>variation</v>
      </c>
      <c r="AA34" s="36" t="str">
        <f aca="false">IF(ISBLANK(Values!E33),"",Values!$B$20)</f>
        <v>Update</v>
      </c>
      <c r="AB34" s="36" t="str">
        <f aca="false">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1" t="str">
        <f aca="false">IF(ISBLANK(Values!E33),"",IF(Values!I33,Values!$B$23,Values!$B$33))</f>
        <v>👉MAS DE 10.000 CLIENTES SATISFECHOS EN TODO EL MUNDO: Teclado restaurado en Europa </v>
      </c>
      <c r="AJ34" s="42" t="str">
        <f aca="false">IF(ISBLANK(Values!E33),"","👉 "&amp;Values!H33&amp; " "&amp;Values!$B$24 &amp;" "&amp;Values!$B$3)</f>
        <v>👉 danés Compatible con Lenovo T460s</v>
      </c>
      <c r="AK34" s="1" t="str">
        <f aca="false">IF(ISBLANK(Values!E33),"",Values!$B$25)</f>
        <v>COMUNICACIÓN Y SOPORTE TÉCNICO: rápido y fluido 24h</v>
      </c>
      <c r="AL34" s="1" t="str">
        <f aca="false">IF(ISBLANK(Values!E33),"",Values!$B$26)</f>
        <v>GARANTÍA DE 6 MESES INCLUIDA: relajese , está cubierto </v>
      </c>
      <c r="AM34" s="1" t="str">
        <f aca="false">IF(ISBLANK(Values!E33),"",Values!$B$27)</f>
        <v>♻️Be green! ♻️ ¡Con este teclado, ahorra hasta un 80% de CO2!</v>
      </c>
      <c r="AN34" s="1"/>
      <c r="AO34" s="1"/>
      <c r="AP34" s="1"/>
      <c r="AQ34" s="1"/>
      <c r="AR34" s="1"/>
      <c r="AS34" s="1"/>
      <c r="AT34" s="1" t="str">
        <f aca="false">IF(ISBLANK(Values!E33),"",IF(Values!J33,"Backlit", "Non-Backlit"))</f>
        <v>Backlit</v>
      </c>
      <c r="AU34" s="1"/>
      <c r="AV34" s="28" t="str">
        <f aca="false">IF(ISBLANK(Values!E33),"",Values!H33)</f>
        <v>danés</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Dinamarca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s="31"/>
      <c r="DZ34" s="31"/>
      <c r="EA34" s="31"/>
      <c r="EB34" s="31"/>
      <c r="EC34" s="31"/>
      <c r="ED34" s="1"/>
      <c r="EE34" s="1"/>
      <c r="EF34" s="1"/>
      <c r="EG34" s="1"/>
      <c r="EH34" s="1"/>
      <c r="EI34" s="1"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3" customFormat="true" ht="28.35" hidden="false" customHeight="false" outlineLevel="0" collapsed="false">
      <c r="A35" s="27" t="str">
        <f aca="false">IF(ISBLANK(Values!E34),"",IF(Values!$B$37="EU","computercomponent","computer"))</f>
        <v>computercomponent</v>
      </c>
      <c r="B35" s="37" t="str">
        <f aca="false">IF(ISBLANK(Values!E34),"",Values!F34)</f>
        <v>Lenovo T460s - HU</v>
      </c>
      <c r="C35" s="32" t="str">
        <f aca="false">IF(ISBLANK(Values!E34),"","TellusRem")</f>
        <v>TellusRem</v>
      </c>
      <c r="D35" s="30" t="n">
        <f aca="false">IF(ISBLANK(Values!E34),"",Values!E34)</f>
        <v>5714401460114</v>
      </c>
      <c r="E35" s="31" t="str">
        <f aca="false">IF(ISBLANK(Values!E34),"","EAN")</f>
        <v>EAN</v>
      </c>
      <c r="F35" s="28" t="str">
        <f aca="false">IF(ISBLANK(Values!E34),"",IF(Values!J34,Values!H34 &amp;" "&amp;  Values!$B$1 &amp; " " &amp;Values!$B$3,Values!G34 &amp;" "&amp;  Values!$B$2 &amp; " " &amp;Values!$B$3))</f>
        <v>húngaro Teclado retroiluminado original para Lenovo Thinkpad T460s</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f>
        <v>Lenovo T460s - HU</v>
      </c>
      <c r="K35" s="28" t="n">
        <f aca="false">IF(ISBLANK(Values!E34),"",IF(Values!J34, Values!$B$4, Values!$B$5))</f>
        <v>61.99</v>
      </c>
      <c r="L35" s="39" t="n">
        <f aca="false">IF(ISBLANK(Values!E34),"",Values!$B$18)</f>
        <v>5</v>
      </c>
      <c r="M35" s="28" t="str">
        <f aca="false">IF(ISBLANK(Values!E34),"",Values!$M34)</f>
        <v>https://download.lenovo.com/Images/Parts/01YR103/01YR103_A.jpg</v>
      </c>
      <c r="N35" s="40" t="str">
        <f aca="false">IF(ISBLANK(Values!$F34),"",Values!N34)</f>
        <v>https://download.lenovo.com/Images/Parts/01YR103/01YR103_B.jpg</v>
      </c>
      <c r="O35" s="40" t="str">
        <f aca="false">IF(ISBLANK(Values!$F34),"",Values!O34)</f>
        <v>https://download.lenovo.com/Images/Parts/01YR103/01YR103_details.jpg</v>
      </c>
      <c r="P35" s="40" t="str">
        <f aca="false">IF(ISBLANK(Values!$F34),"",Values!P34)</f>
        <v/>
      </c>
      <c r="Q35" s="40" t="str">
        <f aca="false">IF(ISBLANK(Values!$F34),"",Values!Q34)</f>
        <v/>
      </c>
      <c r="R35" s="40" t="str">
        <f aca="false">IF(ISBLANK(Values!$F34),"",Values!R34)</f>
        <v/>
      </c>
      <c r="S35" s="40" t="str">
        <f aca="false">IF(ISBLANK(Values!$F34),"",Values!S34)</f>
        <v/>
      </c>
      <c r="T35" s="40" t="str">
        <f aca="false">IF(ISBLANK(Values!$F34),"",Values!T34)</f>
        <v/>
      </c>
      <c r="U35" s="40" t="str">
        <f aca="false">IF(ISBLANK(Values!$F34),"",Values!U34)</f>
        <v/>
      </c>
      <c r="V35" s="1"/>
      <c r="W35" s="32" t="str">
        <f aca="false">IF(ISBLANK(Values!E34),"","Child")</f>
        <v>Child</v>
      </c>
      <c r="X35" s="32" t="str">
        <f aca="false">IF(ISBLANK(Values!E34),"",Values!$B$13)</f>
        <v>Lenovo T460s parent</v>
      </c>
      <c r="Y35" s="38" t="str">
        <f aca="false">IF(ISBLANK(Values!E34),"","Size-Color")</f>
        <v>Size-Color</v>
      </c>
      <c r="Z35" s="32" t="str">
        <f aca="false">IF(ISBLANK(Values!E34),"","variation")</f>
        <v>variation</v>
      </c>
      <c r="AA35" s="36" t="str">
        <f aca="false">IF(ISBLANK(Values!E34),"",Values!$B$20)</f>
        <v>Update</v>
      </c>
      <c r="AB35" s="36" t="str">
        <f aca="false">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1" t="str">
        <f aca="false">IF(ISBLANK(Values!E34),"",IF(Values!I34,Values!$B$23,Values!$B$33))</f>
        <v>👉MAS DE 10.000 CLIENTES SATISFECHOS EN TODO EL MUNDO: Teclado restaurado en Europa </v>
      </c>
      <c r="AJ35" s="42" t="str">
        <f aca="false">IF(ISBLANK(Values!E34),"","👉 "&amp;Values!H34&amp; " "&amp;Values!$B$24 &amp;" "&amp;Values!$B$3)</f>
        <v>👉 húngaro Compatible con Lenovo T460s</v>
      </c>
      <c r="AK35" s="1" t="str">
        <f aca="false">IF(ISBLANK(Values!E34),"",Values!$B$25)</f>
        <v>COMUNICACIÓN Y SOPORTE TÉCNICO: rápido y fluido 24h</v>
      </c>
      <c r="AL35" s="1" t="str">
        <f aca="false">IF(ISBLANK(Values!E34),"",Values!$B$26)</f>
        <v>GARANTÍA DE 6 MESES INCLUIDA: relajese , está cubierto </v>
      </c>
      <c r="AM35" s="1" t="str">
        <f aca="false">IF(ISBLANK(Values!E34),"",Values!$B$27)</f>
        <v>♻️Be green! ♻️ ¡Con este teclado, ahorra hasta un 80% de CO2!</v>
      </c>
      <c r="AN35" s="1"/>
      <c r="AO35" s="1"/>
      <c r="AP35" s="1"/>
      <c r="AQ35" s="1"/>
      <c r="AR35" s="1"/>
      <c r="AS35" s="1"/>
      <c r="AT35" s="1" t="str">
        <f aca="false">IF(ISBLANK(Values!E34),"",IF(Values!J34,"Backlit", "Non-Backlit"))</f>
        <v>Backlit</v>
      </c>
      <c r="AU35" s="1"/>
      <c r="AV35" s="28" t="str">
        <f aca="false">IF(ISBLANK(Values!E34),"",Values!H34)</f>
        <v>húngaro</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Dinamarca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s="31"/>
      <c r="DZ35" s="31"/>
      <c r="EA35" s="31"/>
      <c r="EB35" s="31"/>
      <c r="EC35" s="31"/>
      <c r="ED35" s="1"/>
      <c r="EE35" s="1"/>
      <c r="EF35" s="1"/>
      <c r="EG35" s="1"/>
      <c r="EH35" s="1"/>
      <c r="EI35" s="1"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3" customFormat="true" ht="28.35" hidden="false" customHeight="false" outlineLevel="0" collapsed="false">
      <c r="A36" s="27" t="str">
        <f aca="false">IF(ISBLANK(Values!E35),"",IF(Values!$B$37="EU","computercomponent","computer"))</f>
        <v>computercomponent</v>
      </c>
      <c r="B36" s="37" t="str">
        <f aca="false">IF(ISBLANK(Values!E35),"",Values!F35)</f>
        <v>Lenovo T460s - NL</v>
      </c>
      <c r="C36" s="32" t="str">
        <f aca="false">IF(ISBLANK(Values!E35),"","TellusRem")</f>
        <v>TellusRem</v>
      </c>
      <c r="D36" s="30" t="n">
        <f aca="false">IF(ISBLANK(Values!E35),"",Values!E35)</f>
        <v>5714401460121</v>
      </c>
      <c r="E36" s="31" t="str">
        <f aca="false">IF(ISBLANK(Values!E35),"","EAN")</f>
        <v>EAN</v>
      </c>
      <c r="F36" s="28" t="str">
        <f aca="false">IF(ISBLANK(Values!E35),"",IF(Values!J35,Values!H35 &amp;" "&amp;  Values!$B$1 &amp; " " &amp;Values!$B$3,Values!G35 &amp;" "&amp;  Values!$B$2 &amp; " " &amp;Values!$B$3))</f>
        <v>holandés Teclado retroiluminado original para Lenovo Thinkpad T460s</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f>
        <v>Lenovo T460s - NL</v>
      </c>
      <c r="K36" s="28" t="n">
        <f aca="false">IF(ISBLANK(Values!E35),"",IF(Values!J35, Values!$B$4, Values!$B$5))</f>
        <v>61.99</v>
      </c>
      <c r="L36" s="39" t="n">
        <f aca="false">IF(ISBLANK(Values!E35),"",Values!$B$18)</f>
        <v>5</v>
      </c>
      <c r="M36" s="28" t="str">
        <f aca="false">IF(ISBLANK(Values!E35),"",Values!$M35)</f>
        <v>https://download.lenovo.com/Images/Parts/01YT119/01YT119_A.jpg</v>
      </c>
      <c r="N36" s="40" t="str">
        <f aca="false">IF(ISBLANK(Values!$F35),"",Values!N35)</f>
        <v>https://download.lenovo.com/Images/Parts/01YT119/01YT119_B.jpg</v>
      </c>
      <c r="O36" s="40" t="str">
        <f aca="false">IF(ISBLANK(Values!$F35),"",Values!O35)</f>
        <v>https://download.lenovo.com/Images/Parts/01YT119/01YT119_details.jpg</v>
      </c>
      <c r="P36" s="40" t="str">
        <f aca="false">IF(ISBLANK(Values!$F35),"",Values!P35)</f>
        <v/>
      </c>
      <c r="Q36" s="40" t="str">
        <f aca="false">IF(ISBLANK(Values!$F35),"",Values!Q35)</f>
        <v/>
      </c>
      <c r="R36" s="40" t="str">
        <f aca="false">IF(ISBLANK(Values!$F35),"",Values!R35)</f>
        <v/>
      </c>
      <c r="S36" s="40" t="str">
        <f aca="false">IF(ISBLANK(Values!$F35),"",Values!S35)</f>
        <v/>
      </c>
      <c r="T36" s="40" t="str">
        <f aca="false">IF(ISBLANK(Values!$F35),"",Values!T35)</f>
        <v/>
      </c>
      <c r="U36" s="40" t="str">
        <f aca="false">IF(ISBLANK(Values!$F35),"",Values!U35)</f>
        <v/>
      </c>
      <c r="V36" s="1"/>
      <c r="W36" s="32" t="str">
        <f aca="false">IF(ISBLANK(Values!E35),"","Child")</f>
        <v>Child</v>
      </c>
      <c r="X36" s="32" t="str">
        <f aca="false">IF(ISBLANK(Values!E35),"",Values!$B$13)</f>
        <v>Lenovo T460s parent</v>
      </c>
      <c r="Y36" s="38" t="str">
        <f aca="false">IF(ISBLANK(Values!E35),"","Size-Color")</f>
        <v>Size-Color</v>
      </c>
      <c r="Z36" s="32" t="str">
        <f aca="false">IF(ISBLANK(Values!E35),"","variation")</f>
        <v>variation</v>
      </c>
      <c r="AA36" s="36" t="str">
        <f aca="false">IF(ISBLANK(Values!E35),"",Values!$B$20)</f>
        <v>Update</v>
      </c>
      <c r="AB36" s="36" t="str">
        <f aca="false">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1" t="str">
        <f aca="false">IF(ISBLANK(Values!E35),"",IF(Values!I35,Values!$B$23,Values!$B$33))</f>
        <v>👉MAS DE 10.000 CLIENTES SATISFECHOS EN TODO EL MUNDO: Teclado restaurado en Europa </v>
      </c>
      <c r="AJ36" s="42" t="str">
        <f aca="false">IF(ISBLANK(Values!E35),"","👉 "&amp;Values!H35&amp; " "&amp;Values!$B$24 &amp;" "&amp;Values!$B$3)</f>
        <v>👉 holandés Compatible con Lenovo T460s</v>
      </c>
      <c r="AK36" s="1" t="str">
        <f aca="false">IF(ISBLANK(Values!E35),"",Values!$B$25)</f>
        <v>COMUNICACIÓN Y SOPORTE TÉCNICO: rápido y fluido 24h</v>
      </c>
      <c r="AL36" s="1" t="str">
        <f aca="false">IF(ISBLANK(Values!E35),"",Values!$B$26)</f>
        <v>GARANTÍA DE 6 MESES INCLUIDA: relajese , está cubierto </v>
      </c>
      <c r="AM36" s="1" t="str">
        <f aca="false">IF(ISBLANK(Values!E35),"",Values!$B$27)</f>
        <v>♻️Be green! ♻️ ¡Con este teclado, ahorra hasta un 80% de CO2!</v>
      </c>
      <c r="AN36" s="1"/>
      <c r="AO36" s="1"/>
      <c r="AP36" s="1"/>
      <c r="AQ36" s="1"/>
      <c r="AR36" s="1"/>
      <c r="AS36" s="1"/>
      <c r="AT36" s="1" t="str">
        <f aca="false">IF(ISBLANK(Values!E35),"",IF(Values!J35,"Backlit", "Non-Backlit"))</f>
        <v>Backlit</v>
      </c>
      <c r="AU36" s="1"/>
      <c r="AV36" s="28" t="str">
        <f aca="false">IF(ISBLANK(Values!E35),"",Values!H35)</f>
        <v>holandés</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Dinamarca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s="31"/>
      <c r="DZ36" s="31"/>
      <c r="EA36" s="31"/>
      <c r="EB36" s="31"/>
      <c r="EC36" s="31"/>
      <c r="ED36" s="1"/>
      <c r="EE36" s="1"/>
      <c r="EF36" s="1"/>
      <c r="EG36" s="1"/>
      <c r="EH36" s="1"/>
      <c r="EI36" s="1"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3" customFormat="true" ht="28.35" hidden="false" customHeight="false" outlineLevel="0" collapsed="false">
      <c r="A37" s="27" t="str">
        <f aca="false">IF(ISBLANK(Values!E36),"",IF(Values!$B$37="EU","computercomponent","computer"))</f>
        <v>computercomponent</v>
      </c>
      <c r="B37" s="37" t="str">
        <f aca="false">IF(ISBLANK(Values!E36),"",Values!F36)</f>
        <v>Lenovo T460s - NO</v>
      </c>
      <c r="C37" s="32" t="str">
        <f aca="false">IF(ISBLANK(Values!E36),"","TellusRem")</f>
        <v>TellusRem</v>
      </c>
      <c r="D37" s="30" t="n">
        <f aca="false">IF(ISBLANK(Values!E36),"",Values!E36)</f>
        <v>5714401460138</v>
      </c>
      <c r="E37" s="31" t="str">
        <f aca="false">IF(ISBLANK(Values!E36),"","EAN")</f>
        <v>EAN</v>
      </c>
      <c r="F37" s="28" t="str">
        <f aca="false">IF(ISBLANK(Values!E36),"",IF(Values!J36,Values!H36 &amp;" "&amp;  Values!$B$1 &amp; " " &amp;Values!$B$3,Values!G36 &amp;" "&amp;  Values!$B$2 &amp; " " &amp;Values!$B$3))</f>
        <v>noruego Teclado retroiluminado original para Lenovo Thinkpad T460s</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f>
        <v>Lenovo T460s - NO</v>
      </c>
      <c r="K37" s="28" t="n">
        <f aca="false">IF(ISBLANK(Values!E36),"",IF(Values!J36, Values!$B$4, Values!$B$5))</f>
        <v>61.99</v>
      </c>
      <c r="L37" s="39" t="n">
        <f aca="false">IF(ISBLANK(Values!E36),"",Values!$B$18)</f>
        <v>5</v>
      </c>
      <c r="M37" s="28" t="str">
        <f aca="false">IF(ISBLANK(Values!E36),"",Values!$M36)</f>
        <v>https://download.lenovo.com/Images/Parts/01YT162/01YT162_A.jpg</v>
      </c>
      <c r="N37" s="40" t="str">
        <f aca="false">IF(ISBLANK(Values!$F36),"",Values!N36)</f>
        <v>https://download.lenovo.com/Images/Parts/01YT162/01YT162_B.jpg</v>
      </c>
      <c r="O37" s="40" t="str">
        <f aca="false">IF(ISBLANK(Values!$F36),"",Values!O36)</f>
        <v>https://download.lenovo.com/Images/Parts/01YT162/01YT162_details.jpg</v>
      </c>
      <c r="P37" s="40" t="str">
        <f aca="false">IF(ISBLANK(Values!$F36),"",Values!P36)</f>
        <v/>
      </c>
      <c r="Q37" s="40" t="str">
        <f aca="false">IF(ISBLANK(Values!$F36),"",Values!Q36)</f>
        <v/>
      </c>
      <c r="R37" s="40" t="str">
        <f aca="false">IF(ISBLANK(Values!$F36),"",Values!R36)</f>
        <v/>
      </c>
      <c r="S37" s="40" t="str">
        <f aca="false">IF(ISBLANK(Values!$F36),"",Values!S36)</f>
        <v/>
      </c>
      <c r="T37" s="40" t="str">
        <f aca="false">IF(ISBLANK(Values!$F36),"",Values!T36)</f>
        <v/>
      </c>
      <c r="U37" s="40" t="str">
        <f aca="false">IF(ISBLANK(Values!$F36),"",Values!U36)</f>
        <v/>
      </c>
      <c r="V37" s="1"/>
      <c r="W37" s="32" t="str">
        <f aca="false">IF(ISBLANK(Values!E36),"","Child")</f>
        <v>Child</v>
      </c>
      <c r="X37" s="32" t="str">
        <f aca="false">IF(ISBLANK(Values!E36),"",Values!$B$13)</f>
        <v>Lenovo T460s parent</v>
      </c>
      <c r="Y37" s="38" t="str">
        <f aca="false">IF(ISBLANK(Values!E36),"","Size-Color")</f>
        <v>Size-Color</v>
      </c>
      <c r="Z37" s="32" t="str">
        <f aca="false">IF(ISBLANK(Values!E36),"","variation")</f>
        <v>variation</v>
      </c>
      <c r="AA37" s="36" t="str">
        <f aca="false">IF(ISBLANK(Values!E36),"",Values!$B$20)</f>
        <v>Update</v>
      </c>
      <c r="AB37" s="36" t="str">
        <f aca="false">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1" t="str">
        <f aca="false">IF(ISBLANK(Values!E36),"",IF(Values!I36,Values!$B$23,Values!$B$33))</f>
        <v>👉MAS DE 10.000 CLIENTES SATISFECHOS EN TODO EL MUNDO: Teclado restaurado en Europa </v>
      </c>
      <c r="AJ37" s="42" t="str">
        <f aca="false">IF(ISBLANK(Values!E36),"","👉 "&amp;Values!H36&amp; " "&amp;Values!$B$24 &amp;" "&amp;Values!$B$3)</f>
        <v>👉 noruego Compatible con Lenovo T460s</v>
      </c>
      <c r="AK37" s="1" t="str">
        <f aca="false">IF(ISBLANK(Values!E36),"",Values!$B$25)</f>
        <v>COMUNICACIÓN Y SOPORTE TÉCNICO: rápido y fluido 24h</v>
      </c>
      <c r="AL37" s="1" t="str">
        <f aca="false">IF(ISBLANK(Values!E36),"",Values!$B$26)</f>
        <v>GARANTÍA DE 6 MESES INCLUIDA: relajese , está cubierto </v>
      </c>
      <c r="AM37" s="1" t="str">
        <f aca="false">IF(ISBLANK(Values!E36),"",Values!$B$27)</f>
        <v>♻️Be green! ♻️ ¡Con este teclado, ahorra hasta un 80% de CO2!</v>
      </c>
      <c r="AN37" s="1"/>
      <c r="AO37" s="1"/>
      <c r="AP37" s="1"/>
      <c r="AQ37" s="1"/>
      <c r="AR37" s="1"/>
      <c r="AS37" s="1"/>
      <c r="AT37" s="1" t="str">
        <f aca="false">IF(ISBLANK(Values!E36),"",IF(Values!J36,"Backlit", "Non-Backlit"))</f>
        <v>Backlit</v>
      </c>
      <c r="AU37" s="1"/>
      <c r="AV37" s="28" t="str">
        <f aca="false">IF(ISBLANK(Values!E36),"",Values!H36)</f>
        <v>noruego</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Dinamarca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s="31"/>
      <c r="DZ37" s="31"/>
      <c r="EA37" s="31"/>
      <c r="EB37" s="31"/>
      <c r="EC37" s="31"/>
      <c r="ED37" s="1"/>
      <c r="EE37" s="1"/>
      <c r="EF37" s="1"/>
      <c r="EG37" s="1"/>
      <c r="EH37" s="1"/>
      <c r="EI37" s="1"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3" customFormat="true" ht="28.35" hidden="false" customHeight="false" outlineLevel="0" collapsed="false">
      <c r="A38" s="27" t="str">
        <f aca="false">IF(ISBLANK(Values!E37),"",IF(Values!$B$37="EU","computercomponent","computer"))</f>
        <v>computercomponent</v>
      </c>
      <c r="B38" s="37" t="str">
        <f aca="false">IF(ISBLANK(Values!E37),"",Values!F37)</f>
        <v>Lenovo T460s - PL</v>
      </c>
      <c r="C38" s="32" t="str">
        <f aca="false">IF(ISBLANK(Values!E37),"","TellusRem")</f>
        <v>TellusRem</v>
      </c>
      <c r="D38" s="30" t="n">
        <f aca="false">IF(ISBLANK(Values!E37),"",Values!E37)</f>
        <v>5714401460145</v>
      </c>
      <c r="E38" s="31" t="str">
        <f aca="false">IF(ISBLANK(Values!E37),"","EAN")</f>
        <v>EAN</v>
      </c>
      <c r="F38" s="28" t="str">
        <f aca="false">IF(ISBLANK(Values!E37),"",IF(Values!J37,Values!H37 &amp;" "&amp;  Values!$B$1 &amp; " " &amp;Values!$B$3,Values!G37 &amp;" "&amp;  Values!$B$2 &amp; " " &amp;Values!$B$3))</f>
        <v>polaco Teclado retroiluminado original para Lenovo Thinkpad T460s</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f>
        <v>Lenovo T460s - PL</v>
      </c>
      <c r="K38" s="28" t="n">
        <f aca="false">IF(ISBLANK(Values!E37),"",IF(Values!J37, Values!$B$4, Values!$B$5))</f>
        <v>61.99</v>
      </c>
      <c r="L38" s="39" t="n">
        <f aca="false">IF(ISBLANK(Values!E37),"",Values!$B$18)</f>
        <v>5</v>
      </c>
      <c r="M38" s="28" t="str">
        <f aca="false">IF(ISBLANK(Values!E37),"",Values!$M37)</f>
        <v/>
      </c>
      <c r="N38" s="40" t="str">
        <f aca="false">IF(ISBLANK(Values!$F37),"",Values!N37)</f>
        <v/>
      </c>
      <c r="O38" s="40" t="str">
        <f aca="false">IF(ISBLANK(Values!$F37),"",Values!O37)</f>
        <v/>
      </c>
      <c r="P38" s="40" t="str">
        <f aca="false">IF(ISBLANK(Values!$F37),"",Values!P37)</f>
        <v/>
      </c>
      <c r="Q38" s="40" t="str">
        <f aca="false">IF(ISBLANK(Values!$F37),"",Values!Q37)</f>
        <v/>
      </c>
      <c r="R38" s="40" t="str">
        <f aca="false">IF(ISBLANK(Values!$F37),"",Values!R37)</f>
        <v/>
      </c>
      <c r="S38" s="40" t="str">
        <f aca="false">IF(ISBLANK(Values!$F37),"",Values!S37)</f>
        <v/>
      </c>
      <c r="T38" s="40" t="str">
        <f aca="false">IF(ISBLANK(Values!$F37),"",Values!T37)</f>
        <v/>
      </c>
      <c r="U38" s="40" t="str">
        <f aca="false">IF(ISBLANK(Values!$F37),"",Values!U37)</f>
        <v/>
      </c>
      <c r="V38" s="1"/>
      <c r="W38" s="32" t="str">
        <f aca="false">IF(ISBLANK(Values!E37),"","Child")</f>
        <v>Child</v>
      </c>
      <c r="X38" s="32" t="str">
        <f aca="false">IF(ISBLANK(Values!E37),"",Values!$B$13)</f>
        <v>Lenovo T460s parent</v>
      </c>
      <c r="Y38" s="38" t="str">
        <f aca="false">IF(ISBLANK(Values!E37),"","Size-Color")</f>
        <v>Size-Color</v>
      </c>
      <c r="Z38" s="32" t="str">
        <f aca="false">IF(ISBLANK(Values!E37),"","variation")</f>
        <v>variation</v>
      </c>
      <c r="AA38" s="36" t="str">
        <f aca="false">IF(ISBLANK(Values!E37),"",Values!$B$20)</f>
        <v>Update</v>
      </c>
      <c r="AB38" s="36" t="str">
        <f aca="false">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1" t="str">
        <f aca="false">IF(ISBLANK(Values!E37),"",IF(Values!I37,Values!$B$23,Values!$B$33))</f>
        <v>👉MAS DE 10.000 CLIENTES SATISFECHOS EN TODO EL MUNDO: Teclado restaurado en Europa </v>
      </c>
      <c r="AJ38" s="42" t="str">
        <f aca="false">IF(ISBLANK(Values!E37),"","👉 "&amp;Values!H37&amp; " "&amp;Values!$B$24 &amp;" "&amp;Values!$B$3)</f>
        <v>👉 polaco Compatible con Lenovo T460s</v>
      </c>
      <c r="AK38" s="1" t="str">
        <f aca="false">IF(ISBLANK(Values!E37),"",Values!$B$25)</f>
        <v>COMUNICACIÓN Y SOPORTE TÉCNICO: rápido y fluido 24h</v>
      </c>
      <c r="AL38" s="1" t="str">
        <f aca="false">IF(ISBLANK(Values!E37),"",Values!$B$26)</f>
        <v>GARANTÍA DE 6 MESES INCLUIDA: relajese , está cubierto </v>
      </c>
      <c r="AM38" s="1" t="str">
        <f aca="false">IF(ISBLANK(Values!E37),"",Values!$B$27)</f>
        <v>♻️Be green! ♻️ ¡Con este teclado, ahorra hasta un 80% de CO2!</v>
      </c>
      <c r="AN38" s="1"/>
      <c r="AO38" s="1"/>
      <c r="AP38" s="1"/>
      <c r="AQ38" s="1"/>
      <c r="AR38" s="1"/>
      <c r="AS38" s="1"/>
      <c r="AT38" s="1" t="str">
        <f aca="false">IF(ISBLANK(Values!E37),"",IF(Values!J37,"Backlit", "Non-Backlit"))</f>
        <v>Backlit</v>
      </c>
      <c r="AU38" s="1"/>
      <c r="AV38" s="28" t="str">
        <f aca="false">IF(ISBLANK(Values!E37),"",Values!H37)</f>
        <v>polaco</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Dinamarca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s="31"/>
      <c r="DZ38" s="31"/>
      <c r="EA38" s="31"/>
      <c r="EB38" s="31"/>
      <c r="EC38" s="31"/>
      <c r="ED38" s="1"/>
      <c r="EE38" s="1"/>
      <c r="EF38" s="1"/>
      <c r="EG38" s="1"/>
      <c r="EH38" s="1"/>
      <c r="EI38" s="1"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3" customFormat="true" ht="28.35" hidden="false" customHeight="false" outlineLevel="0" collapsed="false">
      <c r="A39" s="27" t="str">
        <f aca="false">IF(ISBLANK(Values!E38),"",IF(Values!$B$37="EU","computercomponent","computer"))</f>
        <v>computercomponent</v>
      </c>
      <c r="B39" s="37" t="str">
        <f aca="false">IF(ISBLANK(Values!E38),"",Values!F38)</f>
        <v>Lenovo T460s - PT</v>
      </c>
      <c r="C39" s="32" t="str">
        <f aca="false">IF(ISBLANK(Values!E38),"","TellusRem")</f>
        <v>TellusRem</v>
      </c>
      <c r="D39" s="30" t="n">
        <f aca="false">IF(ISBLANK(Values!E38),"",Values!E38)</f>
        <v>5714401460152</v>
      </c>
      <c r="E39" s="31" t="str">
        <f aca="false">IF(ISBLANK(Values!E38),"","EAN")</f>
        <v>EAN</v>
      </c>
      <c r="F39" s="28" t="str">
        <f aca="false">IF(ISBLANK(Values!E38),"",IF(Values!J38,Values!H38 &amp;" "&amp;  Values!$B$1 &amp; " " &amp;Values!$B$3,Values!G38 &amp;" "&amp;  Values!$B$2 &amp; " " &amp;Values!$B$3))</f>
        <v>portugués Teclado retroiluminado original para Lenovo Thinkpad T460s</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f>
        <v>Lenovo T460s - PT</v>
      </c>
      <c r="K39" s="28" t="n">
        <f aca="false">IF(ISBLANK(Values!E38),"",IF(Values!J38, Values!$B$4, Values!$B$5))</f>
        <v>61.99</v>
      </c>
      <c r="L39" s="39" t="n">
        <f aca="false">IF(ISBLANK(Values!E38),"",Values!$B$18)</f>
        <v>5</v>
      </c>
      <c r="M39" s="28" t="str">
        <f aca="false">IF(ISBLANK(Values!E38),"",Values!$M38)</f>
        <v>https://download.lenovo.com/Images/Parts/01YR110/01YR110_A.jpg</v>
      </c>
      <c r="N39" s="40" t="str">
        <f aca="false">IF(ISBLANK(Values!$F38),"",Values!N38)</f>
        <v>https://download.lenovo.com/Images/Parts/01YR110/01YR110_B.jpg</v>
      </c>
      <c r="O39" s="40" t="str">
        <f aca="false">IF(ISBLANK(Values!$F38),"",Values!O38)</f>
        <v>https://download.lenovo.com/Images/Parts/01YR110/01YR110_details.jpg</v>
      </c>
      <c r="P39" s="40" t="str">
        <f aca="false">IF(ISBLANK(Values!$F38),"",Values!P38)</f>
        <v/>
      </c>
      <c r="Q39" s="40" t="str">
        <f aca="false">IF(ISBLANK(Values!$F38),"",Values!Q38)</f>
        <v/>
      </c>
      <c r="R39" s="40" t="str">
        <f aca="false">IF(ISBLANK(Values!$F38),"",Values!R38)</f>
        <v/>
      </c>
      <c r="S39" s="40" t="str">
        <f aca="false">IF(ISBLANK(Values!$F38),"",Values!S38)</f>
        <v/>
      </c>
      <c r="T39" s="40" t="str">
        <f aca="false">IF(ISBLANK(Values!$F38),"",Values!T38)</f>
        <v/>
      </c>
      <c r="U39" s="40" t="str">
        <f aca="false">IF(ISBLANK(Values!$F38),"",Values!U38)</f>
        <v/>
      </c>
      <c r="V39" s="1"/>
      <c r="W39" s="32" t="str">
        <f aca="false">IF(ISBLANK(Values!E38),"","Child")</f>
        <v>Child</v>
      </c>
      <c r="X39" s="32" t="str">
        <f aca="false">IF(ISBLANK(Values!E38),"",Values!$B$13)</f>
        <v>Lenovo T460s parent</v>
      </c>
      <c r="Y39" s="38" t="str">
        <f aca="false">IF(ISBLANK(Values!E38),"","Size-Color")</f>
        <v>Size-Color</v>
      </c>
      <c r="Z39" s="32" t="str">
        <f aca="false">IF(ISBLANK(Values!E38),"","variation")</f>
        <v>variation</v>
      </c>
      <c r="AA39" s="36" t="str">
        <f aca="false">IF(ISBLANK(Values!E38),"",Values!$B$20)</f>
        <v>Update</v>
      </c>
      <c r="AB39" s="36" t="str">
        <f aca="false">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1" t="str">
        <f aca="false">IF(ISBLANK(Values!E38),"",IF(Values!I38,Values!$B$23,Values!$B$33))</f>
        <v>👉MAS DE 10.000 CLIENTES SATISFECHOS EN TODO EL MUNDO: Teclado restaurado en Europa </v>
      </c>
      <c r="AJ39" s="42" t="str">
        <f aca="false">IF(ISBLANK(Values!E38),"","👉 "&amp;Values!H38&amp; " "&amp;Values!$B$24 &amp;" "&amp;Values!$B$3)</f>
        <v>👉 portugués Compatible con Lenovo T460s</v>
      </c>
      <c r="AK39" s="1" t="str">
        <f aca="false">IF(ISBLANK(Values!E38),"",Values!$B$25)</f>
        <v>COMUNICACIÓN Y SOPORTE TÉCNICO: rápido y fluido 24h</v>
      </c>
      <c r="AL39" s="1" t="str">
        <f aca="false">IF(ISBLANK(Values!E38),"",Values!$B$26)</f>
        <v>GARANTÍA DE 6 MESES INCLUIDA: relajese , está cubierto </v>
      </c>
      <c r="AM39" s="1" t="str">
        <f aca="false">IF(ISBLANK(Values!E38),"",Values!$B$27)</f>
        <v>♻️Be green! ♻️ ¡Con este teclado, ahorra hasta un 80% de CO2!</v>
      </c>
      <c r="AN39" s="1"/>
      <c r="AO39" s="1"/>
      <c r="AP39" s="1"/>
      <c r="AQ39" s="1"/>
      <c r="AR39" s="1"/>
      <c r="AS39" s="1"/>
      <c r="AT39" s="1" t="str">
        <f aca="false">IF(ISBLANK(Values!E38),"",IF(Values!J38,"Backlit", "Non-Backlit"))</f>
        <v>Backlit</v>
      </c>
      <c r="AU39" s="1"/>
      <c r="AV39" s="28" t="str">
        <f aca="false">IF(ISBLANK(Values!E38),"",Values!H38)</f>
        <v>portugués</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Dinamarca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s="31"/>
      <c r="DZ39" s="31"/>
      <c r="EA39" s="31"/>
      <c r="EB39" s="31"/>
      <c r="EC39" s="31"/>
      <c r="ED39" s="1"/>
      <c r="EE39" s="1"/>
      <c r="EF39" s="1"/>
      <c r="EG39" s="1"/>
      <c r="EH39" s="1"/>
      <c r="EI39" s="1"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3" customFormat="true" ht="28.35" hidden="false" customHeight="false" outlineLevel="0" collapsed="false">
      <c r="A40" s="27" t="str">
        <f aca="false">IF(ISBLANK(Values!E39),"",IF(Values!$B$37="EU","computercomponent","computer"))</f>
        <v>computercomponent</v>
      </c>
      <c r="B40" s="37" t="str">
        <f aca="false">IF(ISBLANK(Values!E39),"",Values!F39)</f>
        <v>Lenovo T460s - SE/FI</v>
      </c>
      <c r="C40" s="32" t="str">
        <f aca="false">IF(ISBLANK(Values!E39),"","TellusRem")</f>
        <v>TellusRem</v>
      </c>
      <c r="D40" s="30" t="n">
        <f aca="false">IF(ISBLANK(Values!E39),"",Values!E39)</f>
        <v>5714401460169</v>
      </c>
      <c r="E40" s="31" t="str">
        <f aca="false">IF(ISBLANK(Values!E39),"","EAN")</f>
        <v>EAN</v>
      </c>
      <c r="F40" s="28" t="str">
        <f aca="false">IF(ISBLANK(Values!E39),"",IF(Values!J39,Values!H39 &amp;" "&amp;  Values!$B$1 &amp; " " &amp;Values!$B$3,Values!G39 &amp;" "&amp;  Values!$B$2 &amp; " " &amp;Values!$B$3))</f>
        <v>Sueco – Finlandes Teclado retroiluminado original para Lenovo Thinkpad T460s</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f>
        <v>Lenovo T460s - SE/FI</v>
      </c>
      <c r="K40" s="28" t="n">
        <f aca="false">IF(ISBLANK(Values!E39),"",IF(Values!J39, Values!$B$4, Values!$B$5))</f>
        <v>61.99</v>
      </c>
      <c r="L40" s="39" t="n">
        <f aca="false">IF(ISBLANK(Values!E39),"",Values!$B$18)</f>
        <v>5</v>
      </c>
      <c r="M40" s="28" t="str">
        <f aca="false">IF(ISBLANK(Values!E39),"",Values!$M39)</f>
        <v>https://download.lenovo.com/Images/Parts/01YR114/01YR114_A.jpg</v>
      </c>
      <c r="N40" s="40" t="str">
        <f aca="false">IF(ISBLANK(Values!$F39),"",Values!N39)</f>
        <v>https://download.lenovo.com/Images/Parts/01YR114/01YR114_B.jpg</v>
      </c>
      <c r="O40" s="40" t="str">
        <f aca="false">IF(ISBLANK(Values!$F39),"",Values!O39)</f>
        <v>https://download.lenovo.com/Images/Parts/01YR114/01YR114_details.jpg</v>
      </c>
      <c r="P40" s="40" t="str">
        <f aca="false">IF(ISBLANK(Values!$F39),"",Values!P39)</f>
        <v/>
      </c>
      <c r="Q40" s="40" t="str">
        <f aca="false">IF(ISBLANK(Values!$F39),"",Values!Q39)</f>
        <v/>
      </c>
      <c r="R40" s="40" t="str">
        <f aca="false">IF(ISBLANK(Values!$F39),"",Values!R39)</f>
        <v/>
      </c>
      <c r="S40" s="40" t="str">
        <f aca="false">IF(ISBLANK(Values!$F39),"",Values!S39)</f>
        <v/>
      </c>
      <c r="T40" s="40" t="str">
        <f aca="false">IF(ISBLANK(Values!$F39),"",Values!T39)</f>
        <v/>
      </c>
      <c r="U40" s="40" t="str">
        <f aca="false">IF(ISBLANK(Values!$F39),"",Values!U39)</f>
        <v/>
      </c>
      <c r="V40" s="1"/>
      <c r="W40" s="32" t="str">
        <f aca="false">IF(ISBLANK(Values!E39),"","Child")</f>
        <v>Child</v>
      </c>
      <c r="X40" s="32" t="str">
        <f aca="false">IF(ISBLANK(Values!E39),"",Values!$B$13)</f>
        <v>Lenovo T460s parent</v>
      </c>
      <c r="Y40" s="38" t="str">
        <f aca="false">IF(ISBLANK(Values!E39),"","Size-Color")</f>
        <v>Size-Color</v>
      </c>
      <c r="Z40" s="32" t="str">
        <f aca="false">IF(ISBLANK(Values!E39),"","variation")</f>
        <v>variation</v>
      </c>
      <c r="AA40" s="36" t="str">
        <f aca="false">IF(ISBLANK(Values!E39),"",Values!$B$20)</f>
        <v>Update</v>
      </c>
      <c r="AB40" s="36" t="str">
        <f aca="false">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1" t="str">
        <f aca="false">IF(ISBLANK(Values!E39),"",IF(Values!I39,Values!$B$23,Values!$B$33))</f>
        <v>👉MAS DE 10.000 CLIENTES SATISFECHOS EN TODO EL MUNDO: Teclado restaurado en Europa </v>
      </c>
      <c r="AJ40" s="42" t="str">
        <f aca="false">IF(ISBLANK(Values!E39),"","👉 "&amp;Values!H39&amp; " "&amp;Values!$B$24 &amp;" "&amp;Values!$B$3)</f>
        <v>👉 Sueco – Finlandes Compatible con Lenovo T460s</v>
      </c>
      <c r="AK40" s="1" t="str">
        <f aca="false">IF(ISBLANK(Values!E39),"",Values!$B$25)</f>
        <v>COMUNICACIÓN Y SOPORTE TÉCNICO: rápido y fluido 24h</v>
      </c>
      <c r="AL40" s="1" t="str">
        <f aca="false">IF(ISBLANK(Values!E39),"",Values!$B$26)</f>
        <v>GARANTÍA DE 6 MESES INCLUIDA: relajese , está cubierto </v>
      </c>
      <c r="AM40" s="1" t="str">
        <f aca="false">IF(ISBLANK(Values!E39),"",Values!$B$27)</f>
        <v>♻️Be green! ♻️ ¡Con este teclado, ahorra hasta un 80% de CO2!</v>
      </c>
      <c r="AN40" s="1"/>
      <c r="AO40" s="1"/>
      <c r="AP40" s="1"/>
      <c r="AQ40" s="1"/>
      <c r="AR40" s="1"/>
      <c r="AS40" s="1"/>
      <c r="AT40" s="1" t="str">
        <f aca="false">IF(ISBLANK(Values!E39),"",IF(Values!J39,"Backlit", "Non-Backlit"))</f>
        <v>Backlit</v>
      </c>
      <c r="AU40" s="1"/>
      <c r="AV40" s="28" t="str">
        <f aca="false">IF(ISBLANK(Values!E39),"",Values!H39)</f>
        <v>Sueco – Finlandes</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Dinamarca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s="31"/>
      <c r="DZ40" s="31"/>
      <c r="EA40" s="31"/>
      <c r="EB40" s="31"/>
      <c r="EC40" s="31"/>
      <c r="ED40" s="1"/>
      <c r="EE40" s="1"/>
      <c r="EF40" s="1"/>
      <c r="EG40" s="1"/>
      <c r="EH40" s="1"/>
      <c r="EI40" s="1"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3" customFormat="true" ht="28.35" hidden="false" customHeight="false" outlineLevel="0" collapsed="false">
      <c r="A41" s="27" t="str">
        <f aca="false">IF(ISBLANK(Values!E40),"",IF(Values!$B$37="EU","computercomponent","computer"))</f>
        <v>computercomponent</v>
      </c>
      <c r="B41" s="37" t="str">
        <f aca="false">IF(ISBLANK(Values!E40),"",Values!F40)</f>
        <v>Lenovo T460s - CH</v>
      </c>
      <c r="C41" s="32" t="str">
        <f aca="false">IF(ISBLANK(Values!E40),"","TellusRem")</f>
        <v>TellusRem</v>
      </c>
      <c r="D41" s="30" t="n">
        <f aca="false">IF(ISBLANK(Values!E40),"",Values!E40)</f>
        <v>5714401460176</v>
      </c>
      <c r="E41" s="31" t="str">
        <f aca="false">IF(ISBLANK(Values!E40),"","EAN")</f>
        <v>EAN</v>
      </c>
      <c r="F41" s="28" t="str">
        <f aca="false">IF(ISBLANK(Values!E40),"",IF(Values!J40,Values!H40 &amp;" "&amp;  Values!$B$1 &amp; " " &amp;Values!$B$3,Values!G40 &amp;" "&amp;  Values!$B$2 &amp; " " &amp;Values!$B$3))</f>
        <v>suizo Teclado retroiluminado original para Lenovo Thinkpad T460s</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f>
        <v>Lenovo T460s - CH</v>
      </c>
      <c r="K41" s="28" t="n">
        <f aca="false">IF(ISBLANK(Values!E40),"",IF(Values!J40, Values!$B$4, Values!$B$5))</f>
        <v>61.99</v>
      </c>
      <c r="L41" s="39" t="n">
        <f aca="false">IF(ISBLANK(Values!E40),"",Values!$B$18)</f>
        <v>5</v>
      </c>
      <c r="M41" s="28" t="str">
        <f aca="false">IF(ISBLANK(Values!E40),"",Values!$M40)</f>
        <v>https://download.lenovo.com/Images/Parts/01YR115/01YR115_A.jpg</v>
      </c>
      <c r="N41" s="40" t="str">
        <f aca="false">IF(ISBLANK(Values!$F40),"",Values!N40)</f>
        <v>https://download.lenovo.com/Images/Parts/01YR115/01YR115_B.jpg</v>
      </c>
      <c r="O41" s="40" t="str">
        <f aca="false">IF(ISBLANK(Values!$F40),"",Values!O40)</f>
        <v>https://download.lenovo.com/Images/Parts/01YR115/01YR115_details.jpg</v>
      </c>
      <c r="P41" s="40" t="str">
        <f aca="false">IF(ISBLANK(Values!$F40),"",Values!P40)</f>
        <v/>
      </c>
      <c r="Q41" s="40" t="str">
        <f aca="false">IF(ISBLANK(Values!$F40),"",Values!Q40)</f>
        <v/>
      </c>
      <c r="R41" s="40" t="str">
        <f aca="false">IF(ISBLANK(Values!$F40),"",Values!R40)</f>
        <v/>
      </c>
      <c r="S41" s="40" t="str">
        <f aca="false">IF(ISBLANK(Values!$F40),"",Values!S40)</f>
        <v/>
      </c>
      <c r="T41" s="40" t="str">
        <f aca="false">IF(ISBLANK(Values!$F40),"",Values!T40)</f>
        <v/>
      </c>
      <c r="U41" s="40" t="str">
        <f aca="false">IF(ISBLANK(Values!$F40),"",Values!U40)</f>
        <v/>
      </c>
      <c r="V41" s="1"/>
      <c r="W41" s="32" t="str">
        <f aca="false">IF(ISBLANK(Values!E40),"","Child")</f>
        <v>Child</v>
      </c>
      <c r="X41" s="32" t="str">
        <f aca="false">IF(ISBLANK(Values!E40),"",Values!$B$13)</f>
        <v>Lenovo T460s parent</v>
      </c>
      <c r="Y41" s="38" t="str">
        <f aca="false">IF(ISBLANK(Values!E40),"","Size-Color")</f>
        <v>Size-Color</v>
      </c>
      <c r="Z41" s="32" t="str">
        <f aca="false">IF(ISBLANK(Values!E40),"","variation")</f>
        <v>variation</v>
      </c>
      <c r="AA41" s="36" t="str">
        <f aca="false">IF(ISBLANK(Values!E40),"",Values!$B$20)</f>
        <v>Update</v>
      </c>
      <c r="AB41" s="36" t="str">
        <f aca="false">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1" t="str">
        <f aca="false">IF(ISBLANK(Values!E40),"",IF(Values!I40,Values!$B$23,Values!$B$33))</f>
        <v>👉MAS DE 10.000 CLIENTES SATISFECHOS EN TODO EL MUNDO: Teclado restaurado en Europa </v>
      </c>
      <c r="AJ41" s="42" t="str">
        <f aca="false">IF(ISBLANK(Values!E40),"","👉 "&amp;Values!H40&amp; " "&amp;Values!$B$24 &amp;" "&amp;Values!$B$3)</f>
        <v>👉 suizo Compatible con Lenovo T460s</v>
      </c>
      <c r="AK41" s="1" t="str">
        <f aca="false">IF(ISBLANK(Values!E40),"",Values!$B$25)</f>
        <v>COMUNICACIÓN Y SOPORTE TÉCNICO: rápido y fluido 24h</v>
      </c>
      <c r="AL41" s="1" t="str">
        <f aca="false">IF(ISBLANK(Values!E40),"",Values!$B$26)</f>
        <v>GARANTÍA DE 6 MESES INCLUIDA: relajese , está cubierto </v>
      </c>
      <c r="AM41" s="1" t="str">
        <f aca="false">IF(ISBLANK(Values!E40),"",Values!$B$27)</f>
        <v>♻️Be green! ♻️ ¡Con este teclado, ahorra hasta un 80% de CO2!</v>
      </c>
      <c r="AN41" s="1"/>
      <c r="AO41" s="1"/>
      <c r="AP41" s="1"/>
      <c r="AQ41" s="1"/>
      <c r="AR41" s="1"/>
      <c r="AS41" s="1"/>
      <c r="AT41" s="1" t="str">
        <f aca="false">IF(ISBLANK(Values!E40),"",IF(Values!J40,"Backlit", "Non-Backlit"))</f>
        <v>Backlit</v>
      </c>
      <c r="AU41" s="1"/>
      <c r="AV41" s="28" t="str">
        <f aca="false">IF(ISBLANK(Values!E40),"",Values!H40)</f>
        <v>suizo</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Dinamarca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s="31"/>
      <c r="DZ41" s="31"/>
      <c r="EA41" s="31"/>
      <c r="EB41" s="31"/>
      <c r="EC41" s="31"/>
      <c r="ED41" s="1"/>
      <c r="EE41" s="1"/>
      <c r="EF41" s="1"/>
      <c r="EG41" s="1"/>
      <c r="EH41" s="1"/>
      <c r="EI41" s="1"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28.35" hidden="false" customHeight="false" outlineLevel="0" collapsed="false">
      <c r="A42" s="27" t="str">
        <f aca="false">IF(ISBLANK(Values!E41),"",IF(Values!$B$37="EU","computercomponent","computer"))</f>
        <v>computercomponent</v>
      </c>
      <c r="B42" s="37" t="str">
        <f aca="false">IF(ISBLANK(Values!E41),"",Values!F41)</f>
        <v>Lenovo T460s - US INT</v>
      </c>
      <c r="C42" s="32" t="str">
        <f aca="false">IF(ISBLANK(Values!E41),"","TellusRem")</f>
        <v>TellusRem</v>
      </c>
      <c r="D42" s="30" t="n">
        <f aca="false">IF(ISBLANK(Values!E41),"",Values!E41)</f>
        <v>5714401460183</v>
      </c>
      <c r="E42" s="31" t="str">
        <f aca="false">IF(ISBLANK(Values!E41),"","EAN")</f>
        <v>EAN</v>
      </c>
      <c r="F42" s="28" t="str">
        <f aca="false">IF(ISBLANK(Values!E41),"",IF(Values!J41,Values!H41 &amp;" "&amp;  Values!$B$1 &amp; " " &amp;Values!$B$3,Values!G41 &amp;" "&amp;  Values!$B$2 &amp; " " &amp;Values!$B$3))</f>
        <v>US internacional Teclado retroiluminado original para Lenovo Thinkpad T460s</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f>
        <v>Lenovo T460s - US INT</v>
      </c>
      <c r="K42" s="28" t="n">
        <f aca="false">IF(ISBLANK(Values!E41),"",IF(Values!J41, Values!$B$4, Values!$B$5))</f>
        <v>61.99</v>
      </c>
      <c r="L42" s="39" t="n">
        <f aca="false">IF(ISBLANK(Values!E41),"",Values!$B$18)</f>
        <v>5</v>
      </c>
      <c r="M42" s="28" t="str">
        <f aca="false">IF(ISBLANK(Values!E41),"",Values!$M41)</f>
        <v>https://download.lenovo.com/Images/Parts/01YR118/01YR118_A.jpg</v>
      </c>
      <c r="N42" s="40" t="str">
        <f aca="false">IF(ISBLANK(Values!$F41),"",Values!N41)</f>
        <v>https://download.lenovo.com/Images/Parts/01YR118/01YR118_B.jpg</v>
      </c>
      <c r="O42" s="40" t="str">
        <f aca="false">IF(ISBLANK(Values!$F41),"",Values!O41)</f>
        <v>https://download.lenovo.com/Images/Parts/01YR118/01YR118_details.jpg</v>
      </c>
      <c r="P42" s="40" t="str">
        <f aca="false">IF(ISBLANK(Values!$F41),"",Values!P41)</f>
        <v/>
      </c>
      <c r="Q42" s="40" t="str">
        <f aca="false">IF(ISBLANK(Values!$F41),"",Values!Q41)</f>
        <v/>
      </c>
      <c r="R42" s="40" t="str">
        <f aca="false">IF(ISBLANK(Values!$F41),"",Values!R41)</f>
        <v/>
      </c>
      <c r="S42" s="40" t="str">
        <f aca="false">IF(ISBLANK(Values!$F41),"",Values!S41)</f>
        <v/>
      </c>
      <c r="T42" s="40" t="str">
        <f aca="false">IF(ISBLANK(Values!$F41),"",Values!T41)</f>
        <v/>
      </c>
      <c r="U42" s="40" t="str">
        <f aca="false">IF(ISBLANK(Values!$F41),"",Values!U41)</f>
        <v/>
      </c>
      <c r="W42" s="32" t="str">
        <f aca="false">IF(ISBLANK(Values!E41),"","Child")</f>
        <v>Child</v>
      </c>
      <c r="X42" s="32" t="str">
        <f aca="false">IF(ISBLANK(Values!E41),"",Values!$B$13)</f>
        <v>Lenovo T460s parent</v>
      </c>
      <c r="Y42" s="38" t="str">
        <f aca="false">IF(ISBLANK(Values!E41),"","Size-Color")</f>
        <v>Size-Color</v>
      </c>
      <c r="Z42" s="32" t="str">
        <f aca="false">IF(ISBLANK(Values!E41),"","variation")</f>
        <v>variation</v>
      </c>
      <c r="AA42" s="36" t="str">
        <f aca="false">IF(ISBLANK(Values!E41),"",Values!$B$20)</f>
        <v>Update</v>
      </c>
      <c r="AB42" s="36" t="str">
        <f aca="false">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1" t="str">
        <f aca="false">IF(ISBLANK(Values!E41),"",IF(Values!I41,Values!$B$23,Values!$B$33))</f>
        <v>👉CLIENTES SATISFECHOS EN TODO EL MUNDO.  Nuevo de caja abierta, reemplazo de teclado retroiluminado Lenovo.</v>
      </c>
      <c r="AJ42" s="42" t="str">
        <f aca="false">IF(ISBLANK(Values!E41),"","👉 "&amp;Values!H41&amp; " "&amp;Values!$B$24 &amp;" "&amp;Values!$B$3)</f>
        <v>👉 US internacional Compatible con Lenovo T460s</v>
      </c>
      <c r="AK42" s="1" t="str">
        <f aca="false">IF(ISBLANK(Values!E41),"",Values!$B$25)</f>
        <v>COMUNICACIÓN Y SOPORTE TÉCNICO: rápido y fluido 24h</v>
      </c>
      <c r="AL42" s="1" t="str">
        <f aca="false">IF(ISBLANK(Values!E41),"",Values!$B$26)</f>
        <v>GARANTÍA DE 6 MESES INCLUIDA: relajese , está cubierto </v>
      </c>
      <c r="AM42" s="1" t="str">
        <f aca="false">IF(ISBLANK(Values!E41),"",Values!$B$27)</f>
        <v>♻️Be green! ♻️ ¡Con este teclado, ahorra hasta un 80% de CO2!</v>
      </c>
      <c r="AT42" s="1" t="str">
        <f aca="false">IF(ISBLANK(Values!E41),"",IF(Values!J41,"Backlit", "Non-Backlit"))</f>
        <v>Backlit</v>
      </c>
      <c r="AV42" s="28" t="str">
        <f aca="false">IF(ISBLANK(Values!E41),"",Values!H41)</f>
        <v>US internacional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Dinamarca</v>
      </c>
      <c r="CZ42" s="1" t="str">
        <f aca="false">IF(ISBLANK(Values!E41),"","No")</f>
        <v>No</v>
      </c>
      <c r="DA42" s="1" t="str">
        <f aca="false">IF(ISBLANK(Values!E41),"","No")</f>
        <v>No</v>
      </c>
      <c r="DO42" s="27" t="str">
        <f aca="false">IF(ISBLANK(Values!E41),"","Parts")</f>
        <v>Parts</v>
      </c>
      <c r="DP42" s="27"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s="31"/>
      <c r="DZ42" s="31"/>
      <c r="EA42" s="31"/>
      <c r="EB42" s="31"/>
      <c r="EC42" s="31"/>
      <c r="EI42" s="1"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computercomponent</v>
      </c>
      <c r="B43" s="37" t="str">
        <f aca="false">IF(ISBLANK(Values!E42),"",Values!F42)</f>
        <v>Lenovo T460s - RUS</v>
      </c>
      <c r="C43" s="32" t="str">
        <f aca="false">IF(ISBLANK(Values!E42),"","TellusRem")</f>
        <v>TellusRem</v>
      </c>
      <c r="D43" s="30" t="n">
        <f aca="false">IF(ISBLANK(Values!E42),"",Values!E42)</f>
        <v>5714401460190</v>
      </c>
      <c r="E43" s="31" t="str">
        <f aca="false">IF(ISBLANK(Values!E42),"","EAN")</f>
        <v>EAN</v>
      </c>
      <c r="F43" s="28" t="str">
        <f aca="false">IF(ISBLANK(Values!E42),"",IF(Values!J42,Values!H42 &amp;" "&amp;  Values!$B$1 &amp; " " &amp;Values!$B$3,Values!G42 &amp;" "&amp;  Values!$B$2 &amp; " " &amp;Values!$B$3))</f>
        <v>ruso Teclado retroiluminado original para Lenovo Thinkpad T460s</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f>
        <v>Lenovo T460s - RUS</v>
      </c>
      <c r="K43" s="28" t="n">
        <f aca="false">IF(ISBLANK(Values!E42),"",IF(Values!J42, Values!$B$4, Values!$B$5))</f>
        <v>61.99</v>
      </c>
      <c r="L43" s="39" t="n">
        <f aca="false">IF(ISBLANK(Values!E42),"",Values!$B$18)</f>
        <v>5</v>
      </c>
      <c r="M43" s="28" t="str">
        <f aca="false">IF(ISBLANK(Values!E42),"",Values!$M42)</f>
        <v>https://download.lenovo.com/Images/Parts/01YT165/01YT165_A.jpg</v>
      </c>
      <c r="N43" s="40" t="str">
        <f aca="false">IF(ISBLANK(Values!$F42),"",Values!N42)</f>
        <v>https://download.lenovo.com/Images/Parts/01YT165/01YT165_B.jpg</v>
      </c>
      <c r="O43" s="40" t="str">
        <f aca="false">IF(ISBLANK(Values!$F42),"",Values!O42)</f>
        <v>https://download.lenovo.com/Images/Parts/01YT165/01YT165_details.jpg</v>
      </c>
      <c r="P43" s="40" t="str">
        <f aca="false">IF(ISBLANK(Values!$F42),"",Values!P42)</f>
        <v/>
      </c>
      <c r="Q43" s="40" t="str">
        <f aca="false">IF(ISBLANK(Values!$F42),"",Values!Q42)</f>
        <v/>
      </c>
      <c r="R43" s="40" t="str">
        <f aca="false">IF(ISBLANK(Values!$F42),"",Values!R42)</f>
        <v/>
      </c>
      <c r="S43" s="40" t="str">
        <f aca="false">IF(ISBLANK(Values!$F42),"",Values!S42)</f>
        <v/>
      </c>
      <c r="T43" s="40" t="str">
        <f aca="false">IF(ISBLANK(Values!$F42),"",Values!T42)</f>
        <v/>
      </c>
      <c r="U43" s="40" t="str">
        <f aca="false">IF(ISBLANK(Values!$F42),"",Values!U42)</f>
        <v/>
      </c>
      <c r="W43" s="32" t="str">
        <f aca="false">IF(ISBLANK(Values!E42),"","Child")</f>
        <v>Child</v>
      </c>
      <c r="X43" s="32" t="str">
        <f aca="false">IF(ISBLANK(Values!E42),"",Values!$B$13)</f>
        <v>Lenovo T460s parent</v>
      </c>
      <c r="Y43" s="38" t="str">
        <f aca="false">IF(ISBLANK(Values!E42),"","Size-Color")</f>
        <v>Size-Color</v>
      </c>
      <c r="Z43" s="32" t="str">
        <f aca="false">IF(ISBLANK(Values!E42),"","variation")</f>
        <v>variation</v>
      </c>
      <c r="AA43" s="36" t="str">
        <f aca="false">IF(ISBLANK(Values!E42),"",Values!$B$20)</f>
        <v>Update</v>
      </c>
      <c r="AB43" s="36" t="str">
        <f aca="false">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1" t="str">
        <f aca="false">IF(ISBLANK(Values!E42),"",IF(Values!I42,Values!$B$23,Values!$B$33))</f>
        <v>👉MAS DE 10.000 CLIENTES SATISFECHOS EN TODO EL MUNDO: Teclado restaurado en Europa </v>
      </c>
      <c r="AJ43" s="42" t="str">
        <f aca="false">IF(ISBLANK(Values!E42),"","👉 "&amp;Values!H42&amp; " "&amp;Values!$B$24 &amp;" "&amp;Values!$B$3)</f>
        <v>👉 ruso Compatible con Lenovo T460s</v>
      </c>
      <c r="AK43" s="1" t="str">
        <f aca="false">IF(ISBLANK(Values!E42),"",Values!$B$25)</f>
        <v>COMUNICACIÓN Y SOPORTE TÉCNICO: rápido y fluido 24h</v>
      </c>
      <c r="AL43" s="1" t="str">
        <f aca="false">IF(ISBLANK(Values!E42),"",Values!$B$26)</f>
        <v>GARANTÍA DE 6 MESES INCLUIDA: relajese , está cubierto </v>
      </c>
      <c r="AM43" s="1" t="str">
        <f aca="false">IF(ISBLANK(Values!E42),"",Values!$B$27)</f>
        <v>♻️Be green! ♻️ ¡Con este teclado, ahorra hasta un 80% de CO2!</v>
      </c>
      <c r="AT43" s="1" t="str">
        <f aca="false">IF(ISBLANK(Values!E42),"",IF(Values!J42,"Backlit", "Non-Backlit"))</f>
        <v>Backlit</v>
      </c>
      <c r="AV43" s="28" t="str">
        <f aca="false">IF(ISBLANK(Values!E42),"",Values!H42)</f>
        <v>ruso</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Dinamarca</v>
      </c>
      <c r="CZ43" s="1" t="str">
        <f aca="false">IF(ISBLANK(Values!E42),"","No")</f>
        <v>No</v>
      </c>
      <c r="DA43" s="1" t="str">
        <f aca="false">IF(ISBLANK(Values!E42),"","No")</f>
        <v>No</v>
      </c>
      <c r="DO43" s="27" t="str">
        <f aca="false">IF(ISBLANK(Values!E42),"","Parts")</f>
        <v>Parts</v>
      </c>
      <c r="DP43" s="27"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1"/>
      <c r="DY43" s="31"/>
      <c r="DZ43" s="31"/>
      <c r="EA43" s="31"/>
      <c r="EB43" s="31"/>
      <c r="EC43" s="31"/>
      <c r="EI43" s="1"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28.35" hidden="false" customHeight="false" outlineLevel="0" collapsed="false">
      <c r="A44" s="27" t="str">
        <f aca="false">IF(ISBLANK(Values!E43),"",IF(Values!$B$37="EU","computercomponent","computer"))</f>
        <v>computercomponent</v>
      </c>
      <c r="B44" s="37" t="str">
        <f aca="false">IF(ISBLANK(Values!E43),"",Values!F43)</f>
        <v>Lenovo T460s - US</v>
      </c>
      <c r="C44" s="32" t="str">
        <f aca="false">IF(ISBLANK(Values!E43),"","TellusRem")</f>
        <v>TellusRem</v>
      </c>
      <c r="D44" s="30" t="n">
        <f aca="false">IF(ISBLANK(Values!E43),"",Values!E43)</f>
        <v>5714401460206</v>
      </c>
      <c r="E44" s="31" t="str">
        <f aca="false">IF(ISBLANK(Values!E43),"","EAN")</f>
        <v>EAN</v>
      </c>
      <c r="F44" s="28" t="str">
        <f aca="false">IF(ISBLANK(Values!E43),"",IF(Values!J43,Values!H43 &amp;" "&amp;  Values!$B$1 &amp; " " &amp;Values!$B$3,Values!G43 &amp;" "&amp;  Values!$B$2 &amp; " " &amp;Values!$B$3))</f>
        <v>US Teclado retroiluminado original para Lenovo Thinkpad T460s</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f>
        <v>Lenovo T460s - US</v>
      </c>
      <c r="K44" s="28" t="n">
        <f aca="false">IF(ISBLANK(Values!E43),"",IF(Values!J43, Values!$B$4, Values!$B$5))</f>
        <v>61.99</v>
      </c>
      <c r="L44" s="39" t="n">
        <f aca="false">IF(ISBLANK(Values!E43),"",Values!$B$18)</f>
        <v>5</v>
      </c>
      <c r="M44" s="28" t="str">
        <f aca="false">IF(ISBLANK(Values!E43),"",Values!$M43)</f>
        <v>https://download.lenovo.com/Images/Parts/01YR088/01YR088_A.jpg</v>
      </c>
      <c r="N44" s="40" t="str">
        <f aca="false">IF(ISBLANK(Values!$F43),"",Values!N43)</f>
        <v>https://download.lenovo.com/Images/Parts/01YR088/01YR088_B.jpg</v>
      </c>
      <c r="O44" s="40" t="str">
        <f aca="false">IF(ISBLANK(Values!$F43),"",Values!O43)</f>
        <v>https://download.lenovo.com/Images/Parts/01YR088/01YR088_details.jpg</v>
      </c>
      <c r="P44" s="40" t="str">
        <f aca="false">IF(ISBLANK(Values!$F43),"",Values!P43)</f>
        <v/>
      </c>
      <c r="Q44" s="40" t="str">
        <f aca="false">IF(ISBLANK(Values!$F43),"",Values!Q43)</f>
        <v/>
      </c>
      <c r="R44" s="40" t="str">
        <f aca="false">IF(ISBLANK(Values!$F43),"",Values!R43)</f>
        <v/>
      </c>
      <c r="S44" s="40" t="str">
        <f aca="false">IF(ISBLANK(Values!$F43),"",Values!S43)</f>
        <v/>
      </c>
      <c r="T44" s="40" t="str">
        <f aca="false">IF(ISBLANK(Values!$F43),"",Values!T43)</f>
        <v/>
      </c>
      <c r="U44" s="40" t="str">
        <f aca="false">IF(ISBLANK(Values!$F43),"",Values!U43)</f>
        <v/>
      </c>
      <c r="W44" s="32" t="str">
        <f aca="false">IF(ISBLANK(Values!E43),"","Child")</f>
        <v>Child</v>
      </c>
      <c r="X44" s="32" t="str">
        <f aca="false">IF(ISBLANK(Values!E43),"",Values!$B$13)</f>
        <v>Lenovo T460s parent</v>
      </c>
      <c r="Y44" s="38" t="str">
        <f aca="false">IF(ISBLANK(Values!E43),"","Size-Color")</f>
        <v>Size-Color</v>
      </c>
      <c r="Z44" s="32" t="str">
        <f aca="false">IF(ISBLANK(Values!E43),"","variation")</f>
        <v>variation</v>
      </c>
      <c r="AA44" s="36" t="str">
        <f aca="false">IF(ISBLANK(Values!E43),"",Values!$B$20)</f>
        <v>Update</v>
      </c>
      <c r="AB44" s="36" t="str">
        <f aca="false">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1" t="str">
        <f aca="false">IF(ISBLANK(Values!E43),"",IF(Values!I43,Values!$B$23,Values!$B$33))</f>
        <v>👉CLIENTES SATISFECHOS EN TODO EL MUNDO.  Nuevo de caja abierta, reemplazo de teclado retroiluminado Lenovo.</v>
      </c>
      <c r="AJ44" s="42" t="str">
        <f aca="false">IF(ISBLANK(Values!E43),"","👉 "&amp;Values!H43&amp; " "&amp;Values!$B$24 &amp;" "&amp;Values!$B$3)</f>
        <v>👉 US Compatible con Lenovo T460s</v>
      </c>
      <c r="AK44" s="1" t="str">
        <f aca="false">IF(ISBLANK(Values!E43),"",Values!$B$25)</f>
        <v>COMUNICACIÓN Y SOPORTE TÉCNICO: rápido y fluido 24h</v>
      </c>
      <c r="AL44" s="1" t="str">
        <f aca="false">IF(ISBLANK(Values!E43),"",Values!$B$26)</f>
        <v>GARANTÍA DE 6 MESES INCLUIDA: relajese , está cubierto </v>
      </c>
      <c r="AM44" s="1" t="str">
        <f aca="false">IF(ISBLANK(Values!E43),"",Values!$B$27)</f>
        <v>♻️Be green! ♻️ ¡Con este teclado, ahorra hasta un 80% de CO2!</v>
      </c>
      <c r="AT44" s="1" t="str">
        <f aca="false">IF(ISBLANK(Values!E43),"",IF(Values!J43,"Backlit", "Non-Backlit"))</f>
        <v>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Dinamarca</v>
      </c>
      <c r="CZ44" s="1" t="str">
        <f aca="false">IF(ISBLANK(Values!E43),"","No")</f>
        <v>No</v>
      </c>
      <c r="DA44" s="1" t="str">
        <f aca="false">IF(ISBLANK(Values!E43),"","No")</f>
        <v>No</v>
      </c>
      <c r="DO44" s="27" t="str">
        <f aca="false">IF(ISBLANK(Values!E43),"","Parts")</f>
        <v>Parts</v>
      </c>
      <c r="DP44" s="27"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1"/>
      <c r="DY44" s="31"/>
      <c r="DZ44" s="31"/>
      <c r="EA44" s="31"/>
      <c r="EB44" s="31"/>
      <c r="EC44" s="31"/>
      <c r="EI44" s="1"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&amp; " variations")</f>
        <v/>
      </c>
      <c r="K45" s="28" t="str">
        <f aca="false">IF(ISBLANK(Values!E44),"",IF(Values!J44, Values!$B$4, Values!$B$5))</f>
        <v/>
      </c>
      <c r="L45" s="39" t="str">
        <f aca="false">IF(ISBLANK(Values!E44),"",Values!$B$18)</f>
        <v/>
      </c>
      <c r="M45" s="28" t="str">
        <f aca="false">IF(ISBLANK(Values!E44),"",Values!$M44)</f>
        <v/>
      </c>
      <c r="N45" s="40" t="str">
        <f aca="false">IF(ISBLANK(Values!$F44),"",Values!N44)</f>
        <v/>
      </c>
      <c r="O45" s="40" t="str">
        <f aca="false">IF(ISBLANK(Values!$F44),"",Values!O44)</f>
        <v/>
      </c>
      <c r="P45" s="40" t="str">
        <f aca="false">IF(ISBLANK(Values!$F44),"",Values!P44)</f>
        <v/>
      </c>
      <c r="Q45" s="40" t="str">
        <f aca="false">IF(ISBLANK(Values!$F44),"",Values!Q44)</f>
        <v/>
      </c>
      <c r="R45" s="40" t="str">
        <f aca="false">IF(ISBLANK(Values!$F44),"",Values!R44)</f>
        <v/>
      </c>
      <c r="S45" s="40" t="str">
        <f aca="false">IF(ISBLANK(Values!$F44),"",Values!S44)</f>
        <v/>
      </c>
      <c r="T45" s="40" t="str">
        <f aca="false">IF(ISBLANK(Values!$F44),"",Values!T44)</f>
        <v/>
      </c>
      <c r="U45" s="40"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&amp; " variations")</f>
        <v/>
      </c>
      <c r="K46" s="28" t="str">
        <f aca="false">IF(ISBLANK(Values!E45),"",IF(Values!J45, Values!$B$4, Values!$B$5))</f>
        <v/>
      </c>
      <c r="L46" s="39" t="str">
        <f aca="false">IF(ISBLANK(Values!E45),"",Values!$B$18)</f>
        <v/>
      </c>
      <c r="M46" s="28" t="str">
        <f aca="false">IF(ISBLANK(Values!E45),"",Values!$M45)</f>
        <v/>
      </c>
      <c r="N46" s="40" t="str">
        <f aca="false">IF(ISBLANK(Values!$F45),"",Values!N45)</f>
        <v/>
      </c>
      <c r="O46" s="40" t="str">
        <f aca="false">IF(ISBLANK(Values!$F45),"",Values!O45)</f>
        <v/>
      </c>
      <c r="P46" s="40" t="str">
        <f aca="false">IF(ISBLANK(Values!$F45),"",Values!P45)</f>
        <v/>
      </c>
      <c r="Q46" s="40" t="str">
        <f aca="false">IF(ISBLANK(Values!$F45),"",Values!Q45)</f>
        <v/>
      </c>
      <c r="R46" s="40" t="str">
        <f aca="false">IF(ISBLANK(Values!$F45),"",Values!R45)</f>
        <v/>
      </c>
      <c r="S46" s="40" t="str">
        <f aca="false">IF(ISBLANK(Values!$F45),"",Values!S45)</f>
        <v/>
      </c>
      <c r="T46" s="40" t="str">
        <f aca="false">IF(ISBLANK(Values!$F45),"",Values!T45)</f>
        <v/>
      </c>
      <c r="U46" s="40"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&amp; " variations")</f>
        <v/>
      </c>
      <c r="K47" s="28" t="str">
        <f aca="false">IF(ISBLANK(Values!E46),"",IF(Values!J46, Values!$B$4, Values!$B$5))</f>
        <v/>
      </c>
      <c r="L47" s="39" t="str">
        <f aca="false">IF(ISBLANK(Values!E46),"",Values!$B$18)</f>
        <v/>
      </c>
      <c r="M47" s="28" t="str">
        <f aca="false">IF(ISBLANK(Values!E46),"",Values!$M46)</f>
        <v/>
      </c>
      <c r="N47" s="40" t="str">
        <f aca="false">IF(ISBLANK(Values!$F46),"",Values!N46)</f>
        <v/>
      </c>
      <c r="O47" s="40" t="str">
        <f aca="false">IF(ISBLANK(Values!$F46),"",Values!O46)</f>
        <v/>
      </c>
      <c r="P47" s="40" t="str">
        <f aca="false">IF(ISBLANK(Values!$F46),"",Values!P46)</f>
        <v/>
      </c>
      <c r="Q47" s="40" t="str">
        <f aca="false">IF(ISBLANK(Values!$F46),"",Values!Q46)</f>
        <v/>
      </c>
      <c r="R47" s="40" t="str">
        <f aca="false">IF(ISBLANK(Values!$F46),"",Values!R46)</f>
        <v/>
      </c>
      <c r="S47" s="40" t="str">
        <f aca="false">IF(ISBLANK(Values!$F46),"",Values!S46)</f>
        <v/>
      </c>
      <c r="T47" s="40" t="str">
        <f aca="false">IF(ISBLANK(Values!$F46),"",Values!T46)</f>
        <v/>
      </c>
      <c r="U47" s="40"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&amp; " variations")</f>
        <v/>
      </c>
      <c r="K48" s="28" t="str">
        <f aca="false">IF(ISBLANK(Values!E47),"",IF(Values!J47, Values!$B$4, Values!$B$5))</f>
        <v/>
      </c>
      <c r="L48" s="39" t="str">
        <f aca="false">IF(ISBLANK(Values!E47),"",Values!$B$18)</f>
        <v/>
      </c>
      <c r="M48" s="28" t="str">
        <f aca="false">IF(ISBLANK(Values!E47),"",Values!$M47)</f>
        <v/>
      </c>
      <c r="N48" s="40" t="str">
        <f aca="false">IF(ISBLANK(Values!$F47),"",Values!N47)</f>
        <v/>
      </c>
      <c r="O48" s="40" t="str">
        <f aca="false">IF(ISBLANK(Values!$F47),"",Values!O47)</f>
        <v/>
      </c>
      <c r="P48" s="40" t="str">
        <f aca="false">IF(ISBLANK(Values!$F47),"",Values!P47)</f>
        <v/>
      </c>
      <c r="Q48" s="40" t="str">
        <f aca="false">IF(ISBLANK(Values!$F47),"",Values!Q47)</f>
        <v/>
      </c>
      <c r="R48" s="40" t="str">
        <f aca="false">IF(ISBLANK(Values!$F47),"",Values!R47)</f>
        <v/>
      </c>
      <c r="S48" s="40" t="str">
        <f aca="false">IF(ISBLANK(Values!$F47),"",Values!S47)</f>
        <v/>
      </c>
      <c r="T48" s="40" t="str">
        <f aca="false">IF(ISBLANK(Values!$F47),"",Values!T47)</f>
        <v/>
      </c>
      <c r="U48" s="40"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&amp; " variations")</f>
        <v/>
      </c>
      <c r="K49" s="28" t="str">
        <f aca="false">IF(ISBLANK(Values!E48),"",IF(Values!J48, Values!$B$4, Values!$B$5))</f>
        <v/>
      </c>
      <c r="L49" s="39" t="str">
        <f aca="false">IF(ISBLANK(Values!E48),"",Values!$B$18)</f>
        <v/>
      </c>
      <c r="M49" s="28" t="str">
        <f aca="false">IF(ISBLANK(Values!E48),"",Values!$M48)</f>
        <v/>
      </c>
      <c r="N49" s="40" t="str">
        <f aca="false">IF(ISBLANK(Values!$F48),"",Values!N48)</f>
        <v/>
      </c>
      <c r="O49" s="40" t="str">
        <f aca="false">IF(ISBLANK(Values!$F48),"",Values!O48)</f>
        <v/>
      </c>
      <c r="P49" s="40" t="str">
        <f aca="false">IF(ISBLANK(Values!$F48),"",Values!P48)</f>
        <v/>
      </c>
      <c r="Q49" s="40" t="str">
        <f aca="false">IF(ISBLANK(Values!$F48),"",Values!Q48)</f>
        <v/>
      </c>
      <c r="R49" s="40" t="str">
        <f aca="false">IF(ISBLANK(Values!$F48),"",Values!R48)</f>
        <v/>
      </c>
      <c r="S49" s="40" t="str">
        <f aca="false">IF(ISBLANK(Values!$F48),"",Values!S48)</f>
        <v/>
      </c>
      <c r="T49" s="40" t="str">
        <f aca="false">IF(ISBLANK(Values!$F48),"",Values!T48)</f>
        <v/>
      </c>
      <c r="U49" s="40"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&amp; " variations")</f>
        <v/>
      </c>
      <c r="K50" s="28" t="str">
        <f aca="false">IF(ISBLANK(Values!E49),"",IF(Values!J49, Values!$B$4, Values!$B$5))</f>
        <v/>
      </c>
      <c r="L50" s="39" t="str">
        <f aca="false">IF(ISBLANK(Values!E49),"",Values!$B$18)</f>
        <v/>
      </c>
      <c r="M50" s="28" t="str">
        <f aca="false">IF(ISBLANK(Values!E49),"",Values!$M49)</f>
        <v/>
      </c>
      <c r="N50" s="40" t="str">
        <f aca="false">IF(ISBLANK(Values!$F49),"",Values!N49)</f>
        <v/>
      </c>
      <c r="O50" s="40" t="str">
        <f aca="false">IF(ISBLANK(Values!$F49),"",Values!O49)</f>
        <v/>
      </c>
      <c r="P50" s="40" t="str">
        <f aca="false">IF(ISBLANK(Values!$F49),"",Values!P49)</f>
        <v/>
      </c>
      <c r="Q50" s="40" t="str">
        <f aca="false">IF(ISBLANK(Values!$F49),"",Values!Q49)</f>
        <v/>
      </c>
      <c r="R50" s="40" t="str">
        <f aca="false">IF(ISBLANK(Values!$F49),"",Values!R49)</f>
        <v/>
      </c>
      <c r="S50" s="40" t="str">
        <f aca="false">IF(ISBLANK(Values!$F49),"",Values!S49)</f>
        <v/>
      </c>
      <c r="T50" s="40" t="str">
        <f aca="false">IF(ISBLANK(Values!$F49),"",Values!T49)</f>
        <v/>
      </c>
      <c r="U50" s="40"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&amp; " variations")</f>
        <v/>
      </c>
      <c r="K51" s="28" t="str">
        <f aca="false">IF(ISBLANK(Values!E50),"",IF(Values!J50, Values!$B$4, Values!$B$5))</f>
        <v/>
      </c>
      <c r="L51" s="39" t="str">
        <f aca="false">IF(ISBLANK(Values!E50),"",Values!$B$18)</f>
        <v/>
      </c>
      <c r="M51" s="28" t="str">
        <f aca="false">IF(ISBLANK(Values!E50),"",Values!$M50)</f>
        <v/>
      </c>
      <c r="N51" s="40" t="str">
        <f aca="false">IF(ISBLANK(Values!$F50),"",Values!N50)</f>
        <v/>
      </c>
      <c r="O51" s="40" t="str">
        <f aca="false">IF(ISBLANK(Values!$F50),"",Values!O50)</f>
        <v/>
      </c>
      <c r="P51" s="40" t="str">
        <f aca="false">IF(ISBLANK(Values!$F50),"",Values!P50)</f>
        <v/>
      </c>
      <c r="Q51" s="40" t="str">
        <f aca="false">IF(ISBLANK(Values!$F50),"",Values!Q50)</f>
        <v/>
      </c>
      <c r="R51" s="40" t="str">
        <f aca="false">IF(ISBLANK(Values!$F50),"",Values!R50)</f>
        <v/>
      </c>
      <c r="S51" s="40" t="str">
        <f aca="false">IF(ISBLANK(Values!$F50),"",Values!S50)</f>
        <v/>
      </c>
      <c r="T51" s="40" t="str">
        <f aca="false">IF(ISBLANK(Values!$F50),"",Values!T50)</f>
        <v/>
      </c>
      <c r="U51" s="40"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&amp; " variations")</f>
        <v/>
      </c>
      <c r="K52" s="28" t="str">
        <f aca="false">IF(ISBLANK(Values!E51),"",IF(Values!J51, Values!$B$4, Values!$B$5))</f>
        <v/>
      </c>
      <c r="L52" s="39" t="str">
        <f aca="false">IF(ISBLANK(Values!E51),"",Values!$B$18)</f>
        <v/>
      </c>
      <c r="M52" s="28" t="str">
        <f aca="false">IF(ISBLANK(Values!E51),"",Values!$M51)</f>
        <v/>
      </c>
      <c r="N52" s="40" t="str">
        <f aca="false">IF(ISBLANK(Values!$F51),"",Values!N51)</f>
        <v/>
      </c>
      <c r="O52" s="40" t="str">
        <f aca="false">IF(ISBLANK(Values!$F51),"",Values!O51)</f>
        <v/>
      </c>
      <c r="P52" s="40" t="str">
        <f aca="false">IF(ISBLANK(Values!$F51),"",Values!P51)</f>
        <v/>
      </c>
      <c r="Q52" s="40" t="str">
        <f aca="false">IF(ISBLANK(Values!$F51),"",Values!Q51)</f>
        <v/>
      </c>
      <c r="R52" s="40" t="str">
        <f aca="false">IF(ISBLANK(Values!$F51),"",Values!R51)</f>
        <v/>
      </c>
      <c r="S52" s="40" t="str">
        <f aca="false">IF(ISBLANK(Values!$F51),"",Values!S51)</f>
        <v/>
      </c>
      <c r="T52" s="40" t="str">
        <f aca="false">IF(ISBLANK(Values!$F51),"",Values!T51)</f>
        <v/>
      </c>
      <c r="U52" s="40"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&amp; " variations")</f>
        <v/>
      </c>
      <c r="K53" s="28" t="str">
        <f aca="false">IF(ISBLANK(Values!E52),"",IF(Values!J52, Values!$B$4, Values!$B$5))</f>
        <v/>
      </c>
      <c r="L53" s="39" t="str">
        <f aca="false">IF(ISBLANK(Values!E52),"",Values!$B$18)</f>
        <v/>
      </c>
      <c r="M53" s="28" t="str">
        <f aca="false">IF(ISBLANK(Values!E52),"",Values!$M52)</f>
        <v/>
      </c>
      <c r="N53" s="40" t="str">
        <f aca="false">IF(ISBLANK(Values!$F52),"",Values!N52)</f>
        <v/>
      </c>
      <c r="O53" s="40" t="str">
        <f aca="false">IF(ISBLANK(Values!$F52),"",Values!O52)</f>
        <v/>
      </c>
      <c r="P53" s="40" t="str">
        <f aca="false">IF(ISBLANK(Values!$F52),"",Values!P52)</f>
        <v/>
      </c>
      <c r="Q53" s="40" t="str">
        <f aca="false">IF(ISBLANK(Values!$F52),"",Values!Q52)</f>
        <v/>
      </c>
      <c r="R53" s="40" t="str">
        <f aca="false">IF(ISBLANK(Values!$F52),"",Values!R52)</f>
        <v/>
      </c>
      <c r="S53" s="40" t="str">
        <f aca="false">IF(ISBLANK(Values!$F52),"",Values!S52)</f>
        <v/>
      </c>
      <c r="T53" s="40" t="str">
        <f aca="false">IF(ISBLANK(Values!$F52),"",Values!T52)</f>
        <v/>
      </c>
      <c r="U53" s="40"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&amp; " variations")</f>
        <v/>
      </c>
      <c r="K54" s="28" t="str">
        <f aca="false">IF(ISBLANK(Values!E53),"",IF(Values!J53, Values!$B$4, Values!$B$5))</f>
        <v/>
      </c>
      <c r="L54" s="39" t="str">
        <f aca="false">IF(ISBLANK(Values!E53),"",Values!$B$18)</f>
        <v/>
      </c>
      <c r="M54" s="28" t="str">
        <f aca="false">IF(ISBLANK(Values!E53),"",Values!$M53)</f>
        <v/>
      </c>
      <c r="N54" s="40" t="str">
        <f aca="false">IF(ISBLANK(Values!$F53),"",Values!N53)</f>
        <v/>
      </c>
      <c r="O54" s="40" t="str">
        <f aca="false">IF(ISBLANK(Values!$F53),"",Values!O53)</f>
        <v/>
      </c>
      <c r="P54" s="40" t="str">
        <f aca="false">IF(ISBLANK(Values!$F53),"",Values!P53)</f>
        <v/>
      </c>
      <c r="Q54" s="40" t="str">
        <f aca="false">IF(ISBLANK(Values!$F53),"",Values!Q53)</f>
        <v/>
      </c>
      <c r="R54" s="40" t="str">
        <f aca="false">IF(ISBLANK(Values!$F53),"",Values!R53)</f>
        <v/>
      </c>
      <c r="S54" s="40" t="str">
        <f aca="false">IF(ISBLANK(Values!$F53),"",Values!S53)</f>
        <v/>
      </c>
      <c r="T54" s="40" t="str">
        <f aca="false">IF(ISBLANK(Values!$F53),"",Values!T53)</f>
        <v/>
      </c>
      <c r="U54" s="40"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&amp; " variations")</f>
        <v/>
      </c>
      <c r="K55" s="28" t="str">
        <f aca="false">IF(ISBLANK(Values!E54),"",IF(Values!J54, Values!$B$4, Values!$B$5))</f>
        <v/>
      </c>
      <c r="L55" s="39" t="str">
        <f aca="false">IF(ISBLANK(Values!E54),"",Values!$B$18)</f>
        <v/>
      </c>
      <c r="M55" s="28" t="str">
        <f aca="false">IF(ISBLANK(Values!E54),"",Values!$M54)</f>
        <v/>
      </c>
      <c r="N55" s="40" t="str">
        <f aca="false">IF(ISBLANK(Values!$F54),"",Values!N54)</f>
        <v/>
      </c>
      <c r="O55" s="40" t="str">
        <f aca="false">IF(ISBLANK(Values!$F54),"",Values!O54)</f>
        <v/>
      </c>
      <c r="P55" s="40" t="str">
        <f aca="false">IF(ISBLANK(Values!$F54),"",Values!P54)</f>
        <v/>
      </c>
      <c r="Q55" s="40" t="str">
        <f aca="false">IF(ISBLANK(Values!$F54),"",Values!Q54)</f>
        <v/>
      </c>
      <c r="R55" s="40" t="str">
        <f aca="false">IF(ISBLANK(Values!$F54),"",Values!R54)</f>
        <v/>
      </c>
      <c r="S55" s="40" t="str">
        <f aca="false">IF(ISBLANK(Values!$F54),"",Values!S54)</f>
        <v/>
      </c>
      <c r="T55" s="40" t="str">
        <f aca="false">IF(ISBLANK(Values!$F54),"",Values!T54)</f>
        <v/>
      </c>
      <c r="U55" s="40"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&amp; " variations")</f>
        <v/>
      </c>
      <c r="K56" s="28" t="str">
        <f aca="false">IF(ISBLANK(Values!E55),"",IF(Values!J55, Values!$B$4, Values!$B$5))</f>
        <v/>
      </c>
      <c r="L56" s="39" t="str">
        <f aca="false">IF(ISBLANK(Values!E55),"",Values!$B$18)</f>
        <v/>
      </c>
      <c r="M56" s="28" t="str">
        <f aca="false">IF(ISBLANK(Values!E55),"",Values!$M55)</f>
        <v/>
      </c>
      <c r="N56" s="40" t="str">
        <f aca="false">IF(ISBLANK(Values!$F55),"",Values!N55)</f>
        <v/>
      </c>
      <c r="O56" s="40" t="str">
        <f aca="false">IF(ISBLANK(Values!$F55),"",Values!O55)</f>
        <v/>
      </c>
      <c r="P56" s="40" t="str">
        <f aca="false">IF(ISBLANK(Values!$F55),"",Values!P55)</f>
        <v/>
      </c>
      <c r="Q56" s="40" t="str">
        <f aca="false">IF(ISBLANK(Values!$F55),"",Values!Q55)</f>
        <v/>
      </c>
      <c r="R56" s="40" t="str">
        <f aca="false">IF(ISBLANK(Values!$F55),"",Values!R55)</f>
        <v/>
      </c>
      <c r="S56" s="40" t="str">
        <f aca="false">IF(ISBLANK(Values!$F55),"",Values!S55)</f>
        <v/>
      </c>
      <c r="T56" s="40" t="str">
        <f aca="false">IF(ISBLANK(Values!$F55),"",Values!T55)</f>
        <v/>
      </c>
      <c r="U56" s="40"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&amp; " variations")</f>
        <v/>
      </c>
      <c r="K57" s="28" t="str">
        <f aca="false">IF(ISBLANK(Values!E56),"",IF(Values!J56, Values!$B$4, Values!$B$5))</f>
        <v/>
      </c>
      <c r="L57" s="39" t="str">
        <f aca="false">IF(ISBLANK(Values!E56),"",Values!$B$18)</f>
        <v/>
      </c>
      <c r="M57" s="28" t="str">
        <f aca="false">IF(ISBLANK(Values!E56),"",Values!$M56)</f>
        <v/>
      </c>
      <c r="N57" s="40" t="str">
        <f aca="false">IF(ISBLANK(Values!$F56),"",Values!N56)</f>
        <v/>
      </c>
      <c r="O57" s="40" t="str">
        <f aca="false">IF(ISBLANK(Values!$F56),"",Values!O56)</f>
        <v/>
      </c>
      <c r="P57" s="40" t="str">
        <f aca="false">IF(ISBLANK(Values!$F56),"",Values!P56)</f>
        <v/>
      </c>
      <c r="Q57" s="40" t="str">
        <f aca="false">IF(ISBLANK(Values!$F56),"",Values!Q56)</f>
        <v/>
      </c>
      <c r="R57" s="40" t="str">
        <f aca="false">IF(ISBLANK(Values!$F56),"",Values!R56)</f>
        <v/>
      </c>
      <c r="S57" s="40" t="str">
        <f aca="false">IF(ISBLANK(Values!$F56),"",Values!S56)</f>
        <v/>
      </c>
      <c r="T57" s="40" t="str">
        <f aca="false">IF(ISBLANK(Values!$F56),"",Values!T56)</f>
        <v/>
      </c>
      <c r="U57" s="40"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&amp; " variations")</f>
        <v/>
      </c>
      <c r="K58" s="28" t="str">
        <f aca="false">IF(ISBLANK(Values!E57),"",IF(Values!J57, Values!$B$4, Values!$B$5))</f>
        <v/>
      </c>
      <c r="L58" s="39" t="str">
        <f aca="false">IF(ISBLANK(Values!E57),"",Values!$B$18)</f>
        <v/>
      </c>
      <c r="M58" s="28" t="str">
        <f aca="false">IF(ISBLANK(Values!E57),"",Values!$M57)</f>
        <v/>
      </c>
      <c r="N58" s="40" t="str">
        <f aca="false">IF(ISBLANK(Values!$F57),"",Values!N57)</f>
        <v/>
      </c>
      <c r="O58" s="40" t="str">
        <f aca="false">IF(ISBLANK(Values!$F57),"",Values!O57)</f>
        <v/>
      </c>
      <c r="P58" s="40" t="str">
        <f aca="false">IF(ISBLANK(Values!$F57),"",Values!P57)</f>
        <v/>
      </c>
      <c r="Q58" s="40" t="str">
        <f aca="false">IF(ISBLANK(Values!$F57),"",Values!Q57)</f>
        <v/>
      </c>
      <c r="R58" s="40" t="str">
        <f aca="false">IF(ISBLANK(Values!$F57),"",Values!R57)</f>
        <v/>
      </c>
      <c r="S58" s="40" t="str">
        <f aca="false">IF(ISBLANK(Values!$F57),"",Values!S57)</f>
        <v/>
      </c>
      <c r="T58" s="40" t="str">
        <f aca="false">IF(ISBLANK(Values!$F57),"",Values!T57)</f>
        <v/>
      </c>
      <c r="U58" s="40"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&amp; " variations")</f>
        <v/>
      </c>
      <c r="K59" s="28" t="str">
        <f aca="false">IF(ISBLANK(Values!E58),"",IF(Values!J58, Values!$B$4, Values!$B$5))</f>
        <v/>
      </c>
      <c r="L59" s="39" t="str">
        <f aca="false">IF(ISBLANK(Values!E58),"",Values!$B$18)</f>
        <v/>
      </c>
      <c r="M59" s="28" t="str">
        <f aca="false">IF(ISBLANK(Values!E58),"",Values!$M58)</f>
        <v/>
      </c>
      <c r="N59" s="40" t="str">
        <f aca="false">IF(ISBLANK(Values!$F58),"",Values!N58)</f>
        <v/>
      </c>
      <c r="O59" s="40" t="str">
        <f aca="false">IF(ISBLANK(Values!$F58),"",Values!O58)</f>
        <v/>
      </c>
      <c r="P59" s="40" t="str">
        <f aca="false">IF(ISBLANK(Values!$F58),"",Values!P58)</f>
        <v/>
      </c>
      <c r="Q59" s="40" t="str">
        <f aca="false">IF(ISBLANK(Values!$F58),"",Values!Q58)</f>
        <v/>
      </c>
      <c r="R59" s="40" t="str">
        <f aca="false">IF(ISBLANK(Values!$F58),"",Values!R58)</f>
        <v/>
      </c>
      <c r="S59" s="40" t="str">
        <f aca="false">IF(ISBLANK(Values!$F58),"",Values!S58)</f>
        <v/>
      </c>
      <c r="T59" s="40" t="str">
        <f aca="false">IF(ISBLANK(Values!$F58),"",Values!T58)</f>
        <v/>
      </c>
      <c r="U59" s="40"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&amp; " variations")</f>
        <v/>
      </c>
      <c r="K60" s="28" t="str">
        <f aca="false">IF(ISBLANK(Values!E59),"",IF(Values!J59, Values!$B$4, Values!$B$5))</f>
        <v/>
      </c>
      <c r="L60" s="39" t="str">
        <f aca="false">IF(ISBLANK(Values!E59),"",Values!$B$18)</f>
        <v/>
      </c>
      <c r="M60" s="28" t="str">
        <f aca="false">IF(ISBLANK(Values!E59),"",Values!$M59)</f>
        <v/>
      </c>
      <c r="N60" s="40" t="str">
        <f aca="false">IF(ISBLANK(Values!$F59),"",Values!N59)</f>
        <v/>
      </c>
      <c r="O60" s="40" t="str">
        <f aca="false">IF(ISBLANK(Values!$F59),"",Values!O59)</f>
        <v/>
      </c>
      <c r="P60" s="40" t="str">
        <f aca="false">IF(ISBLANK(Values!$F59),"",Values!P59)</f>
        <v/>
      </c>
      <c r="Q60" s="40" t="str">
        <f aca="false">IF(ISBLANK(Values!$F59),"",Values!Q59)</f>
        <v/>
      </c>
      <c r="R60" s="40" t="str">
        <f aca="false">IF(ISBLANK(Values!$F59),"",Values!R59)</f>
        <v/>
      </c>
      <c r="S60" s="40" t="str">
        <f aca="false">IF(ISBLANK(Values!$F59),"",Values!S59)</f>
        <v/>
      </c>
      <c r="T60" s="40" t="str">
        <f aca="false">IF(ISBLANK(Values!$F59),"",Values!T59)</f>
        <v/>
      </c>
      <c r="U60" s="40"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&amp; " variations")</f>
        <v/>
      </c>
      <c r="K61" s="28" t="str">
        <f aca="false">IF(ISBLANK(Values!E60),"",IF(Values!J60, Values!$B$4, Values!$B$5))</f>
        <v/>
      </c>
      <c r="L61" s="39" t="str">
        <f aca="false">IF(ISBLANK(Values!E60),"",Values!$B$18)</f>
        <v/>
      </c>
      <c r="M61" s="28" t="str">
        <f aca="false">IF(ISBLANK(Values!E60),"",Values!$M60)</f>
        <v/>
      </c>
      <c r="N61" s="40" t="str">
        <f aca="false">IF(ISBLANK(Values!$F60),"",Values!N60)</f>
        <v/>
      </c>
      <c r="O61" s="40" t="str">
        <f aca="false">IF(ISBLANK(Values!$F60),"",Values!O60)</f>
        <v/>
      </c>
      <c r="P61" s="40" t="str">
        <f aca="false">IF(ISBLANK(Values!$F60),"",Values!P60)</f>
        <v/>
      </c>
      <c r="Q61" s="40" t="str">
        <f aca="false">IF(ISBLANK(Values!$F60),"",Values!Q60)</f>
        <v/>
      </c>
      <c r="R61" s="40" t="str">
        <f aca="false">IF(ISBLANK(Values!$F60),"",Values!R60)</f>
        <v/>
      </c>
      <c r="S61" s="40" t="str">
        <f aca="false">IF(ISBLANK(Values!$F60),"",Values!S60)</f>
        <v/>
      </c>
      <c r="T61" s="40" t="str">
        <f aca="false">IF(ISBLANK(Values!$F60),"",Values!T60)</f>
        <v/>
      </c>
      <c r="U61" s="40"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&amp; " variations")</f>
        <v/>
      </c>
      <c r="K62" s="28" t="str">
        <f aca="false">IF(ISBLANK(Values!E61),"",IF(Values!J61, Values!$B$4, Values!$B$5))</f>
        <v/>
      </c>
      <c r="L62" s="39" t="str">
        <f aca="false">IF(ISBLANK(Values!E61),"",Values!$B$18)</f>
        <v/>
      </c>
      <c r="M62" s="28" t="str">
        <f aca="false">IF(ISBLANK(Values!E61),"",Values!$M61)</f>
        <v/>
      </c>
      <c r="N62" s="40" t="str">
        <f aca="false">IF(ISBLANK(Values!$F61),"",Values!N61)</f>
        <v/>
      </c>
      <c r="O62" s="40" t="str">
        <f aca="false">IF(ISBLANK(Values!$F61),"",Values!O61)</f>
        <v/>
      </c>
      <c r="P62" s="40" t="str">
        <f aca="false">IF(ISBLANK(Values!$F61),"",Values!P61)</f>
        <v/>
      </c>
      <c r="Q62" s="40" t="str">
        <f aca="false">IF(ISBLANK(Values!$F61),"",Values!Q61)</f>
        <v/>
      </c>
      <c r="R62" s="40" t="str">
        <f aca="false">IF(ISBLANK(Values!$F61),"",Values!R61)</f>
        <v/>
      </c>
      <c r="S62" s="40" t="str">
        <f aca="false">IF(ISBLANK(Values!$F61),"",Values!S61)</f>
        <v/>
      </c>
      <c r="T62" s="40" t="str">
        <f aca="false">IF(ISBLANK(Values!$F61),"",Values!T61)</f>
        <v/>
      </c>
      <c r="U62" s="40"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&amp; " variations")</f>
        <v/>
      </c>
      <c r="K63" s="28" t="str">
        <f aca="false">IF(ISBLANK(Values!E62),"",IF(Values!J62, Values!$B$4, Values!$B$5))</f>
        <v/>
      </c>
      <c r="L63" s="39" t="str">
        <f aca="false">IF(ISBLANK(Values!E62),"",Values!$B$18)</f>
        <v/>
      </c>
      <c r="M63" s="28" t="str">
        <f aca="false">IF(ISBLANK(Values!E62),"",Values!$M62)</f>
        <v/>
      </c>
      <c r="N63" s="40" t="str">
        <f aca="false">IF(ISBLANK(Values!$F62),"",Values!N62)</f>
        <v/>
      </c>
      <c r="O63" s="40" t="str">
        <f aca="false">IF(ISBLANK(Values!$F62),"",Values!O62)</f>
        <v/>
      </c>
      <c r="P63" s="40" t="str">
        <f aca="false">IF(ISBLANK(Values!$F62),"",Values!P62)</f>
        <v/>
      </c>
      <c r="Q63" s="40" t="str">
        <f aca="false">IF(ISBLANK(Values!$F62),"",Values!Q62)</f>
        <v/>
      </c>
      <c r="R63" s="40" t="str">
        <f aca="false">IF(ISBLANK(Values!$F62),"",Values!R62)</f>
        <v/>
      </c>
      <c r="S63" s="40" t="str">
        <f aca="false">IF(ISBLANK(Values!$F62),"",Values!S62)</f>
        <v/>
      </c>
      <c r="T63" s="40" t="str">
        <f aca="false">IF(ISBLANK(Values!$F62),"",Values!T62)</f>
        <v/>
      </c>
      <c r="U63" s="40"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&amp; " variations")</f>
        <v/>
      </c>
      <c r="K64" s="28" t="str">
        <f aca="false">IF(ISBLANK(Values!E63),"",IF(Values!J63, Values!$B$4, Values!$B$5))</f>
        <v/>
      </c>
      <c r="L64" s="39" t="str">
        <f aca="false">IF(ISBLANK(Values!E63),"",Values!$B$18)</f>
        <v/>
      </c>
      <c r="M64" s="28" t="str">
        <f aca="false">IF(ISBLANK(Values!E63),"",Values!$M63)</f>
        <v/>
      </c>
      <c r="N64" s="40" t="str">
        <f aca="false">IF(ISBLANK(Values!$F63),"",Values!N63)</f>
        <v/>
      </c>
      <c r="O64" s="40" t="str">
        <f aca="false">IF(ISBLANK(Values!$F63),"",Values!O63)</f>
        <v/>
      </c>
      <c r="P64" s="40" t="str">
        <f aca="false">IF(ISBLANK(Values!$F63),"",Values!P63)</f>
        <v/>
      </c>
      <c r="Q64" s="40" t="str">
        <f aca="false">IF(ISBLANK(Values!$F63),"",Values!Q63)</f>
        <v/>
      </c>
      <c r="R64" s="40" t="str">
        <f aca="false">IF(ISBLANK(Values!$F63),"",Values!R63)</f>
        <v/>
      </c>
      <c r="S64" s="40" t="str">
        <f aca="false">IF(ISBLANK(Values!$F63),"",Values!S63)</f>
        <v/>
      </c>
      <c r="T64" s="40" t="str">
        <f aca="false">IF(ISBLANK(Values!$F63),"",Values!T63)</f>
        <v/>
      </c>
      <c r="U64" s="40"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&amp; " variations")</f>
        <v/>
      </c>
      <c r="K65" s="28" t="str">
        <f aca="false">IF(ISBLANK(Values!E64),"",IF(Values!J64, Values!$B$4, Values!$B$5))</f>
        <v/>
      </c>
      <c r="L65" s="39" t="str">
        <f aca="false">IF(ISBLANK(Values!E64),"",Values!$B$18)</f>
        <v/>
      </c>
      <c r="M65" s="28" t="str">
        <f aca="false">IF(ISBLANK(Values!E64),"",Values!$M64)</f>
        <v/>
      </c>
      <c r="N65" s="40" t="str">
        <f aca="false">IF(ISBLANK(Values!$F64),"",Values!N64)</f>
        <v/>
      </c>
      <c r="O65" s="40" t="str">
        <f aca="false">IF(ISBLANK(Values!$F64),"",Values!O64)</f>
        <v/>
      </c>
      <c r="P65" s="40" t="str">
        <f aca="false">IF(ISBLANK(Values!$F64),"",Values!P64)</f>
        <v/>
      </c>
      <c r="Q65" s="40" t="str">
        <f aca="false">IF(ISBLANK(Values!$F64),"",Values!Q64)</f>
        <v/>
      </c>
      <c r="R65" s="40" t="str">
        <f aca="false">IF(ISBLANK(Values!$F64),"",Values!R64)</f>
        <v/>
      </c>
      <c r="S65" s="40" t="str">
        <f aca="false">IF(ISBLANK(Values!$F64),"",Values!S64)</f>
        <v/>
      </c>
      <c r="T65" s="40" t="str">
        <f aca="false">IF(ISBLANK(Values!$F64),"",Values!T64)</f>
        <v/>
      </c>
      <c r="U65" s="40"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&amp; " variations")</f>
        <v/>
      </c>
      <c r="K66" s="28" t="str">
        <f aca="false">IF(ISBLANK(Values!E65),"",IF(Values!J65, Values!$B$4, Values!$B$5))</f>
        <v/>
      </c>
      <c r="L66" s="39" t="str">
        <f aca="false">IF(ISBLANK(Values!E65),"",Values!$B$18)</f>
        <v/>
      </c>
      <c r="M66" s="28" t="str">
        <f aca="false">IF(ISBLANK(Values!E65),"",Values!$M65)</f>
        <v/>
      </c>
      <c r="N66" s="40" t="str">
        <f aca="false">IF(ISBLANK(Values!$F65),"",Values!N65)</f>
        <v/>
      </c>
      <c r="O66" s="40" t="str">
        <f aca="false">IF(ISBLANK(Values!$F65),"",Values!O65)</f>
        <v/>
      </c>
      <c r="P66" s="40" t="str">
        <f aca="false">IF(ISBLANK(Values!$F65),"",Values!P65)</f>
        <v/>
      </c>
      <c r="Q66" s="40" t="str">
        <f aca="false">IF(ISBLANK(Values!$F65),"",Values!Q65)</f>
        <v/>
      </c>
      <c r="R66" s="40" t="str">
        <f aca="false">IF(ISBLANK(Values!$F65),"",Values!R65)</f>
        <v/>
      </c>
      <c r="S66" s="40" t="str">
        <f aca="false">IF(ISBLANK(Values!$F65),"",Values!S65)</f>
        <v/>
      </c>
      <c r="T66" s="40" t="str">
        <f aca="false">IF(ISBLANK(Values!$F65),"",Values!T65)</f>
        <v/>
      </c>
      <c r="U66" s="40"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&amp; " variations")</f>
        <v/>
      </c>
      <c r="K67" s="28" t="str">
        <f aca="false">IF(ISBLANK(Values!E66),"",IF(Values!J66, Values!$B$4, Values!$B$5))</f>
        <v/>
      </c>
      <c r="L67" s="39" t="str">
        <f aca="false">IF(ISBLANK(Values!E66),"",Values!$B$18)</f>
        <v/>
      </c>
      <c r="M67" s="28" t="str">
        <f aca="false">IF(ISBLANK(Values!E66),"",Values!$M66)</f>
        <v/>
      </c>
      <c r="N67" s="40" t="str">
        <f aca="false">IF(ISBLANK(Values!$F66),"",Values!N66)</f>
        <v/>
      </c>
      <c r="O67" s="40" t="str">
        <f aca="false">IF(ISBLANK(Values!$F66),"",Values!O66)</f>
        <v/>
      </c>
      <c r="P67" s="40" t="str">
        <f aca="false">IF(ISBLANK(Values!$F66),"",Values!P66)</f>
        <v/>
      </c>
      <c r="Q67" s="40" t="str">
        <f aca="false">IF(ISBLANK(Values!$F66),"",Values!Q66)</f>
        <v/>
      </c>
      <c r="R67" s="40" t="str">
        <f aca="false">IF(ISBLANK(Values!$F66),"",Values!R66)</f>
        <v/>
      </c>
      <c r="S67" s="40" t="str">
        <f aca="false">IF(ISBLANK(Values!$F66),"",Values!S66)</f>
        <v/>
      </c>
      <c r="T67" s="40" t="str">
        <f aca="false">IF(ISBLANK(Values!$F66),"",Values!T66)</f>
        <v/>
      </c>
      <c r="U67" s="40"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&amp; " variations")</f>
        <v/>
      </c>
      <c r="K68" s="28" t="str">
        <f aca="false">IF(ISBLANK(Values!E67),"",IF(Values!J67, Values!$B$4, Values!$B$5))</f>
        <v/>
      </c>
      <c r="L68" s="39" t="str">
        <f aca="false">IF(ISBLANK(Values!E67),"",Values!$B$18)</f>
        <v/>
      </c>
      <c r="M68" s="28" t="str">
        <f aca="false">IF(ISBLANK(Values!E67),"",Values!$M67)</f>
        <v/>
      </c>
      <c r="N68" s="40" t="str">
        <f aca="false">IF(ISBLANK(Values!$F67),"",Values!N67)</f>
        <v/>
      </c>
      <c r="O68" s="40" t="str">
        <f aca="false">IF(ISBLANK(Values!$F67),"",Values!O67)</f>
        <v/>
      </c>
      <c r="P68" s="40" t="str">
        <f aca="false">IF(ISBLANK(Values!$F67),"",Values!P67)</f>
        <v/>
      </c>
      <c r="Q68" s="40" t="str">
        <f aca="false">IF(ISBLANK(Values!$F67),"",Values!Q67)</f>
        <v/>
      </c>
      <c r="R68" s="40" t="str">
        <f aca="false">IF(ISBLANK(Values!$F67),"",Values!R67)</f>
        <v/>
      </c>
      <c r="S68" s="40" t="str">
        <f aca="false">IF(ISBLANK(Values!$F67),"",Values!S67)</f>
        <v/>
      </c>
      <c r="T68" s="40" t="str">
        <f aca="false">IF(ISBLANK(Values!$F67),"",Values!T67)</f>
        <v/>
      </c>
      <c r="U68" s="40"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&amp; " variations")</f>
        <v/>
      </c>
      <c r="K69" s="28" t="str">
        <f aca="false">IF(ISBLANK(Values!E68),"",IF(Values!J68, Values!$B$4, Values!$B$5))</f>
        <v/>
      </c>
      <c r="L69" s="39" t="str">
        <f aca="false">IF(ISBLANK(Values!E68),"",Values!$B$18)</f>
        <v/>
      </c>
      <c r="M69" s="28" t="str">
        <f aca="false">IF(ISBLANK(Values!E68),"",Values!$M68)</f>
        <v/>
      </c>
      <c r="N69" s="40" t="str">
        <f aca="false">IF(ISBLANK(Values!$F68),"",Values!N68)</f>
        <v/>
      </c>
      <c r="O69" s="40" t="str">
        <f aca="false">IF(ISBLANK(Values!$F68),"",Values!O68)</f>
        <v/>
      </c>
      <c r="P69" s="40" t="str">
        <f aca="false">IF(ISBLANK(Values!$F68),"",Values!P68)</f>
        <v/>
      </c>
      <c r="Q69" s="40" t="str">
        <f aca="false">IF(ISBLANK(Values!$F68),"",Values!Q68)</f>
        <v/>
      </c>
      <c r="R69" s="40" t="str">
        <f aca="false">IF(ISBLANK(Values!$F68),"",Values!R68)</f>
        <v/>
      </c>
      <c r="S69" s="40" t="str">
        <f aca="false">IF(ISBLANK(Values!$F68),"",Values!S68)</f>
        <v/>
      </c>
      <c r="T69" s="40" t="str">
        <f aca="false">IF(ISBLANK(Values!$F68),"",Values!T68)</f>
        <v/>
      </c>
      <c r="U69" s="40"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&amp; " variations")</f>
        <v/>
      </c>
      <c r="K70" s="28" t="str">
        <f aca="false">IF(ISBLANK(Values!E69),"",IF(Values!J69, Values!$B$4, Values!$B$5))</f>
        <v/>
      </c>
      <c r="L70" s="39" t="str">
        <f aca="false">IF(ISBLANK(Values!E69),"",Values!$B$18)</f>
        <v/>
      </c>
      <c r="M70" s="28" t="str">
        <f aca="false">IF(ISBLANK(Values!E69),"",Values!$M69)</f>
        <v/>
      </c>
      <c r="N70" s="40" t="str">
        <f aca="false">IF(ISBLANK(Values!$F69),"",Values!N69)</f>
        <v/>
      </c>
      <c r="O70" s="40" t="str">
        <f aca="false">IF(ISBLANK(Values!$F69),"",Values!O69)</f>
        <v/>
      </c>
      <c r="P70" s="40" t="str">
        <f aca="false">IF(ISBLANK(Values!$F69),"",Values!P69)</f>
        <v/>
      </c>
      <c r="Q70" s="40" t="str">
        <f aca="false">IF(ISBLANK(Values!$F69),"",Values!Q69)</f>
        <v/>
      </c>
      <c r="R70" s="40" t="str">
        <f aca="false">IF(ISBLANK(Values!$F69),"",Values!R69)</f>
        <v/>
      </c>
      <c r="S70" s="40" t="str">
        <f aca="false">IF(ISBLANK(Values!$F69),"",Values!S69)</f>
        <v/>
      </c>
      <c r="T70" s="40" t="str">
        <f aca="false">IF(ISBLANK(Values!$F69),"",Values!T69)</f>
        <v/>
      </c>
      <c r="U70" s="40"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&amp; " variations")</f>
        <v/>
      </c>
      <c r="K71" s="28" t="str">
        <f aca="false">IF(ISBLANK(Values!E70),"",IF(Values!J70, Values!$B$4, Values!$B$5))</f>
        <v/>
      </c>
      <c r="L71" s="39" t="str">
        <f aca="false">IF(ISBLANK(Values!E70),"",Values!$B$18)</f>
        <v/>
      </c>
      <c r="M71" s="28" t="str">
        <f aca="false">IF(ISBLANK(Values!E70),"",Values!$M70)</f>
        <v/>
      </c>
      <c r="N71" s="40" t="str">
        <f aca="false">IF(ISBLANK(Values!$F70),"",Values!N70)</f>
        <v/>
      </c>
      <c r="O71" s="40" t="str">
        <f aca="false">IF(ISBLANK(Values!$F70),"",Values!O70)</f>
        <v/>
      </c>
      <c r="P71" s="40" t="str">
        <f aca="false">IF(ISBLANK(Values!$F70),"",Values!P70)</f>
        <v/>
      </c>
      <c r="Q71" s="40" t="str">
        <f aca="false">IF(ISBLANK(Values!$F70),"",Values!Q70)</f>
        <v/>
      </c>
      <c r="R71" s="40" t="str">
        <f aca="false">IF(ISBLANK(Values!$F70),"",Values!R70)</f>
        <v/>
      </c>
      <c r="S71" s="40" t="str">
        <f aca="false">IF(ISBLANK(Values!$F70),"",Values!S70)</f>
        <v/>
      </c>
      <c r="T71" s="40" t="str">
        <f aca="false">IF(ISBLANK(Values!$F70),"",Values!T70)</f>
        <v/>
      </c>
      <c r="U71" s="40"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&amp; " variations")</f>
        <v/>
      </c>
      <c r="K72" s="28" t="str">
        <f aca="false">IF(ISBLANK(Values!E71),"",IF(Values!J71, Values!$B$4, Values!$B$5))</f>
        <v/>
      </c>
      <c r="L72" s="39" t="str">
        <f aca="false">IF(ISBLANK(Values!E71),"",Values!$B$18)</f>
        <v/>
      </c>
      <c r="M72" s="28" t="str">
        <f aca="false">IF(ISBLANK(Values!E71),"",Values!$M71)</f>
        <v/>
      </c>
      <c r="N72" s="40" t="str">
        <f aca="false">IF(ISBLANK(Values!$F71),"",Values!N71)</f>
        <v/>
      </c>
      <c r="O72" s="40" t="str">
        <f aca="false">IF(ISBLANK(Values!$F71),"",Values!O71)</f>
        <v/>
      </c>
      <c r="P72" s="40" t="str">
        <f aca="false">IF(ISBLANK(Values!$F71),"",Values!P71)</f>
        <v/>
      </c>
      <c r="Q72" s="40" t="str">
        <f aca="false">IF(ISBLANK(Values!$F71),"",Values!Q71)</f>
        <v/>
      </c>
      <c r="R72" s="40" t="str">
        <f aca="false">IF(ISBLANK(Values!$F71),"",Values!R71)</f>
        <v/>
      </c>
      <c r="S72" s="40" t="str">
        <f aca="false">IF(ISBLANK(Values!$F71),"",Values!S71)</f>
        <v/>
      </c>
      <c r="T72" s="40" t="str">
        <f aca="false">IF(ISBLANK(Values!$F71),"",Values!T71)</f>
        <v/>
      </c>
      <c r="U72" s="40"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&amp; " variations")</f>
        <v/>
      </c>
      <c r="K73" s="28" t="str">
        <f aca="false">IF(ISBLANK(Values!E72),"",IF(Values!J72, Values!$B$4, Values!$B$5))</f>
        <v/>
      </c>
      <c r="L73" s="39" t="str">
        <f aca="false">IF(ISBLANK(Values!E72),"",Values!$B$18)</f>
        <v/>
      </c>
      <c r="M73" s="28" t="str">
        <f aca="false">IF(ISBLANK(Values!E72),"",Values!$M72)</f>
        <v/>
      </c>
      <c r="N73" s="40" t="str">
        <f aca="false">IF(ISBLANK(Values!$F72),"",Values!N72)</f>
        <v/>
      </c>
      <c r="O73" s="40" t="str">
        <f aca="false">IF(ISBLANK(Values!$F72),"",Values!O72)</f>
        <v/>
      </c>
      <c r="P73" s="40" t="str">
        <f aca="false">IF(ISBLANK(Values!$F72),"",Values!P72)</f>
        <v/>
      </c>
      <c r="Q73" s="40" t="str">
        <f aca="false">IF(ISBLANK(Values!$F72),"",Values!Q72)</f>
        <v/>
      </c>
      <c r="R73" s="40" t="str">
        <f aca="false">IF(ISBLANK(Values!$F72),"",Values!R72)</f>
        <v/>
      </c>
      <c r="S73" s="40" t="str">
        <f aca="false">IF(ISBLANK(Values!$F72),"",Values!S72)</f>
        <v/>
      </c>
      <c r="T73" s="40" t="str">
        <f aca="false">IF(ISBLANK(Values!$F72),"",Values!T72)</f>
        <v/>
      </c>
      <c r="U73" s="40"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&amp; " variations")</f>
        <v/>
      </c>
      <c r="K74" s="28" t="str">
        <f aca="false">IF(ISBLANK(Values!E73),"",IF(Values!J73, Values!$B$4, Values!$B$5))</f>
        <v/>
      </c>
      <c r="L74" s="39" t="str">
        <f aca="false">IF(ISBLANK(Values!E73),"",Values!$B$18)</f>
        <v/>
      </c>
      <c r="M74" s="28" t="str">
        <f aca="false">IF(ISBLANK(Values!E73),"",Values!$M73)</f>
        <v/>
      </c>
      <c r="N74" s="40" t="str">
        <f aca="false">IF(ISBLANK(Values!$F73),"",Values!N73)</f>
        <v/>
      </c>
      <c r="O74" s="40" t="str">
        <f aca="false">IF(ISBLANK(Values!$F73),"",Values!O73)</f>
        <v/>
      </c>
      <c r="P74" s="40" t="str">
        <f aca="false">IF(ISBLANK(Values!$F73),"",Values!P73)</f>
        <v/>
      </c>
      <c r="Q74" s="40" t="str">
        <f aca="false">IF(ISBLANK(Values!$F73),"",Values!Q73)</f>
        <v/>
      </c>
      <c r="R74" s="40" t="str">
        <f aca="false">IF(ISBLANK(Values!$F73),"",Values!R73)</f>
        <v/>
      </c>
      <c r="S74" s="40" t="str">
        <f aca="false">IF(ISBLANK(Values!$F73),"",Values!S73)</f>
        <v/>
      </c>
      <c r="T74" s="40" t="str">
        <f aca="false">IF(ISBLANK(Values!$F73),"",Values!T73)</f>
        <v/>
      </c>
      <c r="U74" s="40"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&amp; " variations")</f>
        <v/>
      </c>
      <c r="K75" s="28" t="str">
        <f aca="false">IF(ISBLANK(Values!E74),"",IF(Values!J74, Values!$B$4, Values!$B$5))</f>
        <v/>
      </c>
      <c r="L75" s="39" t="str">
        <f aca="false">IF(ISBLANK(Values!E74),"",Values!$B$18)</f>
        <v/>
      </c>
      <c r="M75" s="28" t="str">
        <f aca="false">IF(ISBLANK(Values!E74),"",Values!$M74)</f>
        <v/>
      </c>
      <c r="N75" s="40" t="str">
        <f aca="false">IF(ISBLANK(Values!$F74),"",Values!N74)</f>
        <v/>
      </c>
      <c r="O75" s="40" t="str">
        <f aca="false">IF(ISBLANK(Values!$F74),"",Values!O74)</f>
        <v/>
      </c>
      <c r="P75" s="40" t="str">
        <f aca="false">IF(ISBLANK(Values!$F74),"",Values!P74)</f>
        <v/>
      </c>
      <c r="Q75" s="40" t="str">
        <f aca="false">IF(ISBLANK(Values!$F74),"",Values!Q74)</f>
        <v/>
      </c>
      <c r="R75" s="40" t="str">
        <f aca="false">IF(ISBLANK(Values!$F74),"",Values!R74)</f>
        <v/>
      </c>
      <c r="S75" s="40" t="str">
        <f aca="false">IF(ISBLANK(Values!$F74),"",Values!S74)</f>
        <v/>
      </c>
      <c r="T75" s="40" t="str">
        <f aca="false">IF(ISBLANK(Values!$F74),"",Values!T74)</f>
        <v/>
      </c>
      <c r="U75" s="40"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&amp; " variations")</f>
        <v/>
      </c>
      <c r="K76" s="28" t="str">
        <f aca="false">IF(ISBLANK(Values!E75),"",IF(Values!J75, Values!$B$4, Values!$B$5))</f>
        <v/>
      </c>
      <c r="L76" s="39" t="str">
        <f aca="false">IF(ISBLANK(Values!E75),"",Values!$B$18)</f>
        <v/>
      </c>
      <c r="M76" s="28" t="str">
        <f aca="false">IF(ISBLANK(Values!E75),"",Values!$M75)</f>
        <v/>
      </c>
      <c r="N76" s="40" t="str">
        <f aca="false">IF(ISBLANK(Values!$F75),"",Values!N75)</f>
        <v/>
      </c>
      <c r="O76" s="40" t="str">
        <f aca="false">IF(ISBLANK(Values!$F75),"",Values!O75)</f>
        <v/>
      </c>
      <c r="P76" s="40" t="str">
        <f aca="false">IF(ISBLANK(Values!$F75),"",Values!P75)</f>
        <v/>
      </c>
      <c r="Q76" s="40" t="str">
        <f aca="false">IF(ISBLANK(Values!$F75),"",Values!Q75)</f>
        <v/>
      </c>
      <c r="R76" s="40" t="str">
        <f aca="false">IF(ISBLANK(Values!$F75),"",Values!R75)</f>
        <v/>
      </c>
      <c r="S76" s="40" t="str">
        <f aca="false">IF(ISBLANK(Values!$F75),"",Values!S75)</f>
        <v/>
      </c>
      <c r="T76" s="40" t="str">
        <f aca="false">IF(ISBLANK(Values!$F75),"",Values!T75)</f>
        <v/>
      </c>
      <c r="U76" s="40"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&amp; " variations")</f>
        <v/>
      </c>
      <c r="K77" s="28" t="str">
        <f aca="false">IF(ISBLANK(Values!E76),"",IF(Values!J76, Values!$B$4, Values!$B$5))</f>
        <v/>
      </c>
      <c r="L77" s="39" t="str">
        <f aca="false">IF(ISBLANK(Values!E76),"",Values!$B$18)</f>
        <v/>
      </c>
      <c r="M77" s="28" t="str">
        <f aca="false">IF(ISBLANK(Values!E76),"",Values!$M76)</f>
        <v/>
      </c>
      <c r="N77" s="40" t="str">
        <f aca="false">IF(ISBLANK(Values!$F76),"",Values!N76)</f>
        <v/>
      </c>
      <c r="O77" s="40" t="str">
        <f aca="false">IF(ISBLANK(Values!$F76),"",Values!O76)</f>
        <v/>
      </c>
      <c r="P77" s="40" t="str">
        <f aca="false">IF(ISBLANK(Values!$F76),"",Values!P76)</f>
        <v/>
      </c>
      <c r="Q77" s="40" t="str">
        <f aca="false">IF(ISBLANK(Values!$F76),"",Values!Q76)</f>
        <v/>
      </c>
      <c r="R77" s="40" t="str">
        <f aca="false">IF(ISBLANK(Values!$F76),"",Values!R76)</f>
        <v/>
      </c>
      <c r="S77" s="40" t="str">
        <f aca="false">IF(ISBLANK(Values!$F76),"",Values!S76)</f>
        <v/>
      </c>
      <c r="T77" s="40" t="str">
        <f aca="false">IF(ISBLANK(Values!$F76),"",Values!T76)</f>
        <v/>
      </c>
      <c r="U77" s="40"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&amp; " variations")</f>
        <v/>
      </c>
      <c r="K78" s="28" t="str">
        <f aca="false">IF(ISBLANK(Values!E77),"",IF(Values!J77, Values!$B$4, Values!$B$5))</f>
        <v/>
      </c>
      <c r="L78" s="39" t="str">
        <f aca="false">IF(ISBLANK(Values!E77),"",Values!$B$18)</f>
        <v/>
      </c>
      <c r="M78" s="28" t="str">
        <f aca="false">IF(ISBLANK(Values!E77),"",Values!$M77)</f>
        <v/>
      </c>
      <c r="N78" s="40" t="str">
        <f aca="false">IF(ISBLANK(Values!$F77),"",Values!N77)</f>
        <v/>
      </c>
      <c r="O78" s="40" t="str">
        <f aca="false">IF(ISBLANK(Values!$F77),"",Values!O77)</f>
        <v/>
      </c>
      <c r="P78" s="40" t="str">
        <f aca="false">IF(ISBLANK(Values!$F77),"",Values!P77)</f>
        <v/>
      </c>
      <c r="Q78" s="40" t="str">
        <f aca="false">IF(ISBLANK(Values!$F77),"",Values!Q77)</f>
        <v/>
      </c>
      <c r="R78" s="40" t="str">
        <f aca="false">IF(ISBLANK(Values!$F77),"",Values!R77)</f>
        <v/>
      </c>
      <c r="S78" s="40" t="str">
        <f aca="false">IF(ISBLANK(Values!$F77),"",Values!S77)</f>
        <v/>
      </c>
      <c r="T78" s="40" t="str">
        <f aca="false">IF(ISBLANK(Values!$F77),"",Values!T77)</f>
        <v/>
      </c>
      <c r="U78" s="40"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&amp; " variations")</f>
        <v/>
      </c>
      <c r="K79" s="28" t="str">
        <f aca="false">IF(ISBLANK(Values!E78),"",IF(Values!J78, Values!$B$4, Values!$B$5))</f>
        <v/>
      </c>
      <c r="L79" s="39" t="str">
        <f aca="false">IF(ISBLANK(Values!E78),"",Values!$B$18)</f>
        <v/>
      </c>
      <c r="M79" s="28" t="str">
        <f aca="false">IF(ISBLANK(Values!E78),"",Values!$M78)</f>
        <v/>
      </c>
      <c r="N79" s="40" t="str">
        <f aca="false">IF(ISBLANK(Values!$F78),"",Values!N78)</f>
        <v/>
      </c>
      <c r="O79" s="40" t="str">
        <f aca="false">IF(ISBLANK(Values!$F78),"",Values!O78)</f>
        <v/>
      </c>
      <c r="P79" s="40" t="str">
        <f aca="false">IF(ISBLANK(Values!$F78),"",Values!P78)</f>
        <v/>
      </c>
      <c r="Q79" s="40" t="str">
        <f aca="false">IF(ISBLANK(Values!$F78),"",Values!Q78)</f>
        <v/>
      </c>
      <c r="R79" s="40" t="str">
        <f aca="false">IF(ISBLANK(Values!$F78),"",Values!R78)</f>
        <v/>
      </c>
      <c r="S79" s="40" t="str">
        <f aca="false">IF(ISBLANK(Values!$F78),"",Values!S78)</f>
        <v/>
      </c>
      <c r="T79" s="40" t="str">
        <f aca="false">IF(ISBLANK(Values!$F78),"",Values!T78)</f>
        <v/>
      </c>
      <c r="U79" s="40"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&amp; " variations")</f>
        <v/>
      </c>
      <c r="K80" s="28" t="str">
        <f aca="false">IF(ISBLANK(Values!E79),"",IF(Values!J79, Values!$B$4, Values!$B$5))</f>
        <v/>
      </c>
      <c r="L80" s="39" t="str">
        <f aca="false">IF(ISBLANK(Values!E79),"",Values!$B$18)</f>
        <v/>
      </c>
      <c r="M80" s="28" t="str">
        <f aca="false">IF(ISBLANK(Values!E79),"",Values!$M79)</f>
        <v/>
      </c>
      <c r="N80" s="40" t="str">
        <f aca="false">IF(ISBLANK(Values!$F79),"",Values!N79)</f>
        <v/>
      </c>
      <c r="O80" s="40" t="str">
        <f aca="false">IF(ISBLANK(Values!$F79),"",Values!O79)</f>
        <v/>
      </c>
      <c r="P80" s="40" t="str">
        <f aca="false">IF(ISBLANK(Values!$F79),"",Values!P79)</f>
        <v/>
      </c>
      <c r="Q80" s="40" t="str">
        <f aca="false">IF(ISBLANK(Values!$F79),"",Values!Q79)</f>
        <v/>
      </c>
      <c r="R80" s="40" t="str">
        <f aca="false">IF(ISBLANK(Values!$F79),"",Values!R79)</f>
        <v/>
      </c>
      <c r="S80" s="40" t="str">
        <f aca="false">IF(ISBLANK(Values!$F79),"",Values!S79)</f>
        <v/>
      </c>
      <c r="T80" s="40" t="str">
        <f aca="false">IF(ISBLANK(Values!$F79),"",Values!T79)</f>
        <v/>
      </c>
      <c r="U80" s="40"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&amp; " variations")</f>
        <v/>
      </c>
      <c r="K81" s="28" t="str">
        <f aca="false">IF(ISBLANK(Values!E80),"",IF(Values!J80, Values!$B$4, Values!$B$5))</f>
        <v/>
      </c>
      <c r="L81" s="39" t="str">
        <f aca="false">IF(ISBLANK(Values!E80),"",Values!$B$18)</f>
        <v/>
      </c>
      <c r="M81" s="28" t="str">
        <f aca="false">IF(ISBLANK(Values!E80),"",Values!$M80)</f>
        <v/>
      </c>
      <c r="N81" s="40" t="str">
        <f aca="false">IF(ISBLANK(Values!$F80),"",Values!N80)</f>
        <v/>
      </c>
      <c r="O81" s="40" t="str">
        <f aca="false">IF(ISBLANK(Values!$F80),"",Values!O80)</f>
        <v/>
      </c>
      <c r="P81" s="40" t="str">
        <f aca="false">IF(ISBLANK(Values!$F80),"",Values!P80)</f>
        <v/>
      </c>
      <c r="Q81" s="40" t="str">
        <f aca="false">IF(ISBLANK(Values!$F80),"",Values!Q80)</f>
        <v/>
      </c>
      <c r="R81" s="40" t="str">
        <f aca="false">IF(ISBLANK(Values!$F80),"",Values!R80)</f>
        <v/>
      </c>
      <c r="S81" s="40" t="str">
        <f aca="false">IF(ISBLANK(Values!$F80),"",Values!S80)</f>
        <v/>
      </c>
      <c r="T81" s="40" t="str">
        <f aca="false">IF(ISBLANK(Values!$F80),"",Values!T80)</f>
        <v/>
      </c>
      <c r="U81" s="40"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&amp; " variations")</f>
        <v/>
      </c>
      <c r="K82" s="28" t="str">
        <f aca="false">IF(ISBLANK(Values!E81),"",IF(Values!J81, Values!$B$4, Values!$B$5))</f>
        <v/>
      </c>
      <c r="L82" s="39" t="str">
        <f aca="false">IF(ISBLANK(Values!E81),"",Values!$B$18)</f>
        <v/>
      </c>
      <c r="M82" s="28" t="str">
        <f aca="false">IF(ISBLANK(Values!E81),"",Values!$M81)</f>
        <v/>
      </c>
      <c r="N82" s="40" t="str">
        <f aca="false">IF(ISBLANK(Values!$F81),"",Values!N81)</f>
        <v/>
      </c>
      <c r="O82" s="40" t="str">
        <f aca="false">IF(ISBLANK(Values!$F81),"",Values!O81)</f>
        <v/>
      </c>
      <c r="P82" s="40" t="str">
        <f aca="false">IF(ISBLANK(Values!$F81),"",Values!P81)</f>
        <v/>
      </c>
      <c r="Q82" s="40" t="str">
        <f aca="false">IF(ISBLANK(Values!$F81),"",Values!Q81)</f>
        <v/>
      </c>
      <c r="R82" s="40" t="str">
        <f aca="false">IF(ISBLANK(Values!$F81),"",Values!R81)</f>
        <v/>
      </c>
      <c r="S82" s="40" t="str">
        <f aca="false">IF(ISBLANK(Values!$F81),"",Values!S81)</f>
        <v/>
      </c>
      <c r="T82" s="40" t="str">
        <f aca="false">IF(ISBLANK(Values!$F81),"",Values!T81)</f>
        <v/>
      </c>
      <c r="U82" s="40"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&amp; " variations")</f>
        <v/>
      </c>
      <c r="K83" s="28" t="str">
        <f aca="false">IF(ISBLANK(Values!E82),"",IF(Values!J82, Values!$B$4, Values!$B$5))</f>
        <v/>
      </c>
      <c r="L83" s="39" t="str">
        <f aca="false">IF(ISBLANK(Values!E82),"",Values!$B$18)</f>
        <v/>
      </c>
      <c r="M83" s="28" t="str">
        <f aca="false">IF(ISBLANK(Values!E82),"",Values!$M82)</f>
        <v/>
      </c>
      <c r="N83" s="40" t="str">
        <f aca="false">IF(ISBLANK(Values!$F82),"",Values!N82)</f>
        <v/>
      </c>
      <c r="O83" s="40" t="str">
        <f aca="false">IF(ISBLANK(Values!$F82),"",Values!O82)</f>
        <v/>
      </c>
      <c r="P83" s="40" t="str">
        <f aca="false">IF(ISBLANK(Values!$F82),"",Values!P82)</f>
        <v/>
      </c>
      <c r="Q83" s="40" t="str">
        <f aca="false">IF(ISBLANK(Values!$F82),"",Values!Q82)</f>
        <v/>
      </c>
      <c r="R83" s="40" t="str">
        <f aca="false">IF(ISBLANK(Values!$F82),"",Values!R82)</f>
        <v/>
      </c>
      <c r="S83" s="40" t="str">
        <f aca="false">IF(ISBLANK(Values!$F82),"",Values!S82)</f>
        <v/>
      </c>
      <c r="T83" s="40" t="str">
        <f aca="false">IF(ISBLANK(Values!$F82),"",Values!T82)</f>
        <v/>
      </c>
      <c r="U83" s="40"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&amp; " variations")</f>
        <v/>
      </c>
      <c r="K84" s="28" t="str">
        <f aca="false">IF(ISBLANK(Values!E83),"",IF(Values!J83, Values!$B$4, Values!$B$5))</f>
        <v/>
      </c>
      <c r="L84" s="39" t="str">
        <f aca="false">IF(ISBLANK(Values!E83),"",Values!$B$18)</f>
        <v/>
      </c>
      <c r="M84" s="28" t="str">
        <f aca="false">IF(ISBLANK(Values!E83),"",Values!$M83)</f>
        <v/>
      </c>
      <c r="N84" s="40" t="str">
        <f aca="false">IF(ISBLANK(Values!$F83),"",Values!N83)</f>
        <v/>
      </c>
      <c r="O84" s="40" t="str">
        <f aca="false">IF(ISBLANK(Values!$F83),"",Values!O83)</f>
        <v/>
      </c>
      <c r="P84" s="40" t="str">
        <f aca="false">IF(ISBLANK(Values!$F83),"",Values!P83)</f>
        <v/>
      </c>
      <c r="Q84" s="40" t="str">
        <f aca="false">IF(ISBLANK(Values!$F83),"",Values!Q83)</f>
        <v/>
      </c>
      <c r="R84" s="40" t="str">
        <f aca="false">IF(ISBLANK(Values!$F83),"",Values!R83)</f>
        <v/>
      </c>
      <c r="S84" s="40" t="str">
        <f aca="false">IF(ISBLANK(Values!$F83),"",Values!S83)</f>
        <v/>
      </c>
      <c r="T84" s="40" t="str">
        <f aca="false">IF(ISBLANK(Values!$F83),"",Values!T83)</f>
        <v/>
      </c>
      <c r="U84" s="40"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&amp; " variations")</f>
        <v/>
      </c>
      <c r="K85" s="28" t="str">
        <f aca="false">IF(ISBLANK(Values!E84),"",IF(Values!J84, Values!$B$4, Values!$B$5))</f>
        <v/>
      </c>
      <c r="L85" s="39" t="str">
        <f aca="false">IF(ISBLANK(Values!E84),"",Values!$B$18)</f>
        <v/>
      </c>
      <c r="M85" s="28" t="str">
        <f aca="false">IF(ISBLANK(Values!E84),"",Values!$M84)</f>
        <v/>
      </c>
      <c r="N85" s="40" t="str">
        <f aca="false">IF(ISBLANK(Values!$F84),"",Values!N84)</f>
        <v/>
      </c>
      <c r="O85" s="40" t="str">
        <f aca="false">IF(ISBLANK(Values!$F84),"",Values!O84)</f>
        <v/>
      </c>
      <c r="P85" s="40" t="str">
        <f aca="false">IF(ISBLANK(Values!$F84),"",Values!P84)</f>
        <v/>
      </c>
      <c r="Q85" s="40" t="str">
        <f aca="false">IF(ISBLANK(Values!$F84),"",Values!Q84)</f>
        <v/>
      </c>
      <c r="R85" s="40" t="str">
        <f aca="false">IF(ISBLANK(Values!$F84),"",Values!R84)</f>
        <v/>
      </c>
      <c r="S85" s="40" t="str">
        <f aca="false">IF(ISBLANK(Values!$F84),"",Values!S84)</f>
        <v/>
      </c>
      <c r="T85" s="40" t="str">
        <f aca="false">IF(ISBLANK(Values!$F84),"",Values!T84)</f>
        <v/>
      </c>
      <c r="U85" s="40"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&amp; " variations")</f>
        <v/>
      </c>
      <c r="K86" s="28" t="str">
        <f aca="false">IF(ISBLANK(Values!E85),"",IF(Values!J85, Values!$B$4, Values!$B$5))</f>
        <v/>
      </c>
      <c r="L86" s="39" t="str">
        <f aca="false">IF(ISBLANK(Values!E85),"",Values!$B$18)</f>
        <v/>
      </c>
      <c r="M86" s="28" t="str">
        <f aca="false">IF(ISBLANK(Values!E85),"",Values!$M85)</f>
        <v/>
      </c>
      <c r="N86" s="40" t="str">
        <f aca="false">IF(ISBLANK(Values!$F85),"",Values!N85)</f>
        <v/>
      </c>
      <c r="O86" s="40" t="str">
        <f aca="false">IF(ISBLANK(Values!$F85),"",Values!O85)</f>
        <v/>
      </c>
      <c r="P86" s="40" t="str">
        <f aca="false">IF(ISBLANK(Values!$F85),"",Values!P85)</f>
        <v/>
      </c>
      <c r="Q86" s="40" t="str">
        <f aca="false">IF(ISBLANK(Values!$F85),"",Values!Q85)</f>
        <v/>
      </c>
      <c r="R86" s="40" t="str">
        <f aca="false">IF(ISBLANK(Values!$F85),"",Values!R85)</f>
        <v/>
      </c>
      <c r="S86" s="40" t="str">
        <f aca="false">IF(ISBLANK(Values!$F85),"",Values!S85)</f>
        <v/>
      </c>
      <c r="T86" s="40" t="str">
        <f aca="false">IF(ISBLANK(Values!$F85),"",Values!T85)</f>
        <v/>
      </c>
      <c r="U86" s="40"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&amp; " variations")</f>
        <v/>
      </c>
      <c r="K87" s="28" t="str">
        <f aca="false">IF(ISBLANK(Values!E86),"",IF(Values!J86, Values!$B$4, Values!$B$5))</f>
        <v/>
      </c>
      <c r="L87" s="39" t="str">
        <f aca="false">IF(ISBLANK(Values!E86),"",Values!$B$18)</f>
        <v/>
      </c>
      <c r="M87" s="28" t="str">
        <f aca="false">IF(ISBLANK(Values!E86),"",Values!$M86)</f>
        <v/>
      </c>
      <c r="N87" s="40" t="str">
        <f aca="false">IF(ISBLANK(Values!$F86),"",Values!N86)</f>
        <v/>
      </c>
      <c r="O87" s="40" t="str">
        <f aca="false">IF(ISBLANK(Values!$F86),"",Values!O86)</f>
        <v/>
      </c>
      <c r="P87" s="40" t="str">
        <f aca="false">IF(ISBLANK(Values!$F86),"",Values!P86)</f>
        <v/>
      </c>
      <c r="Q87" s="40" t="str">
        <f aca="false">IF(ISBLANK(Values!$F86),"",Values!Q86)</f>
        <v/>
      </c>
      <c r="R87" s="40" t="str">
        <f aca="false">IF(ISBLANK(Values!$F86),"",Values!R86)</f>
        <v/>
      </c>
      <c r="S87" s="40" t="str">
        <f aca="false">IF(ISBLANK(Values!$F86),"",Values!S86)</f>
        <v/>
      </c>
      <c r="T87" s="40" t="str">
        <f aca="false">IF(ISBLANK(Values!$F86),"",Values!T86)</f>
        <v/>
      </c>
      <c r="U87" s="40"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&amp; " variations")</f>
        <v/>
      </c>
      <c r="K88" s="28" t="str">
        <f aca="false">IF(ISBLANK(Values!E87),"",IF(Values!J87, Values!$B$4, Values!$B$5))</f>
        <v/>
      </c>
      <c r="L88" s="39" t="str">
        <f aca="false">IF(ISBLANK(Values!E87),"",Values!$B$18)</f>
        <v/>
      </c>
      <c r="M88" s="28" t="str">
        <f aca="false">IF(ISBLANK(Values!E87),"",Values!$M87)</f>
        <v/>
      </c>
      <c r="N88" s="40" t="str">
        <f aca="false">IF(ISBLANK(Values!$F87),"",Values!N87)</f>
        <v/>
      </c>
      <c r="O88" s="40" t="str">
        <f aca="false">IF(ISBLANK(Values!$F87),"",Values!O87)</f>
        <v/>
      </c>
      <c r="P88" s="40" t="str">
        <f aca="false">IF(ISBLANK(Values!$F87),"",Values!P87)</f>
        <v/>
      </c>
      <c r="Q88" s="40" t="str">
        <f aca="false">IF(ISBLANK(Values!$F87),"",Values!Q87)</f>
        <v/>
      </c>
      <c r="R88" s="40" t="str">
        <f aca="false">IF(ISBLANK(Values!$F87),"",Values!R87)</f>
        <v/>
      </c>
      <c r="S88" s="40" t="str">
        <f aca="false">IF(ISBLANK(Values!$F87),"",Values!S87)</f>
        <v/>
      </c>
      <c r="T88" s="40" t="str">
        <f aca="false">IF(ISBLANK(Values!$F87),"",Values!T87)</f>
        <v/>
      </c>
      <c r="U88" s="40"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&amp; " variations")</f>
        <v/>
      </c>
      <c r="K89" s="28" t="str">
        <f aca="false">IF(ISBLANK(Values!E88),"",IF(Values!J88, Values!$B$4, Values!$B$5))</f>
        <v/>
      </c>
      <c r="L89" s="39" t="str">
        <f aca="false">IF(ISBLANK(Values!E88),"",Values!$B$18)</f>
        <v/>
      </c>
      <c r="M89" s="28" t="str">
        <f aca="false">IF(ISBLANK(Values!E88),"",Values!$M88)</f>
        <v/>
      </c>
      <c r="N89" s="40" t="str">
        <f aca="false">IF(ISBLANK(Values!$F88),"",Values!N88)</f>
        <v/>
      </c>
      <c r="O89" s="40" t="str">
        <f aca="false">IF(ISBLANK(Values!$F88),"",Values!O88)</f>
        <v/>
      </c>
      <c r="P89" s="40" t="str">
        <f aca="false">IF(ISBLANK(Values!$F88),"",Values!P88)</f>
        <v/>
      </c>
      <c r="Q89" s="40" t="str">
        <f aca="false">IF(ISBLANK(Values!$F88),"",Values!Q88)</f>
        <v/>
      </c>
      <c r="R89" s="40" t="str">
        <f aca="false">IF(ISBLANK(Values!$F88),"",Values!R88)</f>
        <v/>
      </c>
      <c r="S89" s="40" t="str">
        <f aca="false">IF(ISBLANK(Values!$F88),"",Values!S88)</f>
        <v/>
      </c>
      <c r="T89" s="40" t="str">
        <f aca="false">IF(ISBLANK(Values!$F88),"",Values!T88)</f>
        <v/>
      </c>
      <c r="U89" s="40"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&amp; " variations")</f>
        <v/>
      </c>
      <c r="K90" s="28" t="str">
        <f aca="false">IF(ISBLANK(Values!E89),"",IF(Values!J89, Values!$B$4, Values!$B$5))</f>
        <v/>
      </c>
      <c r="L90" s="39" t="str">
        <f aca="false">IF(ISBLANK(Values!E89),"",Values!$B$18)</f>
        <v/>
      </c>
      <c r="M90" s="28" t="str">
        <f aca="false">IF(ISBLANK(Values!E89),"",Values!$M89)</f>
        <v/>
      </c>
      <c r="N90" s="40" t="str">
        <f aca="false">IF(ISBLANK(Values!$F89),"",Values!N89)</f>
        <v/>
      </c>
      <c r="O90" s="40" t="str">
        <f aca="false">IF(ISBLANK(Values!$F89),"",Values!O89)</f>
        <v/>
      </c>
      <c r="P90" s="40" t="str">
        <f aca="false">IF(ISBLANK(Values!$F89),"",Values!P89)</f>
        <v/>
      </c>
      <c r="Q90" s="40" t="str">
        <f aca="false">IF(ISBLANK(Values!$F89),"",Values!Q89)</f>
        <v/>
      </c>
      <c r="R90" s="40" t="str">
        <f aca="false">IF(ISBLANK(Values!$F89),"",Values!R89)</f>
        <v/>
      </c>
      <c r="S90" s="40" t="str">
        <f aca="false">IF(ISBLANK(Values!$F89),"",Values!S89)</f>
        <v/>
      </c>
      <c r="T90" s="40" t="str">
        <f aca="false">IF(ISBLANK(Values!$F89),"",Values!T89)</f>
        <v/>
      </c>
      <c r="U90" s="40"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&amp; " variations")</f>
        <v/>
      </c>
      <c r="K91" s="28" t="str">
        <f aca="false">IF(ISBLANK(Values!E90),"",IF(Values!J90, Values!$B$4, Values!$B$5))</f>
        <v/>
      </c>
      <c r="L91" s="39" t="str">
        <f aca="false">IF(ISBLANK(Values!E90),"",Values!$B$18)</f>
        <v/>
      </c>
      <c r="M91" s="28" t="str">
        <f aca="false">IF(ISBLANK(Values!E90),"",Values!$M90)</f>
        <v/>
      </c>
      <c r="N91" s="40" t="str">
        <f aca="false">IF(ISBLANK(Values!$F90),"",Values!N90)</f>
        <v/>
      </c>
      <c r="O91" s="40" t="str">
        <f aca="false">IF(ISBLANK(Values!$F90),"",Values!O90)</f>
        <v/>
      </c>
      <c r="P91" s="40" t="str">
        <f aca="false">IF(ISBLANK(Values!$F90),"",Values!P90)</f>
        <v/>
      </c>
      <c r="Q91" s="40" t="str">
        <f aca="false">IF(ISBLANK(Values!$F90),"",Values!Q90)</f>
        <v/>
      </c>
      <c r="R91" s="40" t="str">
        <f aca="false">IF(ISBLANK(Values!$F90),"",Values!R90)</f>
        <v/>
      </c>
      <c r="S91" s="40" t="str">
        <f aca="false">IF(ISBLANK(Values!$F90),"",Values!S90)</f>
        <v/>
      </c>
      <c r="T91" s="40" t="str">
        <f aca="false">IF(ISBLANK(Values!$F90),"",Values!T90)</f>
        <v/>
      </c>
      <c r="U91" s="40"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&amp; " variations")</f>
        <v/>
      </c>
      <c r="K92" s="28" t="str">
        <f aca="false">IF(ISBLANK(Values!E91),"",IF(Values!J91, Values!$B$4, Values!$B$5))</f>
        <v/>
      </c>
      <c r="L92" s="39" t="str">
        <f aca="false">IF(ISBLANK(Values!E91),"",Values!$B$18)</f>
        <v/>
      </c>
      <c r="M92" s="28" t="str">
        <f aca="false">IF(ISBLANK(Values!E91),"",Values!$M91)</f>
        <v/>
      </c>
      <c r="N92" s="40" t="str">
        <f aca="false">IF(ISBLANK(Values!$F91),"",Values!N91)</f>
        <v/>
      </c>
      <c r="O92" s="40" t="str">
        <f aca="false">IF(ISBLANK(Values!$F91),"",Values!O91)</f>
        <v/>
      </c>
      <c r="P92" s="40" t="str">
        <f aca="false">IF(ISBLANK(Values!$F91),"",Values!P91)</f>
        <v/>
      </c>
      <c r="Q92" s="40" t="str">
        <f aca="false">IF(ISBLANK(Values!$F91),"",Values!Q91)</f>
        <v/>
      </c>
      <c r="R92" s="40" t="str">
        <f aca="false">IF(ISBLANK(Values!$F91),"",Values!R91)</f>
        <v/>
      </c>
      <c r="S92" s="40" t="str">
        <f aca="false">IF(ISBLANK(Values!$F91),"",Values!S91)</f>
        <v/>
      </c>
      <c r="T92" s="40" t="str">
        <f aca="false">IF(ISBLANK(Values!$F91),"",Values!T91)</f>
        <v/>
      </c>
      <c r="U92" s="40"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&amp; " variations")</f>
        <v/>
      </c>
      <c r="K93" s="28" t="str">
        <f aca="false">IF(ISBLANK(Values!E92),"",IF(Values!J92, Values!$B$4, Values!$B$5))</f>
        <v/>
      </c>
      <c r="L93" s="39" t="str">
        <f aca="false">IF(ISBLANK(Values!E92),"",Values!$B$18)</f>
        <v/>
      </c>
      <c r="M93" s="28" t="str">
        <f aca="false">IF(ISBLANK(Values!E92),"",Values!$M92)</f>
        <v/>
      </c>
      <c r="N93" s="40" t="str">
        <f aca="false">IF(ISBLANK(Values!$F92),"",Values!N92)</f>
        <v/>
      </c>
      <c r="O93" s="40" t="str">
        <f aca="false">IF(ISBLANK(Values!$F92),"",Values!O92)</f>
        <v/>
      </c>
      <c r="P93" s="40" t="str">
        <f aca="false">IF(ISBLANK(Values!$F92),"",Values!P92)</f>
        <v/>
      </c>
      <c r="Q93" s="40" t="str">
        <f aca="false">IF(ISBLANK(Values!$F92),"",Values!Q92)</f>
        <v/>
      </c>
      <c r="R93" s="40" t="str">
        <f aca="false">IF(ISBLANK(Values!$F92),"",Values!R92)</f>
        <v/>
      </c>
      <c r="S93" s="40" t="str">
        <f aca="false">IF(ISBLANK(Values!$F92),"",Values!S92)</f>
        <v/>
      </c>
      <c r="T93" s="40" t="str">
        <f aca="false">IF(ISBLANK(Values!$F92),"",Values!T92)</f>
        <v/>
      </c>
      <c r="U93" s="40"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&amp; " variations")</f>
        <v/>
      </c>
      <c r="K94" s="28" t="str">
        <f aca="false">IF(ISBLANK(Values!E93),"",IF(Values!J93, Values!$B$4, Values!$B$5))</f>
        <v/>
      </c>
      <c r="L94" s="39" t="str">
        <f aca="false">IF(ISBLANK(Values!E93),"",Values!$B$18)</f>
        <v/>
      </c>
      <c r="M94" s="28" t="str">
        <f aca="false">IF(ISBLANK(Values!E93),"",Values!$M93)</f>
        <v/>
      </c>
      <c r="N94" s="40" t="str">
        <f aca="false">IF(ISBLANK(Values!$F93),"",Values!N93)</f>
        <v/>
      </c>
      <c r="O94" s="40" t="str">
        <f aca="false">IF(ISBLANK(Values!$F93),"",Values!O93)</f>
        <v/>
      </c>
      <c r="P94" s="40" t="str">
        <f aca="false">IF(ISBLANK(Values!$F93),"",Values!P93)</f>
        <v/>
      </c>
      <c r="Q94" s="40" t="str">
        <f aca="false">IF(ISBLANK(Values!$F93),"",Values!Q93)</f>
        <v/>
      </c>
      <c r="R94" s="40" t="str">
        <f aca="false">IF(ISBLANK(Values!$F93),"",Values!R93)</f>
        <v/>
      </c>
      <c r="S94" s="40" t="str">
        <f aca="false">IF(ISBLANK(Values!$F93),"",Values!S93)</f>
        <v/>
      </c>
      <c r="T94" s="40" t="str">
        <f aca="false">IF(ISBLANK(Values!$F93),"",Values!T93)</f>
        <v/>
      </c>
      <c r="U94" s="40"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&amp; " variations")</f>
        <v/>
      </c>
      <c r="K95" s="28" t="str">
        <f aca="false">IF(ISBLANK(Values!E94),"",IF(Values!J94, Values!$B$4, Values!$B$5))</f>
        <v/>
      </c>
      <c r="L95" s="39" t="str">
        <f aca="false">IF(ISBLANK(Values!E94),"",Values!$B$18)</f>
        <v/>
      </c>
      <c r="M95" s="28" t="str">
        <f aca="false">IF(ISBLANK(Values!E94),"",Values!$M94)</f>
        <v/>
      </c>
      <c r="N95" s="40" t="str">
        <f aca="false">IF(ISBLANK(Values!$F94),"",Values!N94)</f>
        <v/>
      </c>
      <c r="O95" s="40" t="str">
        <f aca="false">IF(ISBLANK(Values!$F94),"",Values!O94)</f>
        <v/>
      </c>
      <c r="P95" s="40" t="str">
        <f aca="false">IF(ISBLANK(Values!$F94),"",Values!P94)</f>
        <v/>
      </c>
      <c r="Q95" s="40" t="str">
        <f aca="false">IF(ISBLANK(Values!$F94),"",Values!Q94)</f>
        <v/>
      </c>
      <c r="R95" s="40" t="str">
        <f aca="false">IF(ISBLANK(Values!$F94),"",Values!R94)</f>
        <v/>
      </c>
      <c r="S95" s="40" t="str">
        <f aca="false">IF(ISBLANK(Values!$F94),"",Values!S94)</f>
        <v/>
      </c>
      <c r="T95" s="40" t="str">
        <f aca="false">IF(ISBLANK(Values!$F94),"",Values!T94)</f>
        <v/>
      </c>
      <c r="U95" s="40"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&amp; " variations")</f>
        <v/>
      </c>
      <c r="K96" s="28" t="str">
        <f aca="false">IF(ISBLANK(Values!E95),"",IF(Values!J95, Values!$B$4, Values!$B$5))</f>
        <v/>
      </c>
      <c r="L96" s="39" t="str">
        <f aca="false">IF(ISBLANK(Values!E95),"",Values!$B$18)</f>
        <v/>
      </c>
      <c r="M96" s="28" t="str">
        <f aca="false">IF(ISBLANK(Values!E95),"",Values!$M95)</f>
        <v/>
      </c>
      <c r="N96" s="40" t="str">
        <f aca="false">IF(ISBLANK(Values!$F95),"",Values!N95)</f>
        <v/>
      </c>
      <c r="O96" s="40" t="str">
        <f aca="false">IF(ISBLANK(Values!$F95),"",Values!O95)</f>
        <v/>
      </c>
      <c r="P96" s="40" t="str">
        <f aca="false">IF(ISBLANK(Values!$F95),"",Values!P95)</f>
        <v/>
      </c>
      <c r="Q96" s="40" t="str">
        <f aca="false">IF(ISBLANK(Values!$F95),"",Values!Q95)</f>
        <v/>
      </c>
      <c r="R96" s="40" t="str">
        <f aca="false">IF(ISBLANK(Values!$F95),"",Values!R95)</f>
        <v/>
      </c>
      <c r="S96" s="40" t="str">
        <f aca="false">IF(ISBLANK(Values!$F95),"",Values!S95)</f>
        <v/>
      </c>
      <c r="T96" s="40" t="str">
        <f aca="false">IF(ISBLANK(Values!$F95),"",Values!T95)</f>
        <v/>
      </c>
      <c r="U96" s="40"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&amp; " variations")</f>
        <v/>
      </c>
      <c r="K97" s="28" t="str">
        <f aca="false">IF(ISBLANK(Values!E96),"",IF(Values!J96, Values!$B$4, Values!$B$5))</f>
        <v/>
      </c>
      <c r="L97" s="39" t="str">
        <f aca="false">IF(ISBLANK(Values!E96),"",Values!$B$18)</f>
        <v/>
      </c>
      <c r="M97" s="28" t="str">
        <f aca="false">IF(ISBLANK(Values!E96),"",Values!$M96)</f>
        <v/>
      </c>
      <c r="N97" s="40" t="str">
        <f aca="false">IF(ISBLANK(Values!$F96),"",Values!N96)</f>
        <v/>
      </c>
      <c r="O97" s="40" t="str">
        <f aca="false">IF(ISBLANK(Values!$F96),"",Values!O96)</f>
        <v/>
      </c>
      <c r="P97" s="40" t="str">
        <f aca="false">IF(ISBLANK(Values!$F96),"",Values!P96)</f>
        <v/>
      </c>
      <c r="Q97" s="40" t="str">
        <f aca="false">IF(ISBLANK(Values!$F96),"",Values!Q96)</f>
        <v/>
      </c>
      <c r="R97" s="40" t="str">
        <f aca="false">IF(ISBLANK(Values!$F96),"",Values!R96)</f>
        <v/>
      </c>
      <c r="S97" s="40" t="str">
        <f aca="false">IF(ISBLANK(Values!$F96),"",Values!S96)</f>
        <v/>
      </c>
      <c r="T97" s="40" t="str">
        <f aca="false">IF(ISBLANK(Values!$F96),"",Values!T96)</f>
        <v/>
      </c>
      <c r="U97" s="40"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&amp; " variations")</f>
        <v/>
      </c>
      <c r="K98" s="28" t="str">
        <f aca="false">IF(ISBLANK(Values!E97),"",IF(Values!J97, Values!$B$4, Values!$B$5))</f>
        <v/>
      </c>
      <c r="L98" s="39" t="str">
        <f aca="false">IF(ISBLANK(Values!E97),"",Values!$B$18)</f>
        <v/>
      </c>
      <c r="M98" s="28" t="str">
        <f aca="false">IF(ISBLANK(Values!E97),"",Values!$M97)</f>
        <v/>
      </c>
      <c r="N98" s="40" t="str">
        <f aca="false">IF(ISBLANK(Values!$F97),"",Values!N97)</f>
        <v/>
      </c>
      <c r="O98" s="40" t="str">
        <f aca="false">IF(ISBLANK(Values!$F97),"",Values!O97)</f>
        <v/>
      </c>
      <c r="P98" s="40" t="str">
        <f aca="false">IF(ISBLANK(Values!$F97),"",Values!P97)</f>
        <v/>
      </c>
      <c r="Q98" s="40" t="str">
        <f aca="false">IF(ISBLANK(Values!$F97),"",Values!Q97)</f>
        <v/>
      </c>
      <c r="R98" s="40" t="str">
        <f aca="false">IF(ISBLANK(Values!$F97),"",Values!R97)</f>
        <v/>
      </c>
      <c r="S98" s="40" t="str">
        <f aca="false">IF(ISBLANK(Values!$F97),"",Values!S97)</f>
        <v/>
      </c>
      <c r="T98" s="40" t="str">
        <f aca="false">IF(ISBLANK(Values!$F97),"",Values!T97)</f>
        <v/>
      </c>
      <c r="U98" s="40"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&amp; " variations")</f>
        <v/>
      </c>
      <c r="K99" s="28" t="str">
        <f aca="false">IF(ISBLANK(Values!E98),"",IF(Values!J98, Values!$B$4, Values!$B$5))</f>
        <v/>
      </c>
      <c r="L99" s="39" t="str">
        <f aca="false">IF(ISBLANK(Values!E98),"",Values!$B$18)</f>
        <v/>
      </c>
      <c r="M99" s="28" t="str">
        <f aca="false">IF(ISBLANK(Values!E98),"",Values!$M98)</f>
        <v/>
      </c>
      <c r="N99" s="40" t="str">
        <f aca="false">IF(ISBLANK(Values!$F98),"",Values!N98)</f>
        <v/>
      </c>
      <c r="O99" s="40" t="str">
        <f aca="false">IF(ISBLANK(Values!$F98),"",Values!O98)</f>
        <v/>
      </c>
      <c r="P99" s="40" t="str">
        <f aca="false">IF(ISBLANK(Values!$F98),"",Values!P98)</f>
        <v/>
      </c>
      <c r="Q99" s="40" t="str">
        <f aca="false">IF(ISBLANK(Values!$F98),"",Values!Q98)</f>
        <v/>
      </c>
      <c r="R99" s="40" t="str">
        <f aca="false">IF(ISBLANK(Values!$F98),"",Values!R98)</f>
        <v/>
      </c>
      <c r="S99" s="40" t="str">
        <f aca="false">IF(ISBLANK(Values!$F98),"",Values!S98)</f>
        <v/>
      </c>
      <c r="T99" s="40" t="str">
        <f aca="false">IF(ISBLANK(Values!$F98),"",Values!T98)</f>
        <v/>
      </c>
      <c r="U99" s="40"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&amp; " variations")</f>
        <v/>
      </c>
      <c r="K100" s="28" t="str">
        <f aca="false">IF(ISBLANK(Values!E99),"",IF(Values!J99, Values!$B$4, Values!$B$5))</f>
        <v/>
      </c>
      <c r="L100" s="39" t="str">
        <f aca="false">IF(ISBLANK(Values!E99),"",Values!$B$18)</f>
        <v/>
      </c>
      <c r="M100" s="28" t="str">
        <f aca="false">IF(ISBLANK(Values!E99),"",Values!$M99)</f>
        <v/>
      </c>
      <c r="N100" s="40" t="str">
        <f aca="false">IF(ISBLANK(Values!$F99),"",Values!N99)</f>
        <v/>
      </c>
      <c r="O100" s="40" t="str">
        <f aca="false">IF(ISBLANK(Values!$F99),"",Values!O99)</f>
        <v/>
      </c>
      <c r="P100" s="40" t="str">
        <f aca="false">IF(ISBLANK(Values!$F99),"",Values!P99)</f>
        <v/>
      </c>
      <c r="Q100" s="40" t="str">
        <f aca="false">IF(ISBLANK(Values!$F99),"",Values!Q99)</f>
        <v/>
      </c>
      <c r="R100" s="40" t="str">
        <f aca="false">IF(ISBLANK(Values!$F99),"",Values!R99)</f>
        <v/>
      </c>
      <c r="S100" s="40" t="str">
        <f aca="false">IF(ISBLANK(Values!$F99),"",Values!S99)</f>
        <v/>
      </c>
      <c r="T100" s="40" t="str">
        <f aca="false">IF(ISBLANK(Values!$F99),"",Values!T99)</f>
        <v/>
      </c>
      <c r="U100" s="40"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&amp; " variations")</f>
        <v/>
      </c>
      <c r="K101" s="28" t="str">
        <f aca="false">IF(ISBLANK(Values!E100),"",IF(Values!J100, Values!$B$4, Values!$B$5))</f>
        <v/>
      </c>
      <c r="L101" s="39" t="str">
        <f aca="false">IF(ISBLANK(Values!E100),"",Values!$B$18)</f>
        <v/>
      </c>
      <c r="M101" s="28" t="str">
        <f aca="false">IF(ISBLANK(Values!E100),"",Values!$M100)</f>
        <v/>
      </c>
      <c r="N101" s="40" t="str">
        <f aca="false">IF(ISBLANK(Values!$F100),"",Values!N100)</f>
        <v/>
      </c>
      <c r="O101" s="40" t="str">
        <f aca="false">IF(ISBLANK(Values!$F100),"",Values!O100)</f>
        <v/>
      </c>
      <c r="P101" s="40" t="str">
        <f aca="false">IF(ISBLANK(Values!$F100),"",Values!P100)</f>
        <v/>
      </c>
      <c r="Q101" s="40" t="str">
        <f aca="false">IF(ISBLANK(Values!$F100),"",Values!Q100)</f>
        <v/>
      </c>
      <c r="R101" s="40" t="str">
        <f aca="false">IF(ISBLANK(Values!$F100),"",Values!R100)</f>
        <v/>
      </c>
      <c r="S101" s="40" t="str">
        <f aca="false">IF(ISBLANK(Values!$F100),"",Values!S100)</f>
        <v/>
      </c>
      <c r="T101" s="40" t="str">
        <f aca="false">IF(ISBLANK(Values!$F100),"",Values!T100)</f>
        <v/>
      </c>
      <c r="U101" s="40"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&amp; " variations")</f>
        <v/>
      </c>
      <c r="K102" s="28" t="str">
        <f aca="false">IF(ISBLANK(Values!E101),"",IF(Values!J101, Values!$B$4, Values!$B$5))</f>
        <v/>
      </c>
      <c r="L102" s="39" t="str">
        <f aca="false">IF(ISBLANK(Values!E101),"",Values!$B$18)</f>
        <v/>
      </c>
      <c r="M102" s="28" t="str">
        <f aca="false">IF(ISBLANK(Values!E101),"",Values!$M101)</f>
        <v/>
      </c>
      <c r="N102" s="40" t="str">
        <f aca="false">IF(ISBLANK(Values!$F101),"",Values!N101)</f>
        <v/>
      </c>
      <c r="O102" s="40" t="str">
        <f aca="false">IF(ISBLANK(Values!$F101),"",Values!O101)</f>
        <v/>
      </c>
      <c r="P102" s="40" t="str">
        <f aca="false">IF(ISBLANK(Values!$F101),"",Values!P101)</f>
        <v/>
      </c>
      <c r="Q102" s="40" t="str">
        <f aca="false">IF(ISBLANK(Values!$F101),"",Values!Q101)</f>
        <v/>
      </c>
      <c r="R102" s="40" t="str">
        <f aca="false">IF(ISBLANK(Values!$F101),"",Values!R101)</f>
        <v/>
      </c>
      <c r="S102" s="40" t="str">
        <f aca="false">IF(ISBLANK(Values!$F101),"",Values!S101)</f>
        <v/>
      </c>
      <c r="T102" s="40" t="str">
        <f aca="false">IF(ISBLANK(Values!$F101),"",Values!T101)</f>
        <v/>
      </c>
      <c r="U102" s="40"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&amp; " variations")</f>
        <v/>
      </c>
      <c r="K103" s="28" t="str">
        <f aca="false">IF(ISBLANK(Values!E102),"",IF(Values!J102, Values!$B$4, Values!$B$5))</f>
        <v/>
      </c>
      <c r="L103" s="39" t="str">
        <f aca="false">IF(ISBLANK(Values!E102),"",Values!$B$18)</f>
        <v/>
      </c>
      <c r="M103" s="28" t="str">
        <f aca="false">IF(ISBLANK(Values!E102),"",Values!$M102)</f>
        <v/>
      </c>
      <c r="N103" s="40" t="str">
        <f aca="false">IF(ISBLANK(Values!$F102),"",Values!N102)</f>
        <v/>
      </c>
      <c r="O103" s="40" t="str">
        <f aca="false">IF(ISBLANK(Values!$F102),"",Values!O102)</f>
        <v/>
      </c>
      <c r="P103" s="40" t="str">
        <f aca="false">IF(ISBLANK(Values!$F102),"",Values!P102)</f>
        <v/>
      </c>
      <c r="Q103" s="40" t="str">
        <f aca="false">IF(ISBLANK(Values!$F102),"",Values!Q102)</f>
        <v/>
      </c>
      <c r="R103" s="40" t="str">
        <f aca="false">IF(ISBLANK(Values!$F102),"",Values!R102)</f>
        <v/>
      </c>
      <c r="S103" s="40" t="str">
        <f aca="false">IF(ISBLANK(Values!$F102),"",Values!S102)</f>
        <v/>
      </c>
      <c r="T103" s="40" t="str">
        <f aca="false">IF(ISBLANK(Values!$F102),"",Values!T102)</f>
        <v/>
      </c>
      <c r="U103" s="40"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&amp; " variations")</f>
        <v/>
      </c>
      <c r="K104" s="28" t="str">
        <f aca="false">IF(ISBLANK(Values!E103),"",IF(Values!J103, Values!$B$4, Values!$B$5))</f>
        <v/>
      </c>
      <c r="L104" s="39" t="str">
        <f aca="false">IF(ISBLANK(Values!E103),"",Values!$B$18)</f>
        <v/>
      </c>
      <c r="M104" s="28" t="str">
        <f aca="false">IF(ISBLANK(Values!E103),"",Values!$M103)</f>
        <v/>
      </c>
      <c r="N104" s="40" t="str">
        <f aca="false">IF(ISBLANK(Values!$F103),"",Values!N103)</f>
        <v/>
      </c>
      <c r="O104" s="40" t="str">
        <f aca="false">IF(ISBLANK(Values!$F103),"",Values!O103)</f>
        <v/>
      </c>
      <c r="P104" s="40" t="str">
        <f aca="false">IF(ISBLANK(Values!$F103),"",Values!P103)</f>
        <v/>
      </c>
      <c r="Q104" s="40" t="str">
        <f aca="false">IF(ISBLANK(Values!$F103),"",Values!Q103)</f>
        <v/>
      </c>
      <c r="R104" s="40" t="str">
        <f aca="false">IF(ISBLANK(Values!$F103),"",Values!R103)</f>
        <v/>
      </c>
      <c r="S104" s="40" t="str">
        <f aca="false">IF(ISBLANK(Values!$F103),"",Values!S103)</f>
        <v/>
      </c>
      <c r="T104" s="40" t="str">
        <f aca="false">IF(ISBLANK(Values!$F103),"",Values!T103)</f>
        <v/>
      </c>
      <c r="U104" s="40"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&amp; " variations")</f>
        <v/>
      </c>
      <c r="K105" s="28" t="str">
        <f aca="false">IF(ISBLANK(Values!E104),"",IF(Values!J104, Values!$B$4, Values!$B$5))</f>
        <v/>
      </c>
      <c r="L105" s="39" t="str">
        <f aca="false">IF(ISBLANK(Values!E104),"",Values!$B$18)</f>
        <v/>
      </c>
      <c r="M105" s="28" t="str">
        <f aca="false">IF(ISBLANK(Values!E104),"",Values!$M104)</f>
        <v/>
      </c>
      <c r="N105" s="40" t="str">
        <f aca="false">IF(ISBLANK(Values!$F104),"",Values!N104)</f>
        <v/>
      </c>
      <c r="O105" s="40" t="str">
        <f aca="false">IF(ISBLANK(Values!$F104),"",Values!O104)</f>
        <v/>
      </c>
      <c r="P105" s="40" t="str">
        <f aca="false">IF(ISBLANK(Values!$F104),"",Values!P104)</f>
        <v/>
      </c>
      <c r="Q105" s="40" t="str">
        <f aca="false">IF(ISBLANK(Values!$F104),"",Values!Q104)</f>
        <v/>
      </c>
      <c r="R105" s="40" t="str">
        <f aca="false">IF(ISBLANK(Values!$F104),"",Values!R104)</f>
        <v/>
      </c>
      <c r="S105" s="40" t="str">
        <f aca="false">IF(ISBLANK(Values!$F104),"",Values!S104)</f>
        <v/>
      </c>
      <c r="T105" s="40" t="str">
        <f aca="false">IF(ISBLANK(Values!$F104),"",Values!T104)</f>
        <v/>
      </c>
      <c r="U105" s="40"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&amp; " variations")</f>
        <v/>
      </c>
      <c r="K106" s="28" t="str">
        <f aca="false">IF(ISBLANK(Values!E105),"",IF(Values!J105, Values!$B$4, Values!$B$5))</f>
        <v/>
      </c>
      <c r="L106" s="39" t="str">
        <f aca="false">IF(ISBLANK(Values!E105),"",Values!$B$18)</f>
        <v/>
      </c>
      <c r="M106" s="28" t="str">
        <f aca="false">IF(ISBLANK(Values!E105),"",Values!$M105)</f>
        <v/>
      </c>
      <c r="N106" s="40" t="str">
        <f aca="false">IF(ISBLANK(Values!$F105),"",Values!N105)</f>
        <v/>
      </c>
      <c r="O106" s="40" t="str">
        <f aca="false">IF(ISBLANK(Values!$F105),"",Values!O105)</f>
        <v/>
      </c>
      <c r="P106" s="40" t="str">
        <f aca="false">IF(ISBLANK(Values!$F105),"",Values!P105)</f>
        <v/>
      </c>
      <c r="Q106" s="40" t="str">
        <f aca="false">IF(ISBLANK(Values!$F105),"",Values!Q105)</f>
        <v/>
      </c>
      <c r="R106" s="40" t="str">
        <f aca="false">IF(ISBLANK(Values!$F105),"",Values!R105)</f>
        <v/>
      </c>
      <c r="S106" s="40" t="str">
        <f aca="false">IF(ISBLANK(Values!$F105),"",Values!S105)</f>
        <v/>
      </c>
      <c r="T106" s="40" t="str">
        <f aca="false">IF(ISBLANK(Values!$F105),"",Values!T105)</f>
        <v/>
      </c>
      <c r="U106" s="40"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&amp; " variations")</f>
        <v/>
      </c>
      <c r="K107" s="28" t="str">
        <f aca="false">IF(ISBLANK(Values!E106),"",IF(Values!J106, Values!$B$4, Values!$B$5))</f>
        <v/>
      </c>
      <c r="L107" s="39" t="str">
        <f aca="false">IF(ISBLANK(Values!E106),"",Values!$B$18)</f>
        <v/>
      </c>
      <c r="M107" s="28" t="str">
        <f aca="false">IF(ISBLANK(Values!E106),"",Values!$M106)</f>
        <v/>
      </c>
      <c r="N107" s="40" t="str">
        <f aca="false">IF(ISBLANK(Values!$F106),"",Values!N106)</f>
        <v/>
      </c>
      <c r="O107" s="40" t="str">
        <f aca="false">IF(ISBLANK(Values!$F106),"",Values!O106)</f>
        <v/>
      </c>
      <c r="P107" s="40" t="str">
        <f aca="false">IF(ISBLANK(Values!$F106),"",Values!P106)</f>
        <v/>
      </c>
      <c r="Q107" s="40" t="str">
        <f aca="false">IF(ISBLANK(Values!$F106),"",Values!Q106)</f>
        <v/>
      </c>
      <c r="R107" s="40" t="str">
        <f aca="false">IF(ISBLANK(Values!$F106),"",Values!R106)</f>
        <v/>
      </c>
      <c r="S107" s="40" t="str">
        <f aca="false">IF(ISBLANK(Values!$F106),"",Values!S106)</f>
        <v/>
      </c>
      <c r="T107" s="40" t="str">
        <f aca="false">IF(ISBLANK(Values!$F106),"",Values!T106)</f>
        <v/>
      </c>
      <c r="U107" s="40"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&amp; " variations")</f>
        <v/>
      </c>
      <c r="K108" s="28" t="str">
        <f aca="false">IF(ISBLANK(Values!E107),"",IF(Values!J107, Values!$B$4, Values!$B$5))</f>
        <v/>
      </c>
      <c r="L108" s="39" t="str">
        <f aca="false">IF(ISBLANK(Values!E107),"",Values!$B$18)</f>
        <v/>
      </c>
      <c r="M108" s="28" t="str">
        <f aca="false">IF(ISBLANK(Values!E107),"",Values!$M107)</f>
        <v/>
      </c>
      <c r="N108" s="40" t="str">
        <f aca="false">IF(ISBLANK(Values!$F107),"",Values!N107)</f>
        <v/>
      </c>
      <c r="O108" s="40" t="str">
        <f aca="false">IF(ISBLANK(Values!$F107),"",Values!O107)</f>
        <v/>
      </c>
      <c r="P108" s="40" t="str">
        <f aca="false">IF(ISBLANK(Values!$F107),"",Values!P107)</f>
        <v/>
      </c>
      <c r="Q108" s="40" t="str">
        <f aca="false">IF(ISBLANK(Values!$F107),"",Values!Q107)</f>
        <v/>
      </c>
      <c r="R108" s="40" t="str">
        <f aca="false">IF(ISBLANK(Values!$F107),"",Values!R107)</f>
        <v/>
      </c>
      <c r="S108" s="40" t="str">
        <f aca="false">IF(ISBLANK(Values!$F107),"",Values!S107)</f>
        <v/>
      </c>
      <c r="T108" s="40" t="str">
        <f aca="false">IF(ISBLANK(Values!$F107),"",Values!T107)</f>
        <v/>
      </c>
      <c r="U108" s="40"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&amp; " variations")</f>
        <v/>
      </c>
      <c r="K109" s="28" t="str">
        <f aca="false">IF(ISBLANK(Values!E108),"",IF(Values!J108, Values!$B$4, Values!$B$5))</f>
        <v/>
      </c>
      <c r="L109" s="39" t="str">
        <f aca="false">IF(ISBLANK(Values!E108),"",Values!$B$18)</f>
        <v/>
      </c>
      <c r="M109" s="28" t="str">
        <f aca="false">IF(ISBLANK(Values!E108),"",Values!$M108)</f>
        <v/>
      </c>
      <c r="N109" s="40" t="str">
        <f aca="false">IF(ISBLANK(Values!$F108),"",Values!N108)</f>
        <v/>
      </c>
      <c r="O109" s="40" t="str">
        <f aca="false">IF(ISBLANK(Values!$F108),"",Values!O108)</f>
        <v/>
      </c>
      <c r="P109" s="40" t="str">
        <f aca="false">IF(ISBLANK(Values!$F108),"",Values!P108)</f>
        <v/>
      </c>
      <c r="Q109" s="40" t="str">
        <f aca="false">IF(ISBLANK(Values!$F108),"",Values!Q108)</f>
        <v/>
      </c>
      <c r="R109" s="40" t="str">
        <f aca="false">IF(ISBLANK(Values!$F108),"",Values!R108)</f>
        <v/>
      </c>
      <c r="S109" s="40" t="str">
        <f aca="false">IF(ISBLANK(Values!$F108),"",Values!S108)</f>
        <v/>
      </c>
      <c r="T109" s="40" t="str">
        <f aca="false">IF(ISBLANK(Values!$F108),"",Values!T108)</f>
        <v/>
      </c>
      <c r="U109" s="40"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&amp; " variations")</f>
        <v/>
      </c>
      <c r="K110" s="28" t="str">
        <f aca="false">IF(ISBLANK(Values!E109),"",IF(Values!J109, Values!$B$4, Values!$B$5))</f>
        <v/>
      </c>
      <c r="L110" s="39" t="str">
        <f aca="false">IF(ISBLANK(Values!E109),"",Values!$B$18)</f>
        <v/>
      </c>
      <c r="M110" s="28" t="str">
        <f aca="false">IF(ISBLANK(Values!E109),"",Values!$M109)</f>
        <v/>
      </c>
      <c r="N110" s="40" t="str">
        <f aca="false">IF(ISBLANK(Values!$F109),"",Values!N109)</f>
        <v/>
      </c>
      <c r="O110" s="40" t="str">
        <f aca="false">IF(ISBLANK(Values!$F109),"",Values!O109)</f>
        <v/>
      </c>
      <c r="P110" s="40" t="str">
        <f aca="false">IF(ISBLANK(Values!$F109),"",Values!P109)</f>
        <v/>
      </c>
      <c r="Q110" s="40" t="str">
        <f aca="false">IF(ISBLANK(Values!$F109),"",Values!Q109)</f>
        <v/>
      </c>
      <c r="R110" s="40" t="str">
        <f aca="false">IF(ISBLANK(Values!$F109),"",Values!R109)</f>
        <v/>
      </c>
      <c r="S110" s="40" t="str">
        <f aca="false">IF(ISBLANK(Values!$F109),"",Values!S109)</f>
        <v/>
      </c>
      <c r="T110" s="40" t="str">
        <f aca="false">IF(ISBLANK(Values!$F109),"",Values!T109)</f>
        <v/>
      </c>
      <c r="U110" s="40"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&amp; " variations")</f>
        <v/>
      </c>
      <c r="K111" s="28" t="str">
        <f aca="false">IF(ISBLANK(Values!E110),"",IF(Values!J110, Values!$B$4, Values!$B$5))</f>
        <v/>
      </c>
      <c r="L111" s="39" t="str">
        <f aca="false">IF(ISBLANK(Values!E110),"",Values!$B$18)</f>
        <v/>
      </c>
      <c r="M111" s="28" t="str">
        <f aca="false">IF(ISBLANK(Values!E110),"",Values!$M110)</f>
        <v/>
      </c>
      <c r="N111" s="40" t="str">
        <f aca="false">IF(ISBLANK(Values!$F110),"",Values!N110)</f>
        <v/>
      </c>
      <c r="O111" s="40" t="str">
        <f aca="false">IF(ISBLANK(Values!$F110),"",Values!O110)</f>
        <v/>
      </c>
      <c r="P111" s="40" t="str">
        <f aca="false">IF(ISBLANK(Values!$F110),"",Values!P110)</f>
        <v/>
      </c>
      <c r="Q111" s="40" t="str">
        <f aca="false">IF(ISBLANK(Values!$F110),"",Values!Q110)</f>
        <v/>
      </c>
      <c r="R111" s="40" t="str">
        <f aca="false">IF(ISBLANK(Values!$F110),"",Values!R110)</f>
        <v/>
      </c>
      <c r="S111" s="40" t="str">
        <f aca="false">IF(ISBLANK(Values!$F110),"",Values!S110)</f>
        <v/>
      </c>
      <c r="T111" s="40" t="str">
        <f aca="false">IF(ISBLANK(Values!$F110),"",Values!T110)</f>
        <v/>
      </c>
      <c r="U111" s="40"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&amp; " variations")</f>
        <v/>
      </c>
      <c r="K112" s="28" t="str">
        <f aca="false">IF(ISBLANK(Values!E111),"",IF(Values!J111, Values!$B$4, Values!$B$5))</f>
        <v/>
      </c>
      <c r="L112" s="39" t="str">
        <f aca="false">IF(ISBLANK(Values!E111),"",Values!$B$18)</f>
        <v/>
      </c>
      <c r="M112" s="28" t="str">
        <f aca="false">IF(ISBLANK(Values!E111),"",Values!$M111)</f>
        <v/>
      </c>
      <c r="N112" s="40" t="str">
        <f aca="false">IF(ISBLANK(Values!$F111),"",Values!N111)</f>
        <v/>
      </c>
      <c r="O112" s="40" t="str">
        <f aca="false">IF(ISBLANK(Values!$F111),"",Values!O111)</f>
        <v/>
      </c>
      <c r="P112" s="40" t="str">
        <f aca="false">IF(ISBLANK(Values!$F111),"",Values!P111)</f>
        <v/>
      </c>
      <c r="Q112" s="40" t="str">
        <f aca="false">IF(ISBLANK(Values!$F111),"",Values!Q111)</f>
        <v/>
      </c>
      <c r="R112" s="40" t="str">
        <f aca="false">IF(ISBLANK(Values!$F111),"",Values!R111)</f>
        <v/>
      </c>
      <c r="S112" s="40" t="str">
        <f aca="false">IF(ISBLANK(Values!$F111),"",Values!S111)</f>
        <v/>
      </c>
      <c r="T112" s="40" t="str">
        <f aca="false">IF(ISBLANK(Values!$F111),"",Values!T111)</f>
        <v/>
      </c>
      <c r="U112" s="40"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&amp; " variations")</f>
        <v/>
      </c>
      <c r="K113" s="28" t="str">
        <f aca="false">IF(ISBLANK(Values!E112),"",IF(Values!J112, Values!$B$4, Values!$B$5))</f>
        <v/>
      </c>
      <c r="L113" s="39" t="str">
        <f aca="false">IF(ISBLANK(Values!E112),"",Values!$B$18)</f>
        <v/>
      </c>
      <c r="M113" s="28" t="str">
        <f aca="false">IF(ISBLANK(Values!E112),"",Values!$M112)</f>
        <v/>
      </c>
      <c r="N113" s="40" t="str">
        <f aca="false">IF(ISBLANK(Values!$F112),"",Values!N112)</f>
        <v/>
      </c>
      <c r="O113" s="40" t="str">
        <f aca="false">IF(ISBLANK(Values!$F112),"",Values!O112)</f>
        <v/>
      </c>
      <c r="P113" s="40" t="str">
        <f aca="false">IF(ISBLANK(Values!$F112),"",Values!P112)</f>
        <v/>
      </c>
      <c r="Q113" s="40" t="str">
        <f aca="false">IF(ISBLANK(Values!$F112),"",Values!Q112)</f>
        <v/>
      </c>
      <c r="R113" s="40" t="str">
        <f aca="false">IF(ISBLANK(Values!$F112),"",Values!R112)</f>
        <v/>
      </c>
      <c r="S113" s="40" t="str">
        <f aca="false">IF(ISBLANK(Values!$F112),"",Values!S112)</f>
        <v/>
      </c>
      <c r="T113" s="40" t="str">
        <f aca="false">IF(ISBLANK(Values!$F112),"",Values!T112)</f>
        <v/>
      </c>
      <c r="U113" s="40"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&amp; " variations")</f>
        <v/>
      </c>
      <c r="K114" s="28" t="str">
        <f aca="false">IF(ISBLANK(Values!E113),"",IF(Values!J113, Values!$B$4, Values!$B$5))</f>
        <v/>
      </c>
      <c r="L114" s="39" t="str">
        <f aca="false">IF(ISBLANK(Values!E113),"",Values!$B$18)</f>
        <v/>
      </c>
      <c r="M114" s="28" t="str">
        <f aca="false">IF(ISBLANK(Values!E113),"",Values!$M113)</f>
        <v/>
      </c>
      <c r="N114" s="40" t="str">
        <f aca="false">IF(ISBLANK(Values!$F113),"",Values!N113)</f>
        <v/>
      </c>
      <c r="O114" s="40" t="str">
        <f aca="false">IF(ISBLANK(Values!$F113),"",Values!O113)</f>
        <v/>
      </c>
      <c r="P114" s="40" t="str">
        <f aca="false">IF(ISBLANK(Values!$F113),"",Values!P113)</f>
        <v/>
      </c>
      <c r="Q114" s="40" t="str">
        <f aca="false">IF(ISBLANK(Values!$F113),"",Values!Q113)</f>
        <v/>
      </c>
      <c r="R114" s="40" t="str">
        <f aca="false">IF(ISBLANK(Values!$F113),"",Values!R113)</f>
        <v/>
      </c>
      <c r="S114" s="40" t="str">
        <f aca="false">IF(ISBLANK(Values!$F113),"",Values!S113)</f>
        <v/>
      </c>
      <c r="T114" s="40" t="str">
        <f aca="false">IF(ISBLANK(Values!$F113),"",Values!T113)</f>
        <v/>
      </c>
      <c r="U114" s="40"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&amp; " variations")</f>
        <v/>
      </c>
      <c r="K115" s="28" t="str">
        <f aca="false">IF(ISBLANK(Values!E114),"",IF(Values!J114, Values!$B$4, Values!$B$5))</f>
        <v/>
      </c>
      <c r="L115" s="39" t="str">
        <f aca="false">IF(ISBLANK(Values!E114),"",Values!$B$18)</f>
        <v/>
      </c>
      <c r="M115" s="28" t="str">
        <f aca="false">IF(ISBLANK(Values!E114),"",Values!$M114)</f>
        <v/>
      </c>
      <c r="N115" s="40" t="str">
        <f aca="false">IF(ISBLANK(Values!$F114),"",Values!N114)</f>
        <v/>
      </c>
      <c r="O115" s="40" t="str">
        <f aca="false">IF(ISBLANK(Values!$F114),"",Values!O114)</f>
        <v/>
      </c>
      <c r="P115" s="40" t="str">
        <f aca="false">IF(ISBLANK(Values!$F114),"",Values!P114)</f>
        <v/>
      </c>
      <c r="Q115" s="40" t="str">
        <f aca="false">IF(ISBLANK(Values!$F114),"",Values!Q114)</f>
        <v/>
      </c>
      <c r="R115" s="40" t="str">
        <f aca="false">IF(ISBLANK(Values!$F114),"",Values!R114)</f>
        <v/>
      </c>
      <c r="S115" s="40" t="str">
        <f aca="false">IF(ISBLANK(Values!$F114),"",Values!S114)</f>
        <v/>
      </c>
      <c r="T115" s="40" t="str">
        <f aca="false">IF(ISBLANK(Values!$F114),"",Values!T114)</f>
        <v/>
      </c>
      <c r="U115" s="40"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&amp; " variations")</f>
        <v/>
      </c>
      <c r="K116" s="28" t="str">
        <f aca="false">IF(ISBLANK(Values!E115),"",IF(Values!J115, Values!$B$4, Values!$B$5))</f>
        <v/>
      </c>
      <c r="L116" s="39" t="str">
        <f aca="false">IF(ISBLANK(Values!E115),"",Values!$B$18)</f>
        <v/>
      </c>
      <c r="M116" s="28" t="str">
        <f aca="false">IF(ISBLANK(Values!E115),"",Values!$M115)</f>
        <v/>
      </c>
      <c r="N116" s="40" t="str">
        <f aca="false">IF(ISBLANK(Values!$F115),"",Values!N115)</f>
        <v/>
      </c>
      <c r="O116" s="40" t="str">
        <f aca="false">IF(ISBLANK(Values!$F115),"",Values!O115)</f>
        <v/>
      </c>
      <c r="P116" s="40" t="str">
        <f aca="false">IF(ISBLANK(Values!$F115),"",Values!P115)</f>
        <v/>
      </c>
      <c r="Q116" s="40" t="str">
        <f aca="false">IF(ISBLANK(Values!$F115),"",Values!Q115)</f>
        <v/>
      </c>
      <c r="R116" s="40" t="str">
        <f aca="false">IF(ISBLANK(Values!$F115),"",Values!R115)</f>
        <v/>
      </c>
      <c r="S116" s="40" t="str">
        <f aca="false">IF(ISBLANK(Values!$F115),"",Values!S115)</f>
        <v/>
      </c>
      <c r="T116" s="40" t="str">
        <f aca="false">IF(ISBLANK(Values!$F115),"",Values!T115)</f>
        <v/>
      </c>
      <c r="U116" s="40"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&amp; " variations")</f>
        <v/>
      </c>
      <c r="K117" s="28" t="str">
        <f aca="false">IF(ISBLANK(Values!E116),"",IF(Values!J116, Values!$B$4, Values!$B$5))</f>
        <v/>
      </c>
      <c r="L117" s="39" t="str">
        <f aca="false">IF(ISBLANK(Values!E116),"",Values!$B$18)</f>
        <v/>
      </c>
      <c r="M117" s="28" t="str">
        <f aca="false">IF(ISBLANK(Values!E116),"",Values!$M116)</f>
        <v/>
      </c>
      <c r="N117" s="40" t="str">
        <f aca="false">IF(ISBLANK(Values!$F116),"",Values!N116)</f>
        <v/>
      </c>
      <c r="O117" s="40" t="str">
        <f aca="false">IF(ISBLANK(Values!$F116),"",Values!O116)</f>
        <v/>
      </c>
      <c r="P117" s="40" t="str">
        <f aca="false">IF(ISBLANK(Values!$F116),"",Values!P116)</f>
        <v/>
      </c>
      <c r="Q117" s="40" t="str">
        <f aca="false">IF(ISBLANK(Values!$F116),"",Values!Q116)</f>
        <v/>
      </c>
      <c r="R117" s="40" t="str">
        <f aca="false">IF(ISBLANK(Values!$F116),"",Values!R116)</f>
        <v/>
      </c>
      <c r="S117" s="40" t="str">
        <f aca="false">IF(ISBLANK(Values!$F116),"",Values!S116)</f>
        <v/>
      </c>
      <c r="T117" s="40" t="str">
        <f aca="false">IF(ISBLANK(Values!$F116),"",Values!T116)</f>
        <v/>
      </c>
      <c r="U117" s="40"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&amp; " variations")</f>
        <v/>
      </c>
      <c r="K118" s="28" t="str">
        <f aca="false">IF(ISBLANK(Values!E117),"",IF(Values!J117, Values!$B$4, Values!$B$5))</f>
        <v/>
      </c>
      <c r="L118" s="39" t="str">
        <f aca="false">IF(ISBLANK(Values!E117),"",Values!$B$18)</f>
        <v/>
      </c>
      <c r="M118" s="28" t="str">
        <f aca="false">IF(ISBLANK(Values!E117),"",Values!$M117)</f>
        <v/>
      </c>
      <c r="N118" s="40" t="str">
        <f aca="false">IF(ISBLANK(Values!$F117),"",Values!N117)</f>
        <v/>
      </c>
      <c r="O118" s="40" t="str">
        <f aca="false">IF(ISBLANK(Values!$F117),"",Values!O117)</f>
        <v/>
      </c>
      <c r="P118" s="40" t="str">
        <f aca="false">IF(ISBLANK(Values!$F117),"",Values!P117)</f>
        <v/>
      </c>
      <c r="Q118" s="40" t="str">
        <f aca="false">IF(ISBLANK(Values!$F117),"",Values!Q117)</f>
        <v/>
      </c>
      <c r="R118" s="40" t="str">
        <f aca="false">IF(ISBLANK(Values!$F117),"",Values!R117)</f>
        <v/>
      </c>
      <c r="S118" s="40" t="str">
        <f aca="false">IF(ISBLANK(Values!$F117),"",Values!S117)</f>
        <v/>
      </c>
      <c r="T118" s="40" t="str">
        <f aca="false">IF(ISBLANK(Values!$F117),"",Values!T117)</f>
        <v/>
      </c>
      <c r="U118" s="40"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&amp; " variations")</f>
        <v/>
      </c>
      <c r="K119" s="28" t="str">
        <f aca="false">IF(ISBLANK(Values!E118),"",IF(Values!J118, Values!$B$4, Values!$B$5))</f>
        <v/>
      </c>
      <c r="L119" s="39" t="str">
        <f aca="false">IF(ISBLANK(Values!E118),"",Values!$B$18)</f>
        <v/>
      </c>
      <c r="M119" s="28" t="str">
        <f aca="false">IF(ISBLANK(Values!E118),"",Values!$M118)</f>
        <v/>
      </c>
      <c r="N119" s="40" t="str">
        <f aca="false">IF(ISBLANK(Values!$F118),"",Values!N118)</f>
        <v/>
      </c>
      <c r="O119" s="40" t="str">
        <f aca="false">IF(ISBLANK(Values!$F118),"",Values!O118)</f>
        <v/>
      </c>
      <c r="P119" s="40" t="str">
        <f aca="false">IF(ISBLANK(Values!$F118),"",Values!P118)</f>
        <v/>
      </c>
      <c r="Q119" s="40" t="str">
        <f aca="false">IF(ISBLANK(Values!$F118),"",Values!Q118)</f>
        <v/>
      </c>
      <c r="R119" s="40" t="str">
        <f aca="false">IF(ISBLANK(Values!$F118),"",Values!R118)</f>
        <v/>
      </c>
      <c r="S119" s="40" t="str">
        <f aca="false">IF(ISBLANK(Values!$F118),"",Values!S118)</f>
        <v/>
      </c>
      <c r="T119" s="40" t="str">
        <f aca="false">IF(ISBLANK(Values!$F118),"",Values!T118)</f>
        <v/>
      </c>
      <c r="U119" s="40"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&amp; " variations")</f>
        <v/>
      </c>
      <c r="K120" s="28" t="str">
        <f aca="false">IF(ISBLANK(Values!E119),"",IF(Values!J119, Values!$B$4, Values!$B$5))</f>
        <v/>
      </c>
      <c r="L120" s="39" t="str">
        <f aca="false">IF(ISBLANK(Values!E119),"",Values!$B$18)</f>
        <v/>
      </c>
      <c r="M120" s="28" t="str">
        <f aca="false">IF(ISBLANK(Values!E119),"",Values!$M119)</f>
        <v/>
      </c>
      <c r="N120" s="40" t="str">
        <f aca="false">IF(ISBLANK(Values!$F119),"",Values!N119)</f>
        <v/>
      </c>
      <c r="O120" s="40" t="str">
        <f aca="false">IF(ISBLANK(Values!$F119),"",Values!O119)</f>
        <v/>
      </c>
      <c r="P120" s="40" t="str">
        <f aca="false">IF(ISBLANK(Values!$F119),"",Values!P119)</f>
        <v/>
      </c>
      <c r="Q120" s="40" t="str">
        <f aca="false">IF(ISBLANK(Values!$F119),"",Values!Q119)</f>
        <v/>
      </c>
      <c r="R120" s="40" t="str">
        <f aca="false">IF(ISBLANK(Values!$F119),"",Values!R119)</f>
        <v/>
      </c>
      <c r="S120" s="40" t="str">
        <f aca="false">IF(ISBLANK(Values!$F119),"",Values!S119)</f>
        <v/>
      </c>
      <c r="T120" s="40" t="str">
        <f aca="false">IF(ISBLANK(Values!$F119),"",Values!T119)</f>
        <v/>
      </c>
      <c r="U120" s="40"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&amp; " variations")</f>
        <v/>
      </c>
      <c r="K121" s="28" t="str">
        <f aca="false">IF(ISBLANK(Values!E120),"",IF(Values!J120, Values!$B$4, Values!$B$5))</f>
        <v/>
      </c>
      <c r="L121" s="39" t="str">
        <f aca="false">IF(ISBLANK(Values!E120),"",Values!$B$18)</f>
        <v/>
      </c>
      <c r="M121" s="28" t="str">
        <f aca="false">IF(ISBLANK(Values!E120),"",Values!$M120)</f>
        <v/>
      </c>
      <c r="N121" s="40" t="str">
        <f aca="false">IF(ISBLANK(Values!$F120),"",Values!N120)</f>
        <v/>
      </c>
      <c r="O121" s="40" t="str">
        <f aca="false">IF(ISBLANK(Values!$F120),"",Values!O120)</f>
        <v/>
      </c>
      <c r="P121" s="40" t="str">
        <f aca="false">IF(ISBLANK(Values!$F120),"",Values!P120)</f>
        <v/>
      </c>
      <c r="Q121" s="40" t="str">
        <f aca="false">IF(ISBLANK(Values!$F120),"",Values!Q120)</f>
        <v/>
      </c>
      <c r="R121" s="40" t="str">
        <f aca="false">IF(ISBLANK(Values!$F120),"",Values!R120)</f>
        <v/>
      </c>
      <c r="S121" s="40" t="str">
        <f aca="false">IF(ISBLANK(Values!$F120),"",Values!S120)</f>
        <v/>
      </c>
      <c r="T121" s="40" t="str">
        <f aca="false">IF(ISBLANK(Values!$F120),"",Values!T120)</f>
        <v/>
      </c>
      <c r="U121" s="40"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&amp; " variations")</f>
        <v/>
      </c>
      <c r="K122" s="28" t="str">
        <f aca="false">IF(ISBLANK(Values!E121),"",IF(Values!J121, Values!$B$4, Values!$B$5))</f>
        <v/>
      </c>
      <c r="L122" s="39" t="str">
        <f aca="false">IF(ISBLANK(Values!E121),"",Values!$B$18)</f>
        <v/>
      </c>
      <c r="M122" s="28" t="str">
        <f aca="false">IF(ISBLANK(Values!E121),"",Values!$M121)</f>
        <v/>
      </c>
      <c r="N122" s="40" t="str">
        <f aca="false">IF(ISBLANK(Values!$F121),"",Values!N121)</f>
        <v/>
      </c>
      <c r="O122" s="40" t="str">
        <f aca="false">IF(ISBLANK(Values!$F121),"",Values!O121)</f>
        <v/>
      </c>
      <c r="P122" s="40" t="str">
        <f aca="false">IF(ISBLANK(Values!$F121),"",Values!P121)</f>
        <v/>
      </c>
      <c r="Q122" s="40" t="str">
        <f aca="false">IF(ISBLANK(Values!$F121),"",Values!Q121)</f>
        <v/>
      </c>
      <c r="R122" s="40" t="str">
        <f aca="false">IF(ISBLANK(Values!$F121),"",Values!R121)</f>
        <v/>
      </c>
      <c r="S122" s="40" t="str">
        <f aca="false">IF(ISBLANK(Values!$F121),"",Values!S121)</f>
        <v/>
      </c>
      <c r="T122" s="40" t="str">
        <f aca="false">IF(ISBLANK(Values!$F121),"",Values!T121)</f>
        <v/>
      </c>
      <c r="U122" s="40"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&amp; " variations")</f>
        <v/>
      </c>
      <c r="K123" s="28" t="str">
        <f aca="false">IF(ISBLANK(Values!E122),"",IF(Values!J122, Values!$B$4, Values!$B$5))</f>
        <v/>
      </c>
      <c r="L123" s="39" t="str">
        <f aca="false">IF(ISBLANK(Values!E122),"",Values!$B$18)</f>
        <v/>
      </c>
      <c r="M123" s="28" t="str">
        <f aca="false">IF(ISBLANK(Values!E122),"",Values!$M122)</f>
        <v/>
      </c>
      <c r="N123" s="40" t="str">
        <f aca="false">IF(ISBLANK(Values!$F122),"",Values!N122)</f>
        <v/>
      </c>
      <c r="O123" s="40" t="str">
        <f aca="false">IF(ISBLANK(Values!$F122),"",Values!O122)</f>
        <v/>
      </c>
      <c r="P123" s="40" t="str">
        <f aca="false">IF(ISBLANK(Values!$F122),"",Values!P122)</f>
        <v/>
      </c>
      <c r="Q123" s="40" t="str">
        <f aca="false">IF(ISBLANK(Values!$F122),"",Values!Q122)</f>
        <v/>
      </c>
      <c r="R123" s="40" t="str">
        <f aca="false">IF(ISBLANK(Values!$F122),"",Values!R122)</f>
        <v/>
      </c>
      <c r="S123" s="40" t="str">
        <f aca="false">IF(ISBLANK(Values!$F122),"",Values!S122)</f>
        <v/>
      </c>
      <c r="T123" s="40" t="str">
        <f aca="false">IF(ISBLANK(Values!$F122),"",Values!T122)</f>
        <v/>
      </c>
      <c r="U123" s="40" t="str">
        <f aca="false">IF(ISBLANK(Values!$F122),"",Values!U122)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&amp; " variations")</f>
        <v/>
      </c>
      <c r="K124" s="28" t="str">
        <f aca="false">IF(ISBLANK(Values!E123),"",IF(Values!J123, Values!$B$4, Values!$B$5))</f>
        <v/>
      </c>
      <c r="L124" s="39" t="str">
        <f aca="false">IF(ISBLANK(Values!E123),"",Values!$B$18)</f>
        <v/>
      </c>
      <c r="M124" s="28" t="str">
        <f aca="false">IF(ISBLANK(Values!E123),"",Values!$M123)</f>
        <v/>
      </c>
      <c r="N124" s="40" t="str">
        <f aca="false">IF(ISBLANK(Values!$F123),"",Values!N123)</f>
        <v/>
      </c>
      <c r="O124" s="40" t="str">
        <f aca="false">IF(ISBLANK(Values!$F123),"",Values!O123)</f>
        <v/>
      </c>
      <c r="P124" s="40" t="str">
        <f aca="false">IF(ISBLANK(Values!$F123),"",Values!P123)</f>
        <v/>
      </c>
      <c r="Q124" s="40" t="str">
        <f aca="false">IF(ISBLANK(Values!$F123),"",Values!Q123)</f>
        <v/>
      </c>
      <c r="R124" s="40" t="str">
        <f aca="false">IF(ISBLANK(Values!$F123),"",Values!R123)</f>
        <v/>
      </c>
      <c r="S124" s="40" t="str">
        <f aca="false">IF(ISBLANK(Values!$F123),"",Values!S123)</f>
        <v/>
      </c>
      <c r="T124" s="40" t="str">
        <f aca="false">IF(ISBLANK(Values!$F123),"",Values!T123)</f>
        <v/>
      </c>
      <c r="U124" s="40" t="str">
        <f aca="false">IF(ISBLANK(Values!$F123),"",Values!U123)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&amp; " variations")</f>
        <v/>
      </c>
      <c r="K125" s="28" t="str">
        <f aca="false">IF(ISBLANK(Values!E124),"",IF(Values!J124, Values!$B$4, Values!$B$5))</f>
        <v/>
      </c>
      <c r="L125" s="39" t="str">
        <f aca="false">IF(ISBLANK(Values!E124),"",Values!$B$18)</f>
        <v/>
      </c>
      <c r="M125" s="28" t="str">
        <f aca="false">IF(ISBLANK(Values!E124),"",Values!$M124)</f>
        <v/>
      </c>
      <c r="N125" s="40" t="str">
        <f aca="false">IF(ISBLANK(Values!$F124),"",Values!N124)</f>
        <v/>
      </c>
      <c r="O125" s="40" t="str">
        <f aca="false">IF(ISBLANK(Values!$F124),"",Values!O124)</f>
        <v/>
      </c>
      <c r="P125" s="40" t="str">
        <f aca="false">IF(ISBLANK(Values!$F124),"",Values!P124)</f>
        <v/>
      </c>
      <c r="Q125" s="40" t="str">
        <f aca="false">IF(ISBLANK(Values!$F124),"",Values!Q124)</f>
        <v/>
      </c>
      <c r="R125" s="40" t="str">
        <f aca="false">IF(ISBLANK(Values!$F124),"",Values!R124)</f>
        <v/>
      </c>
      <c r="S125" s="40" t="str">
        <f aca="false">IF(ISBLANK(Values!$F124),"",Values!S124)</f>
        <v/>
      </c>
      <c r="T125" s="40" t="str">
        <f aca="false">IF(ISBLANK(Values!$F124),"",Values!T124)</f>
        <v/>
      </c>
      <c r="U125" s="40" t="str">
        <f aca="false">IF(ISBLANK(Values!$F124),"",Values!U124)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&amp; " variations")</f>
        <v/>
      </c>
      <c r="K126" s="28" t="str">
        <f aca="false">IF(ISBLANK(Values!E125),"",IF(Values!J125, Values!$B$4, Values!$B$5))</f>
        <v/>
      </c>
      <c r="L126" s="39" t="str">
        <f aca="false">IF(ISBLANK(Values!E125),"",Values!$B$18)</f>
        <v/>
      </c>
      <c r="M126" s="28" t="str">
        <f aca="false">IF(ISBLANK(Values!E125),"",Values!$M125)</f>
        <v/>
      </c>
      <c r="N126" s="40" t="str">
        <f aca="false">IF(ISBLANK(Values!$F125),"",Values!N125)</f>
        <v/>
      </c>
      <c r="O126" s="40" t="str">
        <f aca="false">IF(ISBLANK(Values!$F125),"",Values!O125)</f>
        <v/>
      </c>
      <c r="P126" s="40" t="str">
        <f aca="false">IF(ISBLANK(Values!$F125),"",Values!P125)</f>
        <v/>
      </c>
      <c r="Q126" s="40" t="str">
        <f aca="false">IF(ISBLANK(Values!$F125),"",Values!Q125)</f>
        <v/>
      </c>
      <c r="R126" s="40" t="str">
        <f aca="false">IF(ISBLANK(Values!$F125),"",Values!R125)</f>
        <v/>
      </c>
      <c r="S126" s="40" t="str">
        <f aca="false">IF(ISBLANK(Values!$F125),"",Values!S125)</f>
        <v/>
      </c>
      <c r="T126" s="40" t="str">
        <f aca="false">IF(ISBLANK(Values!$F125),"",Values!T125)</f>
        <v/>
      </c>
      <c r="U126" s="40" t="str">
        <f aca="false">IF(ISBLANK(Values!$F125),"",Values!U125)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&amp; " variations")</f>
        <v/>
      </c>
      <c r="K127" s="28" t="str">
        <f aca="false">IF(ISBLANK(Values!E126),"",IF(Values!J126, Values!$B$4, Values!$B$5))</f>
        <v/>
      </c>
      <c r="L127" s="39" t="str">
        <f aca="false">IF(ISBLANK(Values!E126),"",Values!$B$18)</f>
        <v/>
      </c>
      <c r="M127" s="28" t="str">
        <f aca="false">IF(ISBLANK(Values!E126),"",Values!$M126)</f>
        <v/>
      </c>
      <c r="N127" s="40" t="str">
        <f aca="false">IF(ISBLANK(Values!$F126),"",Values!N126)</f>
        <v/>
      </c>
      <c r="O127" s="40" t="str">
        <f aca="false">IF(ISBLANK(Values!$F126),"",Values!O126)</f>
        <v/>
      </c>
      <c r="P127" s="40" t="str">
        <f aca="false">IF(ISBLANK(Values!$F126),"",Values!P126)</f>
        <v/>
      </c>
      <c r="Q127" s="40" t="str">
        <f aca="false">IF(ISBLANK(Values!$F126),"",Values!Q126)</f>
        <v/>
      </c>
      <c r="R127" s="40" t="str">
        <f aca="false">IF(ISBLANK(Values!$F126),"",Values!R126)</f>
        <v/>
      </c>
      <c r="S127" s="40" t="str">
        <f aca="false">IF(ISBLANK(Values!$F126),"",Values!S126)</f>
        <v/>
      </c>
      <c r="T127" s="40" t="str">
        <f aca="false">IF(ISBLANK(Values!$F126),"",Values!T126)</f>
        <v/>
      </c>
      <c r="U127" s="40" t="str">
        <f aca="false">IF(ISBLANK(Values!$F126),"",Values!U126)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&amp; " variations")</f>
        <v/>
      </c>
      <c r="K128" s="28" t="str">
        <f aca="false">IF(ISBLANK(Values!E127),"",IF(Values!J127, Values!$B$4, Values!$B$5))</f>
        <v/>
      </c>
      <c r="L128" s="39" t="str">
        <f aca="false">IF(ISBLANK(Values!E127),"",Values!$B$18)</f>
        <v/>
      </c>
      <c r="M128" s="28" t="str">
        <f aca="false">IF(ISBLANK(Values!E127),"",Values!$M127)</f>
        <v/>
      </c>
      <c r="N128" s="40" t="str">
        <f aca="false">IF(ISBLANK(Values!$F127),"",Values!N127)</f>
        <v/>
      </c>
      <c r="O128" s="40" t="str">
        <f aca="false">IF(ISBLANK(Values!$F127),"",Values!O127)</f>
        <v/>
      </c>
      <c r="P128" s="40" t="str">
        <f aca="false">IF(ISBLANK(Values!$F127),"",Values!P127)</f>
        <v/>
      </c>
      <c r="Q128" s="40" t="str">
        <f aca="false">IF(ISBLANK(Values!$F127),"",Values!Q127)</f>
        <v/>
      </c>
      <c r="R128" s="40" t="str">
        <f aca="false">IF(ISBLANK(Values!$F127),"",Values!R127)</f>
        <v/>
      </c>
      <c r="S128" s="40" t="str">
        <f aca="false">IF(ISBLANK(Values!$F127),"",Values!S127)</f>
        <v/>
      </c>
      <c r="T128" s="40" t="str">
        <f aca="false">IF(ISBLANK(Values!$F127),"",Values!T127)</f>
        <v/>
      </c>
      <c r="U128" s="40" t="str">
        <f aca="false">IF(ISBLANK(Values!$F127),"",Values!U127)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&amp; " variations")</f>
        <v/>
      </c>
      <c r="K129" s="28" t="str">
        <f aca="false">IF(ISBLANK(Values!E128),"",IF(Values!J128, Values!$B$4, Values!$B$5))</f>
        <v/>
      </c>
      <c r="L129" s="39" t="str">
        <f aca="false">IF(ISBLANK(Values!E128),"",Values!$B$18)</f>
        <v/>
      </c>
      <c r="M129" s="28" t="str">
        <f aca="false">IF(ISBLANK(Values!E128),"",Values!$M128)</f>
        <v/>
      </c>
      <c r="N129" s="40" t="str">
        <f aca="false">IF(ISBLANK(Values!$F128),"",Values!N128)</f>
        <v/>
      </c>
      <c r="O129" s="40" t="str">
        <f aca="false">IF(ISBLANK(Values!$F128),"",Values!O128)</f>
        <v/>
      </c>
      <c r="P129" s="40" t="str">
        <f aca="false">IF(ISBLANK(Values!$F128),"",Values!P128)</f>
        <v/>
      </c>
      <c r="Q129" s="40" t="str">
        <f aca="false">IF(ISBLANK(Values!$F128),"",Values!Q128)</f>
        <v/>
      </c>
      <c r="R129" s="40" t="str">
        <f aca="false">IF(ISBLANK(Values!$F128),"",Values!R128)</f>
        <v/>
      </c>
      <c r="S129" s="40" t="str">
        <f aca="false">IF(ISBLANK(Values!$F128),"",Values!S128)</f>
        <v/>
      </c>
      <c r="T129" s="40" t="str">
        <f aca="false">IF(ISBLANK(Values!$F128),"",Values!T128)</f>
        <v/>
      </c>
      <c r="U129" s="40" t="str">
        <f aca="false">IF(ISBLANK(Values!$F128),"",Values!U128)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&amp; " variations")</f>
        <v/>
      </c>
      <c r="K130" s="28" t="str">
        <f aca="false">IF(ISBLANK(Values!E129),"",IF(Values!J129, Values!$B$4, Values!$B$5))</f>
        <v/>
      </c>
      <c r="L130" s="39" t="str">
        <f aca="false">IF(ISBLANK(Values!E129),"",Values!$B$18)</f>
        <v/>
      </c>
      <c r="M130" s="28" t="str">
        <f aca="false">IF(ISBLANK(Values!E129),"",Values!$M129)</f>
        <v/>
      </c>
      <c r="N130" s="40" t="str">
        <f aca="false">IF(ISBLANK(Values!$F129),"",Values!N129)</f>
        <v/>
      </c>
      <c r="O130" s="40" t="str">
        <f aca="false">IF(ISBLANK(Values!$F129),"",Values!O129)</f>
        <v/>
      </c>
      <c r="P130" s="40" t="str">
        <f aca="false">IF(ISBLANK(Values!$F129),"",Values!P129)</f>
        <v/>
      </c>
      <c r="Q130" s="40" t="str">
        <f aca="false">IF(ISBLANK(Values!$F129),"",Values!Q129)</f>
        <v/>
      </c>
      <c r="R130" s="40" t="str">
        <f aca="false">IF(ISBLANK(Values!$F129),"",Values!R129)</f>
        <v/>
      </c>
      <c r="S130" s="40" t="str">
        <f aca="false">IF(ISBLANK(Values!$F129),"",Values!S129)</f>
        <v/>
      </c>
      <c r="T130" s="40" t="str">
        <f aca="false">IF(ISBLANK(Values!$F129),"",Values!T129)</f>
        <v/>
      </c>
      <c r="U130" s="40" t="str">
        <f aca="false">IF(ISBLANK(Values!$F129),"",Values!U129)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&amp; " variations")</f>
        <v/>
      </c>
      <c r="K131" s="28" t="str">
        <f aca="false">IF(ISBLANK(Values!E130),"",IF(Values!J130, Values!$B$4, Values!$B$5))</f>
        <v/>
      </c>
      <c r="L131" s="39" t="str">
        <f aca="false">IF(ISBLANK(Values!E130),"",Values!$B$18)</f>
        <v/>
      </c>
      <c r="M131" s="28" t="str">
        <f aca="false">IF(ISBLANK(Values!E130),"",Values!$M130)</f>
        <v/>
      </c>
      <c r="N131" s="40" t="str">
        <f aca="false">IF(ISBLANK(Values!$F130),"",Values!N130)</f>
        <v/>
      </c>
      <c r="O131" s="40" t="str">
        <f aca="false">IF(ISBLANK(Values!$F130),"",Values!O130)</f>
        <v/>
      </c>
      <c r="P131" s="40" t="str">
        <f aca="false">IF(ISBLANK(Values!$F130),"",Values!P130)</f>
        <v/>
      </c>
      <c r="Q131" s="40" t="str">
        <f aca="false">IF(ISBLANK(Values!$F130),"",Values!Q130)</f>
        <v/>
      </c>
      <c r="R131" s="40" t="str">
        <f aca="false">IF(ISBLANK(Values!$F130),"",Values!R130)</f>
        <v/>
      </c>
      <c r="S131" s="40" t="str">
        <f aca="false">IF(ISBLANK(Values!$F130),"",Values!S130)</f>
        <v/>
      </c>
      <c r="T131" s="40" t="str">
        <f aca="false">IF(ISBLANK(Values!$F130),"",Values!T130)</f>
        <v/>
      </c>
      <c r="U131" s="40" t="str">
        <f aca="false">IF(ISBLANK(Values!$F130),"",Values!U130)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&amp; " variations")</f>
        <v/>
      </c>
      <c r="K132" s="28" t="str">
        <f aca="false">IF(ISBLANK(Values!E131),"",IF(Values!J131, Values!$B$4, Values!$B$5))</f>
        <v/>
      </c>
      <c r="L132" s="39" t="str">
        <f aca="false">IF(ISBLANK(Values!E131),"",Values!$B$18)</f>
        <v/>
      </c>
      <c r="M132" s="28" t="str">
        <f aca="false">IF(ISBLANK(Values!E131),"",Values!$M131)</f>
        <v/>
      </c>
      <c r="N132" s="40" t="str">
        <f aca="false">IF(ISBLANK(Values!$F131),"",Values!N131)</f>
        <v/>
      </c>
      <c r="O132" s="40" t="str">
        <f aca="false">IF(ISBLANK(Values!$F131),"",Values!O131)</f>
        <v/>
      </c>
      <c r="P132" s="40" t="str">
        <f aca="false">IF(ISBLANK(Values!$F131),"",Values!P131)</f>
        <v/>
      </c>
      <c r="Q132" s="40" t="str">
        <f aca="false">IF(ISBLANK(Values!$F131),"",Values!Q131)</f>
        <v/>
      </c>
      <c r="R132" s="40" t="str">
        <f aca="false">IF(ISBLANK(Values!$F131),"",Values!R131)</f>
        <v/>
      </c>
      <c r="S132" s="40" t="str">
        <f aca="false">IF(ISBLANK(Values!$F131),"",Values!S131)</f>
        <v/>
      </c>
      <c r="T132" s="40" t="str">
        <f aca="false">IF(ISBLANK(Values!$F131),"",Values!T131)</f>
        <v/>
      </c>
      <c r="U132" s="40" t="str">
        <f aca="false">IF(ISBLANK(Values!$F131),"",Values!U131)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&amp; " variations")</f>
        <v/>
      </c>
      <c r="K133" s="28" t="str">
        <f aca="false">IF(ISBLANK(Values!E132),"",IF(Values!J132, Values!$B$4, Values!$B$5))</f>
        <v/>
      </c>
      <c r="L133" s="39" t="str">
        <f aca="false">IF(ISBLANK(Values!E132),"",Values!$B$18)</f>
        <v/>
      </c>
      <c r="M133" s="28" t="str">
        <f aca="false">IF(ISBLANK(Values!E132),"",Values!$M132)</f>
        <v/>
      </c>
      <c r="N133" s="40" t="str">
        <f aca="false">IF(ISBLANK(Values!$F132),"",Values!N132)</f>
        <v/>
      </c>
      <c r="O133" s="40" t="str">
        <f aca="false">IF(ISBLANK(Values!$F132),"",Values!O132)</f>
        <v/>
      </c>
      <c r="P133" s="40" t="str">
        <f aca="false">IF(ISBLANK(Values!$F132),"",Values!P132)</f>
        <v/>
      </c>
      <c r="Q133" s="40" t="str">
        <f aca="false">IF(ISBLANK(Values!$F132),"",Values!Q132)</f>
        <v/>
      </c>
      <c r="R133" s="40" t="str">
        <f aca="false">IF(ISBLANK(Values!$F132),"",Values!R132)</f>
        <v/>
      </c>
      <c r="S133" s="40" t="str">
        <f aca="false">IF(ISBLANK(Values!$F132),"",Values!S132)</f>
        <v/>
      </c>
      <c r="T133" s="40" t="str">
        <f aca="false">IF(ISBLANK(Values!$F132),"",Values!T132)</f>
        <v/>
      </c>
      <c r="U133" s="40" t="str">
        <f aca="false">IF(ISBLANK(Values!$F132),"",Values!U132)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&amp; " variations")</f>
        <v/>
      </c>
      <c r="K134" s="28" t="str">
        <f aca="false">IF(ISBLANK(Values!E133),"",IF(Values!J133, Values!$B$4, Values!$B$5))</f>
        <v/>
      </c>
      <c r="L134" s="39" t="str">
        <f aca="false">IF(ISBLANK(Values!E133),"",Values!$B$18)</f>
        <v/>
      </c>
      <c r="M134" s="28" t="str">
        <f aca="false">IF(ISBLANK(Values!E133),"",Values!$M133)</f>
        <v/>
      </c>
      <c r="N134" s="40" t="str">
        <f aca="false">IF(ISBLANK(Values!$F133),"",Values!N133)</f>
        <v/>
      </c>
      <c r="O134" s="40" t="str">
        <f aca="false">IF(ISBLANK(Values!$F133),"",Values!O133)</f>
        <v/>
      </c>
      <c r="P134" s="40" t="str">
        <f aca="false">IF(ISBLANK(Values!$F133),"",Values!P133)</f>
        <v/>
      </c>
      <c r="Q134" s="40" t="str">
        <f aca="false">IF(ISBLANK(Values!$F133),"",Values!Q133)</f>
        <v/>
      </c>
      <c r="R134" s="40" t="str">
        <f aca="false">IF(ISBLANK(Values!$F133),"",Values!R133)</f>
        <v/>
      </c>
      <c r="S134" s="40" t="str">
        <f aca="false">IF(ISBLANK(Values!$F133),"",Values!S133)</f>
        <v/>
      </c>
      <c r="T134" s="40" t="str">
        <f aca="false">IF(ISBLANK(Values!$F133),"",Values!T133)</f>
        <v/>
      </c>
      <c r="U134" s="40" t="str">
        <f aca="false">IF(ISBLANK(Values!$F133),"",Values!U133)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&amp; " variations")</f>
        <v/>
      </c>
      <c r="K135" s="28" t="str">
        <f aca="false">IF(ISBLANK(Values!E134),"",IF(Values!J134, Values!$B$4, Values!$B$5))</f>
        <v/>
      </c>
      <c r="L135" s="39" t="str">
        <f aca="false">IF(ISBLANK(Values!E134),"",Values!$B$18)</f>
        <v/>
      </c>
      <c r="M135" s="28" t="str">
        <f aca="false">IF(ISBLANK(Values!E134),"",Values!$M134)</f>
        <v/>
      </c>
      <c r="N135" s="40" t="str">
        <f aca="false">IF(ISBLANK(Values!$F134),"",Values!N134)</f>
        <v/>
      </c>
      <c r="O135" s="40" t="str">
        <f aca="false">IF(ISBLANK(Values!$F134),"",Values!O134)</f>
        <v/>
      </c>
      <c r="P135" s="40" t="str">
        <f aca="false">IF(ISBLANK(Values!$F134),"",Values!P134)</f>
        <v/>
      </c>
      <c r="Q135" s="40" t="str">
        <f aca="false">IF(ISBLANK(Values!$F134),"",Values!Q134)</f>
        <v/>
      </c>
      <c r="R135" s="40" t="str">
        <f aca="false">IF(ISBLANK(Values!$F134),"",Values!R134)</f>
        <v/>
      </c>
      <c r="S135" s="40" t="str">
        <f aca="false">IF(ISBLANK(Values!$F134),"",Values!S134)</f>
        <v/>
      </c>
      <c r="T135" s="40" t="str">
        <f aca="false">IF(ISBLANK(Values!$F134),"",Values!T134)</f>
        <v/>
      </c>
      <c r="U135" s="40" t="str">
        <f aca="false">IF(ISBLANK(Values!$F134),"",Values!U134)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&amp; " variations")</f>
        <v/>
      </c>
      <c r="K136" s="28" t="str">
        <f aca="false">IF(ISBLANK(Values!E135),"",IF(Values!J135, Values!$B$4, Values!$B$5))</f>
        <v/>
      </c>
      <c r="L136" s="39" t="str">
        <f aca="false">IF(ISBLANK(Values!E135),"",Values!$B$18)</f>
        <v/>
      </c>
      <c r="M136" s="28" t="str">
        <f aca="false">IF(ISBLANK(Values!E135),"",Values!$M135)</f>
        <v/>
      </c>
      <c r="N136" s="40" t="str">
        <f aca="false">IF(ISBLANK(Values!$F135),"",Values!N135)</f>
        <v/>
      </c>
      <c r="O136" s="40" t="str">
        <f aca="false">IF(ISBLANK(Values!$F135),"",Values!O135)</f>
        <v/>
      </c>
      <c r="P136" s="40" t="str">
        <f aca="false">IF(ISBLANK(Values!$F135),"",Values!P135)</f>
        <v/>
      </c>
      <c r="Q136" s="40" t="str">
        <f aca="false">IF(ISBLANK(Values!$F135),"",Values!Q135)</f>
        <v/>
      </c>
      <c r="R136" s="40" t="str">
        <f aca="false">IF(ISBLANK(Values!$F135),"",Values!R135)</f>
        <v/>
      </c>
      <c r="S136" s="40" t="str">
        <f aca="false">IF(ISBLANK(Values!$F135),"",Values!S135)</f>
        <v/>
      </c>
      <c r="T136" s="40" t="str">
        <f aca="false">IF(ISBLANK(Values!$F135),"",Values!T135)</f>
        <v/>
      </c>
      <c r="U136" s="40" t="str">
        <f aca="false">IF(ISBLANK(Values!$F135),"",Values!U135)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&amp; " variations")</f>
        <v/>
      </c>
      <c r="K137" s="28" t="str">
        <f aca="false">IF(ISBLANK(Values!E136),"",IF(Values!J136, Values!$B$4, Values!$B$5))</f>
        <v/>
      </c>
      <c r="L137" s="39" t="str">
        <f aca="false">IF(ISBLANK(Values!E136),"",Values!$B$18)</f>
        <v/>
      </c>
      <c r="M137" s="28" t="str">
        <f aca="false">IF(ISBLANK(Values!E136),"",Values!$M136)</f>
        <v/>
      </c>
      <c r="N137" s="40" t="str">
        <f aca="false">IF(ISBLANK(Values!$F136),"",Values!N136)</f>
        <v/>
      </c>
      <c r="O137" s="40" t="str">
        <f aca="false">IF(ISBLANK(Values!$F136),"",Values!O136)</f>
        <v/>
      </c>
      <c r="P137" s="40" t="str">
        <f aca="false">IF(ISBLANK(Values!$F136),"",Values!P136)</f>
        <v/>
      </c>
      <c r="Q137" s="40" t="str">
        <f aca="false">IF(ISBLANK(Values!$F136),"",Values!Q136)</f>
        <v/>
      </c>
      <c r="R137" s="40" t="str">
        <f aca="false">IF(ISBLANK(Values!$F136),"",Values!R136)</f>
        <v/>
      </c>
      <c r="S137" s="40" t="str">
        <f aca="false">IF(ISBLANK(Values!$F136),"",Values!S136)</f>
        <v/>
      </c>
      <c r="T137" s="40" t="str">
        <f aca="false">IF(ISBLANK(Values!$F136),"",Values!T136)</f>
        <v/>
      </c>
      <c r="U137" s="40" t="str">
        <f aca="false">IF(ISBLANK(Values!$F136),"",Values!U136)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&amp; " variations")</f>
        <v/>
      </c>
      <c r="K138" s="28" t="str">
        <f aca="false">IF(ISBLANK(Values!E137),"",IF(Values!J137, Values!$B$4, Values!$B$5))</f>
        <v/>
      </c>
      <c r="L138" s="39" t="str">
        <f aca="false">IF(ISBLANK(Values!E137),"",Values!$B$18)</f>
        <v/>
      </c>
      <c r="M138" s="28" t="str">
        <f aca="false">IF(ISBLANK(Values!E137),"",Values!$M137)</f>
        <v/>
      </c>
      <c r="N138" s="40" t="str">
        <f aca="false">IF(ISBLANK(Values!$F137),"",Values!N137)</f>
        <v/>
      </c>
      <c r="O138" s="40" t="str">
        <f aca="false">IF(ISBLANK(Values!$F137),"",Values!O137)</f>
        <v/>
      </c>
      <c r="P138" s="40" t="str">
        <f aca="false">IF(ISBLANK(Values!$F137),"",Values!P137)</f>
        <v/>
      </c>
      <c r="Q138" s="40" t="str">
        <f aca="false">IF(ISBLANK(Values!$F137),"",Values!Q137)</f>
        <v/>
      </c>
      <c r="R138" s="40" t="str">
        <f aca="false">IF(ISBLANK(Values!$F137),"",Values!R137)</f>
        <v/>
      </c>
      <c r="S138" s="40" t="str">
        <f aca="false">IF(ISBLANK(Values!$F137),"",Values!S137)</f>
        <v/>
      </c>
      <c r="T138" s="40" t="str">
        <f aca="false">IF(ISBLANK(Values!$F137),"",Values!T137)</f>
        <v/>
      </c>
      <c r="U138" s="40" t="str">
        <f aca="false">IF(ISBLANK(Values!$F137),"",Values!U137)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&amp; " variations")</f>
        <v/>
      </c>
      <c r="K139" s="28" t="str">
        <f aca="false">IF(ISBLANK(Values!E138),"",IF(Values!J138, Values!$B$4, Values!$B$5))</f>
        <v/>
      </c>
      <c r="L139" s="39" t="str">
        <f aca="false">IF(ISBLANK(Values!E138),"",Values!$B$18)</f>
        <v/>
      </c>
      <c r="M139" s="28" t="str">
        <f aca="false">IF(ISBLANK(Values!E138),"",Values!$M138)</f>
        <v/>
      </c>
      <c r="N139" s="40" t="str">
        <f aca="false">IF(ISBLANK(Values!$F138),"",Values!N138)</f>
        <v/>
      </c>
      <c r="O139" s="40" t="str">
        <f aca="false">IF(ISBLANK(Values!$F138),"",Values!O138)</f>
        <v/>
      </c>
      <c r="P139" s="40" t="str">
        <f aca="false">IF(ISBLANK(Values!$F138),"",Values!P138)</f>
        <v/>
      </c>
      <c r="Q139" s="40" t="str">
        <f aca="false">IF(ISBLANK(Values!$F138),"",Values!Q138)</f>
        <v/>
      </c>
      <c r="R139" s="40" t="str">
        <f aca="false">IF(ISBLANK(Values!$F138),"",Values!R138)</f>
        <v/>
      </c>
      <c r="S139" s="40" t="str">
        <f aca="false">IF(ISBLANK(Values!$F138),"",Values!S138)</f>
        <v/>
      </c>
      <c r="T139" s="40" t="str">
        <f aca="false">IF(ISBLANK(Values!$F138),"",Values!T138)</f>
        <v/>
      </c>
      <c r="U139" s="40" t="str">
        <f aca="false">IF(ISBLANK(Values!$F138),"",Values!U138)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&amp; " variations")</f>
        <v/>
      </c>
      <c r="K140" s="28" t="str">
        <f aca="false">IF(ISBLANK(Values!E139),"",IF(Values!J139, Values!$B$4, Values!$B$5))</f>
        <v/>
      </c>
      <c r="L140" s="39" t="str">
        <f aca="false">IF(ISBLANK(Values!E139),"",Values!$B$18)</f>
        <v/>
      </c>
      <c r="M140" s="28" t="str">
        <f aca="false">IF(ISBLANK(Values!E139),"",Values!$M139)</f>
        <v/>
      </c>
      <c r="N140" s="40" t="str">
        <f aca="false">IF(ISBLANK(Values!$F139),"",Values!N139)</f>
        <v/>
      </c>
      <c r="O140" s="40" t="str">
        <f aca="false">IF(ISBLANK(Values!$F139),"",Values!O139)</f>
        <v/>
      </c>
      <c r="P140" s="40" t="str">
        <f aca="false">IF(ISBLANK(Values!$F139),"",Values!P139)</f>
        <v/>
      </c>
      <c r="Q140" s="40" t="str">
        <f aca="false">IF(ISBLANK(Values!$F139),"",Values!Q139)</f>
        <v/>
      </c>
      <c r="R140" s="40" t="str">
        <f aca="false">IF(ISBLANK(Values!$F139),"",Values!R139)</f>
        <v/>
      </c>
      <c r="S140" s="40" t="str">
        <f aca="false">IF(ISBLANK(Values!$F139),"",Values!S139)</f>
        <v/>
      </c>
      <c r="T140" s="40" t="str">
        <f aca="false">IF(ISBLANK(Values!$F139),"",Values!T139)</f>
        <v/>
      </c>
      <c r="U140" s="40" t="str">
        <f aca="false">IF(ISBLANK(Values!$F139),"",Values!U139)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&amp; " variations")</f>
        <v/>
      </c>
      <c r="K141" s="28" t="str">
        <f aca="false">IF(ISBLANK(Values!E140),"",IF(Values!J140, Values!$B$4, Values!$B$5))</f>
        <v/>
      </c>
      <c r="L141" s="39" t="str">
        <f aca="false">IF(ISBLANK(Values!E140),"",Values!$B$18)</f>
        <v/>
      </c>
      <c r="M141" s="28" t="str">
        <f aca="false">IF(ISBLANK(Values!E140),"",Values!$M140)</f>
        <v/>
      </c>
      <c r="N141" s="40" t="str">
        <f aca="false">IF(ISBLANK(Values!$F140),"",Values!N140)</f>
        <v/>
      </c>
      <c r="O141" s="40" t="str">
        <f aca="false">IF(ISBLANK(Values!$F140),"",Values!O140)</f>
        <v/>
      </c>
      <c r="P141" s="40" t="str">
        <f aca="false">IF(ISBLANK(Values!$F140),"",Values!P140)</f>
        <v/>
      </c>
      <c r="Q141" s="40" t="str">
        <f aca="false">IF(ISBLANK(Values!$F140),"",Values!Q140)</f>
        <v/>
      </c>
      <c r="R141" s="40" t="str">
        <f aca="false">IF(ISBLANK(Values!$F140),"",Values!R140)</f>
        <v/>
      </c>
      <c r="S141" s="40" t="str">
        <f aca="false">IF(ISBLANK(Values!$F140),"",Values!S140)</f>
        <v/>
      </c>
      <c r="T141" s="40" t="str">
        <f aca="false">IF(ISBLANK(Values!$F140),"",Values!T140)</f>
        <v/>
      </c>
      <c r="U141" s="40" t="str">
        <f aca="false">IF(ISBLANK(Values!$F140),"",Values!U140)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&amp; " variations")</f>
        <v/>
      </c>
      <c r="K142" s="28" t="str">
        <f aca="false">IF(ISBLANK(Values!E141),"",IF(Values!J141, Values!$B$4, Values!$B$5))</f>
        <v/>
      </c>
      <c r="L142" s="39" t="str">
        <f aca="false">IF(ISBLANK(Values!E141),"",Values!$B$18)</f>
        <v/>
      </c>
      <c r="M142" s="28" t="str">
        <f aca="false">IF(ISBLANK(Values!E141),"",Values!$M141)</f>
        <v/>
      </c>
      <c r="N142" s="40" t="str">
        <f aca="false">IF(ISBLANK(Values!$F141),"",Values!N141)</f>
        <v/>
      </c>
      <c r="O142" s="40" t="str">
        <f aca="false">IF(ISBLANK(Values!$F141),"",Values!O141)</f>
        <v/>
      </c>
      <c r="P142" s="40" t="str">
        <f aca="false">IF(ISBLANK(Values!$F141),"",Values!P141)</f>
        <v/>
      </c>
      <c r="Q142" s="40" t="str">
        <f aca="false">IF(ISBLANK(Values!$F141),"",Values!Q141)</f>
        <v/>
      </c>
      <c r="R142" s="40" t="str">
        <f aca="false">IF(ISBLANK(Values!$F141),"",Values!R141)</f>
        <v/>
      </c>
      <c r="S142" s="40" t="str">
        <f aca="false">IF(ISBLANK(Values!$F141),"",Values!S141)</f>
        <v/>
      </c>
      <c r="T142" s="40" t="str">
        <f aca="false">IF(ISBLANK(Values!$F141),"",Values!T141)</f>
        <v/>
      </c>
      <c r="U142" s="40" t="str">
        <f aca="false">IF(ISBLANK(Values!$F141),"",Values!U141)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&amp; " variations")</f>
        <v/>
      </c>
      <c r="K143" s="28" t="str">
        <f aca="false">IF(ISBLANK(Values!E142),"",IF(Values!J142, Values!$B$4, Values!$B$5))</f>
        <v/>
      </c>
      <c r="L143" s="39" t="str">
        <f aca="false">IF(ISBLANK(Values!E142),"",Values!$B$18)</f>
        <v/>
      </c>
      <c r="M143" s="28" t="str">
        <f aca="false">IF(ISBLANK(Values!E142),"",Values!$M142)</f>
        <v/>
      </c>
      <c r="N143" s="40" t="str">
        <f aca="false">IF(ISBLANK(Values!$F142),"",Values!N142)</f>
        <v/>
      </c>
      <c r="O143" s="40" t="str">
        <f aca="false">IF(ISBLANK(Values!$F142),"",Values!O142)</f>
        <v/>
      </c>
      <c r="P143" s="40" t="str">
        <f aca="false">IF(ISBLANK(Values!$F142),"",Values!P142)</f>
        <v/>
      </c>
      <c r="Q143" s="40" t="str">
        <f aca="false">IF(ISBLANK(Values!$F142),"",Values!Q142)</f>
        <v/>
      </c>
      <c r="R143" s="40" t="str">
        <f aca="false">IF(ISBLANK(Values!$F142),"",Values!R142)</f>
        <v/>
      </c>
      <c r="S143" s="40" t="str">
        <f aca="false">IF(ISBLANK(Values!$F142),"",Values!S142)</f>
        <v/>
      </c>
      <c r="T143" s="40" t="str">
        <f aca="false">IF(ISBLANK(Values!$F142),"",Values!T142)</f>
        <v/>
      </c>
      <c r="U143" s="40" t="str">
        <f aca="false">IF(ISBLANK(Values!$F142),"",Values!U142)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&amp; " variations")</f>
        <v/>
      </c>
      <c r="K144" s="28" t="str">
        <f aca="false">IF(ISBLANK(Values!E143),"",IF(Values!J143, Values!$B$4, Values!$B$5))</f>
        <v/>
      </c>
      <c r="L144" s="39" t="str">
        <f aca="false">IF(ISBLANK(Values!E143),"",Values!$B$18)</f>
        <v/>
      </c>
      <c r="M144" s="28" t="str">
        <f aca="false">IF(ISBLANK(Values!E143),"",Values!$M143)</f>
        <v/>
      </c>
      <c r="N144" s="40" t="str">
        <f aca="false">IF(ISBLANK(Values!$F143),"",Values!N143)</f>
        <v/>
      </c>
      <c r="O144" s="40" t="str">
        <f aca="false">IF(ISBLANK(Values!$F143),"",Values!O143)</f>
        <v/>
      </c>
      <c r="P144" s="40" t="str">
        <f aca="false">IF(ISBLANK(Values!$F143),"",Values!P143)</f>
        <v/>
      </c>
      <c r="Q144" s="40" t="str">
        <f aca="false">IF(ISBLANK(Values!$F143),"",Values!Q143)</f>
        <v/>
      </c>
      <c r="R144" s="40" t="str">
        <f aca="false">IF(ISBLANK(Values!$F143),"",Values!R143)</f>
        <v/>
      </c>
      <c r="S144" s="40" t="str">
        <f aca="false">IF(ISBLANK(Values!$F143),"",Values!S143)</f>
        <v/>
      </c>
      <c r="T144" s="40" t="str">
        <f aca="false">IF(ISBLANK(Values!$F143),"",Values!T143)</f>
        <v/>
      </c>
      <c r="U144" s="40" t="str">
        <f aca="false">IF(ISBLANK(Values!$F143),"",Values!U143)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&amp; " variations")</f>
        <v/>
      </c>
      <c r="K145" s="28" t="str">
        <f aca="false">IF(ISBLANK(Values!E144),"",IF(Values!J144, Values!$B$4, Values!$B$5))</f>
        <v/>
      </c>
      <c r="L145" s="39" t="str">
        <f aca="false">IF(ISBLANK(Values!E144),"",Values!$B$18)</f>
        <v/>
      </c>
      <c r="M145" s="28" t="str">
        <f aca="false">IF(ISBLANK(Values!E144),"",Values!$M144)</f>
        <v/>
      </c>
      <c r="N145" s="40" t="str">
        <f aca="false">IF(ISBLANK(Values!$F144),"",Values!N144)</f>
        <v/>
      </c>
      <c r="O145" s="40" t="str">
        <f aca="false">IF(ISBLANK(Values!$F144),"",Values!O144)</f>
        <v/>
      </c>
      <c r="P145" s="40" t="str">
        <f aca="false">IF(ISBLANK(Values!$F144),"",Values!P144)</f>
        <v/>
      </c>
      <c r="Q145" s="40" t="str">
        <f aca="false">IF(ISBLANK(Values!$F144),"",Values!Q144)</f>
        <v/>
      </c>
      <c r="R145" s="40" t="str">
        <f aca="false">IF(ISBLANK(Values!$F144),"",Values!R144)</f>
        <v/>
      </c>
      <c r="S145" s="40" t="str">
        <f aca="false">IF(ISBLANK(Values!$F144),"",Values!S144)</f>
        <v/>
      </c>
      <c r="T145" s="40" t="str">
        <f aca="false">IF(ISBLANK(Values!$F144),"",Values!T144)</f>
        <v/>
      </c>
      <c r="U145" s="40" t="str">
        <f aca="false">IF(ISBLANK(Values!$F144),"",Values!U144)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&amp; " variations")</f>
        <v/>
      </c>
      <c r="K146" s="28" t="str">
        <f aca="false">IF(ISBLANK(Values!E145),"",IF(Values!J145, Values!$B$4, Values!$B$5))</f>
        <v/>
      </c>
      <c r="L146" s="39" t="str">
        <f aca="false">IF(ISBLANK(Values!E145),"",Values!$B$18)</f>
        <v/>
      </c>
      <c r="M146" s="28" t="str">
        <f aca="false">IF(ISBLANK(Values!E145),"",Values!$M145)</f>
        <v/>
      </c>
      <c r="N146" s="40" t="str">
        <f aca="false">IF(ISBLANK(Values!$F145),"",Values!N145)</f>
        <v/>
      </c>
      <c r="O146" s="40" t="str">
        <f aca="false">IF(ISBLANK(Values!$F145),"",Values!O145)</f>
        <v/>
      </c>
      <c r="P146" s="40" t="str">
        <f aca="false">IF(ISBLANK(Values!$F145),"",Values!P145)</f>
        <v/>
      </c>
      <c r="Q146" s="40" t="str">
        <f aca="false">IF(ISBLANK(Values!$F145),"",Values!Q145)</f>
        <v/>
      </c>
      <c r="R146" s="40" t="str">
        <f aca="false">IF(ISBLANK(Values!$F145),"",Values!R145)</f>
        <v/>
      </c>
      <c r="S146" s="40" t="str">
        <f aca="false">IF(ISBLANK(Values!$F145),"",Values!S145)</f>
        <v/>
      </c>
      <c r="T146" s="40" t="str">
        <f aca="false">IF(ISBLANK(Values!$F145),"",Values!T145)</f>
        <v/>
      </c>
      <c r="U146" s="40" t="str">
        <f aca="false">IF(ISBLANK(Values!$F145),"",Values!U145)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&amp; " variations")</f>
        <v/>
      </c>
      <c r="K147" s="28" t="str">
        <f aca="false">IF(ISBLANK(Values!E146),"",IF(Values!J146, Values!$B$4, Values!$B$5))</f>
        <v/>
      </c>
      <c r="L147" s="39" t="str">
        <f aca="false">IF(ISBLANK(Values!E146),"",Values!$B$18)</f>
        <v/>
      </c>
      <c r="M147" s="28" t="str">
        <f aca="false">IF(ISBLANK(Values!E146),"",Values!$M146)</f>
        <v/>
      </c>
      <c r="N147" s="40" t="str">
        <f aca="false">IF(ISBLANK(Values!$F146),"",Values!N146)</f>
        <v/>
      </c>
      <c r="O147" s="40" t="str">
        <f aca="false">IF(ISBLANK(Values!$F146),"",Values!O146)</f>
        <v/>
      </c>
      <c r="P147" s="40" t="str">
        <f aca="false">IF(ISBLANK(Values!$F146),"",Values!P146)</f>
        <v/>
      </c>
      <c r="Q147" s="40" t="str">
        <f aca="false">IF(ISBLANK(Values!$F146),"",Values!Q146)</f>
        <v/>
      </c>
      <c r="R147" s="40" t="str">
        <f aca="false">IF(ISBLANK(Values!$F146),"",Values!R146)</f>
        <v/>
      </c>
      <c r="S147" s="40" t="str">
        <f aca="false">IF(ISBLANK(Values!$F146),"",Values!S146)</f>
        <v/>
      </c>
      <c r="T147" s="40" t="str">
        <f aca="false">IF(ISBLANK(Values!$F146),"",Values!T146)</f>
        <v/>
      </c>
      <c r="U147" s="40" t="str">
        <f aca="false">IF(ISBLANK(Values!$F146),"",Values!U146)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&amp; " variations")</f>
        <v/>
      </c>
      <c r="K148" s="28" t="str">
        <f aca="false">IF(ISBLANK(Values!E147),"",IF(Values!J147, Values!$B$4, Values!$B$5))</f>
        <v/>
      </c>
      <c r="L148" s="39" t="str">
        <f aca="false">IF(ISBLANK(Values!E147),"",Values!$B$18)</f>
        <v/>
      </c>
      <c r="M148" s="28" t="str">
        <f aca="false">IF(ISBLANK(Values!E147),"",Values!$M147)</f>
        <v/>
      </c>
      <c r="N148" s="40" t="str">
        <f aca="false">IF(ISBLANK(Values!$F147),"",Values!N147)</f>
        <v/>
      </c>
      <c r="O148" s="40" t="str">
        <f aca="false">IF(ISBLANK(Values!$F147),"",Values!O147)</f>
        <v/>
      </c>
      <c r="P148" s="40" t="str">
        <f aca="false">IF(ISBLANK(Values!$F147),"",Values!P147)</f>
        <v/>
      </c>
      <c r="Q148" s="40" t="str">
        <f aca="false">IF(ISBLANK(Values!$F147),"",Values!Q147)</f>
        <v/>
      </c>
      <c r="R148" s="40" t="str">
        <f aca="false">IF(ISBLANK(Values!$F147),"",Values!R147)</f>
        <v/>
      </c>
      <c r="S148" s="40" t="str">
        <f aca="false">IF(ISBLANK(Values!$F147),"",Values!S147)</f>
        <v/>
      </c>
      <c r="T148" s="40" t="str">
        <f aca="false">IF(ISBLANK(Values!$F147),"",Values!T147)</f>
        <v/>
      </c>
      <c r="U148" s="40" t="str">
        <f aca="false">IF(ISBLANK(Values!$F147),"",Values!U147)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&amp; " variations")</f>
        <v/>
      </c>
      <c r="K149" s="28" t="str">
        <f aca="false">IF(ISBLANK(Values!E148),"",IF(Values!J148, Values!$B$4, Values!$B$5))</f>
        <v/>
      </c>
      <c r="L149" s="39" t="str">
        <f aca="false">IF(ISBLANK(Values!E148),"",Values!$B$18)</f>
        <v/>
      </c>
      <c r="M149" s="28" t="str">
        <f aca="false">IF(ISBLANK(Values!E148),"",Values!$M148)</f>
        <v/>
      </c>
      <c r="N149" s="40" t="str">
        <f aca="false">IF(ISBLANK(Values!$F148),"",Values!N148)</f>
        <v/>
      </c>
      <c r="O149" s="40" t="str">
        <f aca="false">IF(ISBLANK(Values!$F148),"",Values!O148)</f>
        <v/>
      </c>
      <c r="P149" s="40" t="str">
        <f aca="false">IF(ISBLANK(Values!$F148),"",Values!P148)</f>
        <v/>
      </c>
      <c r="Q149" s="40" t="str">
        <f aca="false">IF(ISBLANK(Values!$F148),"",Values!Q148)</f>
        <v/>
      </c>
      <c r="R149" s="40" t="str">
        <f aca="false">IF(ISBLANK(Values!$F148),"",Values!R148)</f>
        <v/>
      </c>
      <c r="S149" s="40" t="str">
        <f aca="false">IF(ISBLANK(Values!$F148),"",Values!S148)</f>
        <v/>
      </c>
      <c r="T149" s="40" t="str">
        <f aca="false">IF(ISBLANK(Values!$F148),"",Values!T148)</f>
        <v/>
      </c>
      <c r="U149" s="40" t="str">
        <f aca="false">IF(ISBLANK(Values!$F148),"",Values!U148)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&amp; " variations")</f>
        <v/>
      </c>
      <c r="K150" s="28" t="str">
        <f aca="false">IF(ISBLANK(Values!E149),"",IF(Values!J149, Values!$B$4, Values!$B$5))</f>
        <v/>
      </c>
      <c r="L150" s="39" t="str">
        <f aca="false">IF(ISBLANK(Values!E149),"",Values!$B$18)</f>
        <v/>
      </c>
      <c r="M150" s="28" t="str">
        <f aca="false">IF(ISBLANK(Values!E149),"",Values!$M149)</f>
        <v/>
      </c>
      <c r="N150" s="40" t="str">
        <f aca="false">IF(ISBLANK(Values!$F149),"",Values!N149)</f>
        <v/>
      </c>
      <c r="O150" s="40" t="str">
        <f aca="false">IF(ISBLANK(Values!$F149),"",Values!O149)</f>
        <v/>
      </c>
      <c r="P150" s="40" t="str">
        <f aca="false">IF(ISBLANK(Values!$F149),"",Values!P149)</f>
        <v/>
      </c>
      <c r="Q150" s="40" t="str">
        <f aca="false">IF(ISBLANK(Values!$F149),"",Values!Q149)</f>
        <v/>
      </c>
      <c r="R150" s="40" t="str">
        <f aca="false">IF(ISBLANK(Values!$F149),"",Values!R149)</f>
        <v/>
      </c>
      <c r="S150" s="40" t="str">
        <f aca="false">IF(ISBLANK(Values!$F149),"",Values!S149)</f>
        <v/>
      </c>
      <c r="T150" s="40" t="str">
        <f aca="false">IF(ISBLANK(Values!$F149),"",Values!T149)</f>
        <v/>
      </c>
      <c r="U150" s="40" t="str">
        <f aca="false">IF(ISBLANK(Values!$F149),"",Values!U149)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&amp; " variations")</f>
        <v/>
      </c>
      <c r="K151" s="28" t="str">
        <f aca="false">IF(ISBLANK(Values!E150),"",IF(Values!J150, Values!$B$4, Values!$B$5))</f>
        <v/>
      </c>
      <c r="L151" s="39" t="str">
        <f aca="false">IF(ISBLANK(Values!E150),"",Values!$B$18)</f>
        <v/>
      </c>
      <c r="M151" s="28" t="str">
        <f aca="false">IF(ISBLANK(Values!E150),"",Values!$M150)</f>
        <v/>
      </c>
      <c r="N151" s="40" t="str">
        <f aca="false">IF(ISBLANK(Values!$F150),"",Values!N150)</f>
        <v/>
      </c>
      <c r="O151" s="40" t="str">
        <f aca="false">IF(ISBLANK(Values!$F150),"",Values!O150)</f>
        <v/>
      </c>
      <c r="P151" s="40" t="str">
        <f aca="false">IF(ISBLANK(Values!$F150),"",Values!P150)</f>
        <v/>
      </c>
      <c r="Q151" s="40" t="str">
        <f aca="false">IF(ISBLANK(Values!$F150),"",Values!Q150)</f>
        <v/>
      </c>
      <c r="R151" s="40" t="str">
        <f aca="false">IF(ISBLANK(Values!$F150),"",Values!R150)</f>
        <v/>
      </c>
      <c r="S151" s="40" t="str">
        <f aca="false">IF(ISBLANK(Values!$F150),"",Values!S150)</f>
        <v/>
      </c>
      <c r="T151" s="40" t="str">
        <f aca="false">IF(ISBLANK(Values!$F150),"",Values!T150)</f>
        <v/>
      </c>
      <c r="U151" s="40" t="str">
        <f aca="false">IF(ISBLANK(Values!$F150),"",Values!U150)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&amp; " variations")</f>
        <v/>
      </c>
      <c r="K152" s="28" t="str">
        <f aca="false">IF(ISBLANK(Values!E151),"",IF(Values!J151, Values!$B$4, Values!$B$5))</f>
        <v/>
      </c>
      <c r="L152" s="39" t="str">
        <f aca="false">IF(ISBLANK(Values!E151),"",Values!$B$18)</f>
        <v/>
      </c>
      <c r="M152" s="28" t="str">
        <f aca="false">IF(ISBLANK(Values!E151),"",Values!$M151)</f>
        <v/>
      </c>
      <c r="N152" s="40" t="str">
        <f aca="false">IF(ISBLANK(Values!$F151),"",Values!N151)</f>
        <v/>
      </c>
      <c r="O152" s="40" t="str">
        <f aca="false">IF(ISBLANK(Values!$F151),"",Values!O151)</f>
        <v/>
      </c>
      <c r="P152" s="40" t="str">
        <f aca="false">IF(ISBLANK(Values!$F151),"",Values!P151)</f>
        <v/>
      </c>
      <c r="Q152" s="40" t="str">
        <f aca="false">IF(ISBLANK(Values!$F151),"",Values!Q151)</f>
        <v/>
      </c>
      <c r="R152" s="40" t="str">
        <f aca="false">IF(ISBLANK(Values!$F151),"",Values!R151)</f>
        <v/>
      </c>
      <c r="S152" s="40" t="str">
        <f aca="false">IF(ISBLANK(Values!$F151),"",Values!S151)</f>
        <v/>
      </c>
      <c r="T152" s="40" t="str">
        <f aca="false">IF(ISBLANK(Values!$F151),"",Values!T151)</f>
        <v/>
      </c>
      <c r="U152" s="40" t="str">
        <f aca="false">IF(ISBLANK(Values!$F151),"",Values!U151)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&amp; " variations")</f>
        <v/>
      </c>
      <c r="K153" s="28" t="str">
        <f aca="false">IF(ISBLANK(Values!E152),"",IF(Values!J152, Values!$B$4, Values!$B$5))</f>
        <v/>
      </c>
      <c r="L153" s="39" t="str">
        <f aca="false">IF(ISBLANK(Values!E152),"",Values!$B$18)</f>
        <v/>
      </c>
      <c r="M153" s="28" t="str">
        <f aca="false">IF(ISBLANK(Values!E152),"",Values!$M152)</f>
        <v/>
      </c>
      <c r="N153" s="40" t="str">
        <f aca="false">IF(ISBLANK(Values!$F152),"",Values!N152)</f>
        <v/>
      </c>
      <c r="O153" s="40" t="str">
        <f aca="false">IF(ISBLANK(Values!$F152),"",Values!O152)</f>
        <v/>
      </c>
      <c r="P153" s="40" t="str">
        <f aca="false">IF(ISBLANK(Values!$F152),"",Values!P152)</f>
        <v/>
      </c>
      <c r="Q153" s="40" t="str">
        <f aca="false">IF(ISBLANK(Values!$F152),"",Values!Q152)</f>
        <v/>
      </c>
      <c r="R153" s="40" t="str">
        <f aca="false">IF(ISBLANK(Values!$F152),"",Values!R152)</f>
        <v/>
      </c>
      <c r="S153" s="40" t="str">
        <f aca="false">IF(ISBLANK(Values!$F152),"",Values!S152)</f>
        <v/>
      </c>
      <c r="T153" s="40" t="str">
        <f aca="false">IF(ISBLANK(Values!$F152),"",Values!T152)</f>
        <v/>
      </c>
      <c r="U153" s="40" t="str">
        <f aca="false">IF(ISBLANK(Values!$F152),"",Values!U152)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&amp; " variations")</f>
        <v/>
      </c>
      <c r="K154" s="28" t="str">
        <f aca="false">IF(ISBLANK(Values!E153),"",IF(Values!J153, Values!$B$4, Values!$B$5))</f>
        <v/>
      </c>
      <c r="L154" s="39" t="str">
        <f aca="false">IF(ISBLANK(Values!E153),"",Values!$B$18)</f>
        <v/>
      </c>
      <c r="M154" s="28" t="str">
        <f aca="false">IF(ISBLANK(Values!E153),"",Values!$M153)</f>
        <v/>
      </c>
      <c r="N154" s="40" t="str">
        <f aca="false">IF(ISBLANK(Values!$F153),"",Values!N153)</f>
        <v/>
      </c>
      <c r="O154" s="40" t="str">
        <f aca="false">IF(ISBLANK(Values!$F153),"",Values!O153)</f>
        <v/>
      </c>
      <c r="P154" s="40" t="str">
        <f aca="false">IF(ISBLANK(Values!$F153),"",Values!P153)</f>
        <v/>
      </c>
      <c r="Q154" s="40" t="str">
        <f aca="false">IF(ISBLANK(Values!$F153),"",Values!Q153)</f>
        <v/>
      </c>
      <c r="R154" s="40" t="str">
        <f aca="false">IF(ISBLANK(Values!$F153),"",Values!R153)</f>
        <v/>
      </c>
      <c r="S154" s="40" t="str">
        <f aca="false">IF(ISBLANK(Values!$F153),"",Values!S153)</f>
        <v/>
      </c>
      <c r="T154" s="40" t="str">
        <f aca="false">IF(ISBLANK(Values!$F153),"",Values!T153)</f>
        <v/>
      </c>
      <c r="U154" s="40" t="str">
        <f aca="false">IF(ISBLANK(Values!$F153),"",Values!U153)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&amp; " variations")</f>
        <v/>
      </c>
      <c r="K155" s="28" t="str">
        <f aca="false">IF(ISBLANK(Values!E154),"",IF(Values!J154, Values!$B$4, Values!$B$5))</f>
        <v/>
      </c>
      <c r="L155" s="39" t="str">
        <f aca="false">IF(ISBLANK(Values!E154),"",Values!$B$18)</f>
        <v/>
      </c>
      <c r="M155" s="28" t="str">
        <f aca="false">IF(ISBLANK(Values!E154),"",Values!$M154)</f>
        <v/>
      </c>
      <c r="N155" s="40" t="str">
        <f aca="false">IF(ISBLANK(Values!$F154),"",Values!N154)</f>
        <v/>
      </c>
      <c r="O155" s="40" t="str">
        <f aca="false">IF(ISBLANK(Values!$F154),"",Values!O154)</f>
        <v/>
      </c>
      <c r="P155" s="40" t="str">
        <f aca="false">IF(ISBLANK(Values!$F154),"",Values!P154)</f>
        <v/>
      </c>
      <c r="Q155" s="40" t="str">
        <f aca="false">IF(ISBLANK(Values!$F154),"",Values!Q154)</f>
        <v/>
      </c>
      <c r="R155" s="40" t="str">
        <f aca="false">IF(ISBLANK(Values!$F154),"",Values!R154)</f>
        <v/>
      </c>
      <c r="S155" s="40" t="str">
        <f aca="false">IF(ISBLANK(Values!$F154),"",Values!S154)</f>
        <v/>
      </c>
      <c r="T155" s="40" t="str">
        <f aca="false">IF(ISBLANK(Values!$F154),"",Values!T154)</f>
        <v/>
      </c>
      <c r="U155" s="40" t="str">
        <f aca="false">IF(ISBLANK(Values!$F154),"",Values!U154)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&amp; " variations")</f>
        <v/>
      </c>
      <c r="K156" s="28" t="str">
        <f aca="false">IF(ISBLANK(Values!E155),"",IF(Values!J155, Values!$B$4, Values!$B$5))</f>
        <v/>
      </c>
      <c r="L156" s="39" t="str">
        <f aca="false">IF(ISBLANK(Values!E155),"",Values!$B$18)</f>
        <v/>
      </c>
      <c r="M156" s="28" t="str">
        <f aca="false">IF(ISBLANK(Values!E155),"",Values!$M155)</f>
        <v/>
      </c>
      <c r="N156" s="40" t="str">
        <f aca="false">IF(ISBLANK(Values!$F155),"",Values!N155)</f>
        <v/>
      </c>
      <c r="O156" s="40" t="str">
        <f aca="false">IF(ISBLANK(Values!$F155),"",Values!O155)</f>
        <v/>
      </c>
      <c r="P156" s="40" t="str">
        <f aca="false">IF(ISBLANK(Values!$F155),"",Values!P155)</f>
        <v/>
      </c>
      <c r="Q156" s="40" t="str">
        <f aca="false">IF(ISBLANK(Values!$F155),"",Values!Q155)</f>
        <v/>
      </c>
      <c r="R156" s="40" t="str">
        <f aca="false">IF(ISBLANK(Values!$F155),"",Values!R155)</f>
        <v/>
      </c>
      <c r="S156" s="40" t="str">
        <f aca="false">IF(ISBLANK(Values!$F155),"",Values!S155)</f>
        <v/>
      </c>
      <c r="T156" s="40" t="str">
        <f aca="false">IF(ISBLANK(Values!$F155),"",Values!T155)</f>
        <v/>
      </c>
      <c r="U156" s="40" t="str">
        <f aca="false">IF(ISBLANK(Values!$F155),"",Values!U155)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&amp; " variations")</f>
        <v/>
      </c>
      <c r="K157" s="28" t="str">
        <f aca="false">IF(ISBLANK(Values!E156),"",IF(Values!J156, Values!$B$4, Values!$B$5))</f>
        <v/>
      </c>
      <c r="L157" s="39" t="str">
        <f aca="false">IF(ISBLANK(Values!E156),"",Values!$B$18)</f>
        <v/>
      </c>
      <c r="M157" s="28" t="str">
        <f aca="false">IF(ISBLANK(Values!E156),"",Values!$M156)</f>
        <v/>
      </c>
      <c r="N157" s="40" t="str">
        <f aca="false">IF(ISBLANK(Values!$F156),"",Values!N156)</f>
        <v/>
      </c>
      <c r="O157" s="40" t="str">
        <f aca="false">IF(ISBLANK(Values!$F156),"",Values!O156)</f>
        <v/>
      </c>
      <c r="P157" s="40" t="str">
        <f aca="false">IF(ISBLANK(Values!$F156),"",Values!P156)</f>
        <v/>
      </c>
      <c r="Q157" s="40" t="str">
        <f aca="false">IF(ISBLANK(Values!$F156),"",Values!Q156)</f>
        <v/>
      </c>
      <c r="R157" s="40" t="str">
        <f aca="false">IF(ISBLANK(Values!$F156),"",Values!R156)</f>
        <v/>
      </c>
      <c r="S157" s="40" t="str">
        <f aca="false">IF(ISBLANK(Values!$F156),"",Values!S156)</f>
        <v/>
      </c>
      <c r="T157" s="40" t="str">
        <f aca="false">IF(ISBLANK(Values!$F156),"",Values!T156)</f>
        <v/>
      </c>
      <c r="U157" s="40" t="str">
        <f aca="false">IF(ISBLANK(Values!$F156),"",Values!U156)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&amp; " variations")</f>
        <v/>
      </c>
      <c r="K158" s="28" t="str">
        <f aca="false">IF(ISBLANK(Values!E157),"",IF(Values!J157, Values!$B$4, Values!$B$5))</f>
        <v/>
      </c>
      <c r="L158" s="39" t="str">
        <f aca="false">IF(ISBLANK(Values!E157),"",Values!$B$18)</f>
        <v/>
      </c>
      <c r="M158" s="28" t="str">
        <f aca="false">IF(ISBLANK(Values!E157),"",Values!$M157)</f>
        <v/>
      </c>
      <c r="N158" s="40" t="str">
        <f aca="false">IF(ISBLANK(Values!$F157),"",Values!N157)</f>
        <v/>
      </c>
      <c r="O158" s="40" t="str">
        <f aca="false">IF(ISBLANK(Values!$F157),"",Values!O157)</f>
        <v/>
      </c>
      <c r="P158" s="40" t="str">
        <f aca="false">IF(ISBLANK(Values!$F157),"",Values!P157)</f>
        <v/>
      </c>
      <c r="Q158" s="40" t="str">
        <f aca="false">IF(ISBLANK(Values!$F157),"",Values!Q157)</f>
        <v/>
      </c>
      <c r="R158" s="40" t="str">
        <f aca="false">IF(ISBLANK(Values!$F157),"",Values!R157)</f>
        <v/>
      </c>
      <c r="S158" s="40" t="str">
        <f aca="false">IF(ISBLANK(Values!$F157),"",Values!S157)</f>
        <v/>
      </c>
      <c r="T158" s="40" t="str">
        <f aca="false">IF(ISBLANK(Values!$F157),"",Values!T157)</f>
        <v/>
      </c>
      <c r="U158" s="40" t="str">
        <f aca="false">IF(ISBLANK(Values!$F157),"",Values!U157)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&amp; " variations")</f>
        <v/>
      </c>
      <c r="K159" s="28" t="str">
        <f aca="false">IF(ISBLANK(Values!E158),"",IF(Values!J158, Values!$B$4, Values!$B$5))</f>
        <v/>
      </c>
      <c r="L159" s="39" t="str">
        <f aca="false">IF(ISBLANK(Values!E158),"",Values!$B$18)</f>
        <v/>
      </c>
      <c r="M159" s="28" t="str">
        <f aca="false">IF(ISBLANK(Values!E158),"",Values!$M158)</f>
        <v/>
      </c>
      <c r="N159" s="40" t="str">
        <f aca="false">IF(ISBLANK(Values!$F158),"",Values!N158)</f>
        <v/>
      </c>
      <c r="O159" s="40" t="str">
        <f aca="false">IF(ISBLANK(Values!$F158),"",Values!O158)</f>
        <v/>
      </c>
      <c r="P159" s="40" t="str">
        <f aca="false">IF(ISBLANK(Values!$F158),"",Values!P158)</f>
        <v/>
      </c>
      <c r="Q159" s="40" t="str">
        <f aca="false">IF(ISBLANK(Values!$F158),"",Values!Q158)</f>
        <v/>
      </c>
      <c r="R159" s="40" t="str">
        <f aca="false">IF(ISBLANK(Values!$F158),"",Values!R158)</f>
        <v/>
      </c>
      <c r="S159" s="40" t="str">
        <f aca="false">IF(ISBLANK(Values!$F158),"",Values!S158)</f>
        <v/>
      </c>
      <c r="T159" s="40" t="str">
        <f aca="false">IF(ISBLANK(Values!$F158),"",Values!T158)</f>
        <v/>
      </c>
      <c r="U159" s="40" t="str">
        <f aca="false">IF(ISBLANK(Values!$F158),"",Values!U158)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&amp; " variations")</f>
        <v/>
      </c>
      <c r="K160" s="28" t="str">
        <f aca="false">IF(ISBLANK(Values!E159),"",IF(Values!J159, Values!$B$4, Values!$B$5))</f>
        <v/>
      </c>
      <c r="L160" s="39" t="str">
        <f aca="false">IF(ISBLANK(Values!E159),"",Values!$B$18)</f>
        <v/>
      </c>
      <c r="M160" s="28" t="str">
        <f aca="false">IF(ISBLANK(Values!E159),"",Values!$M159)</f>
        <v/>
      </c>
      <c r="N160" s="40" t="str">
        <f aca="false">IF(ISBLANK(Values!$F159),"",Values!N159)</f>
        <v/>
      </c>
      <c r="O160" s="40" t="str">
        <f aca="false">IF(ISBLANK(Values!$F159),"",Values!O159)</f>
        <v/>
      </c>
      <c r="P160" s="40" t="str">
        <f aca="false">IF(ISBLANK(Values!$F159),"",Values!P159)</f>
        <v/>
      </c>
      <c r="Q160" s="40" t="str">
        <f aca="false">IF(ISBLANK(Values!$F159),"",Values!Q159)</f>
        <v/>
      </c>
      <c r="R160" s="40" t="str">
        <f aca="false">IF(ISBLANK(Values!$F159),"",Values!R159)</f>
        <v/>
      </c>
      <c r="S160" s="40" t="str">
        <f aca="false">IF(ISBLANK(Values!$F159),"",Values!S159)</f>
        <v/>
      </c>
      <c r="T160" s="40" t="str">
        <f aca="false">IF(ISBLANK(Values!$F159),"",Values!T159)</f>
        <v/>
      </c>
      <c r="U160" s="40" t="str">
        <f aca="false">IF(ISBLANK(Values!$F159),"",Values!U159)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&amp; " variations")</f>
        <v/>
      </c>
      <c r="K161" s="28" t="str">
        <f aca="false">IF(ISBLANK(Values!E160),"",IF(Values!J160, Values!$B$4, Values!$B$5))</f>
        <v/>
      </c>
      <c r="L161" s="39" t="str">
        <f aca="false">IF(ISBLANK(Values!E160),"",Values!$B$18)</f>
        <v/>
      </c>
      <c r="M161" s="28" t="str">
        <f aca="false">IF(ISBLANK(Values!E160),"",Values!$M160)</f>
        <v/>
      </c>
      <c r="N161" s="40" t="str">
        <f aca="false">IF(ISBLANK(Values!$F160),"",Values!N160)</f>
        <v/>
      </c>
      <c r="O161" s="40" t="str">
        <f aca="false">IF(ISBLANK(Values!$F160),"",Values!O160)</f>
        <v/>
      </c>
      <c r="P161" s="40" t="str">
        <f aca="false">IF(ISBLANK(Values!$F160),"",Values!P160)</f>
        <v/>
      </c>
      <c r="Q161" s="40" t="str">
        <f aca="false">IF(ISBLANK(Values!$F160),"",Values!Q160)</f>
        <v/>
      </c>
      <c r="R161" s="40" t="str">
        <f aca="false">IF(ISBLANK(Values!$F160),"",Values!R160)</f>
        <v/>
      </c>
      <c r="S161" s="40" t="str">
        <f aca="false">IF(ISBLANK(Values!$F160),"",Values!S160)</f>
        <v/>
      </c>
      <c r="T161" s="40" t="str">
        <f aca="false">IF(ISBLANK(Values!$F160),"",Values!T160)</f>
        <v/>
      </c>
      <c r="U161" s="40" t="str">
        <f aca="false">IF(ISBLANK(Values!$F160),"",Values!U160)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&amp; " variations")</f>
        <v/>
      </c>
      <c r="K162" s="28" t="str">
        <f aca="false">IF(ISBLANK(Values!E161),"",IF(Values!J161, Values!$B$4, Values!$B$5))</f>
        <v/>
      </c>
      <c r="L162" s="39" t="str">
        <f aca="false">IF(ISBLANK(Values!E161),"",Values!$B$18)</f>
        <v/>
      </c>
      <c r="M162" s="28" t="str">
        <f aca="false">IF(ISBLANK(Values!E161),"",Values!$M161)</f>
        <v/>
      </c>
      <c r="N162" s="40" t="str">
        <f aca="false">IF(ISBLANK(Values!$F161),"",Values!N161)</f>
        <v/>
      </c>
      <c r="O162" s="40" t="str">
        <f aca="false">IF(ISBLANK(Values!$F161),"",Values!O161)</f>
        <v/>
      </c>
      <c r="P162" s="40" t="str">
        <f aca="false">IF(ISBLANK(Values!$F161),"",Values!P161)</f>
        <v/>
      </c>
      <c r="Q162" s="40" t="str">
        <f aca="false">IF(ISBLANK(Values!$F161),"",Values!Q161)</f>
        <v/>
      </c>
      <c r="R162" s="40" t="str">
        <f aca="false">IF(ISBLANK(Values!$F161),"",Values!R161)</f>
        <v/>
      </c>
      <c r="S162" s="40" t="str">
        <f aca="false">IF(ISBLANK(Values!$F161),"",Values!S161)</f>
        <v/>
      </c>
      <c r="T162" s="40" t="str">
        <f aca="false">IF(ISBLANK(Values!$F161),"",Values!T161)</f>
        <v/>
      </c>
      <c r="U162" s="40" t="str">
        <f aca="false">IF(ISBLANK(Values!$F161),"",Values!U161)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&amp; " variations")</f>
        <v/>
      </c>
      <c r="K163" s="28" t="str">
        <f aca="false">IF(ISBLANK(Values!E162),"",IF(Values!J162, Values!$B$4, Values!$B$5))</f>
        <v/>
      </c>
      <c r="L163" s="39" t="str">
        <f aca="false">IF(ISBLANK(Values!E162),"",Values!$B$18)</f>
        <v/>
      </c>
      <c r="M163" s="28" t="str">
        <f aca="false">IF(ISBLANK(Values!E162),"",Values!$M162)</f>
        <v/>
      </c>
      <c r="N163" s="40" t="str">
        <f aca="false">IF(ISBLANK(Values!$F162),"",Values!N162)</f>
        <v/>
      </c>
      <c r="O163" s="40" t="str">
        <f aca="false">IF(ISBLANK(Values!$F162),"",Values!O162)</f>
        <v/>
      </c>
      <c r="P163" s="40" t="str">
        <f aca="false">IF(ISBLANK(Values!$F162),"",Values!P162)</f>
        <v/>
      </c>
      <c r="Q163" s="40" t="str">
        <f aca="false">IF(ISBLANK(Values!$F162),"",Values!Q162)</f>
        <v/>
      </c>
      <c r="R163" s="40" t="str">
        <f aca="false">IF(ISBLANK(Values!$F162),"",Values!R162)</f>
        <v/>
      </c>
      <c r="S163" s="40" t="str">
        <f aca="false">IF(ISBLANK(Values!$F162),"",Values!S162)</f>
        <v/>
      </c>
      <c r="T163" s="40" t="str">
        <f aca="false">IF(ISBLANK(Values!$F162),"",Values!T162)</f>
        <v/>
      </c>
      <c r="U163" s="40" t="str">
        <f aca="false">IF(ISBLANK(Values!$F162),"",Values!U162)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&amp; " variations")</f>
        <v/>
      </c>
      <c r="K164" s="28" t="str">
        <f aca="false">IF(ISBLANK(Values!E163),"",IF(Values!J163, Values!$B$4, Values!$B$5))</f>
        <v/>
      </c>
      <c r="L164" s="39" t="str">
        <f aca="false">IF(ISBLANK(Values!E163),"",Values!$B$18)</f>
        <v/>
      </c>
      <c r="M164" s="28" t="str">
        <f aca="false">IF(ISBLANK(Values!E163),"",Values!$M163)</f>
        <v/>
      </c>
      <c r="N164" s="40" t="str">
        <f aca="false">IF(ISBLANK(Values!$F163),"",Values!N163)</f>
        <v/>
      </c>
      <c r="O164" s="40" t="str">
        <f aca="false">IF(ISBLANK(Values!$F163),"",Values!O163)</f>
        <v/>
      </c>
      <c r="P164" s="40" t="str">
        <f aca="false">IF(ISBLANK(Values!$F163),"",Values!P163)</f>
        <v/>
      </c>
      <c r="Q164" s="40" t="str">
        <f aca="false">IF(ISBLANK(Values!$F163),"",Values!Q163)</f>
        <v/>
      </c>
      <c r="R164" s="40" t="str">
        <f aca="false">IF(ISBLANK(Values!$F163),"",Values!R163)</f>
        <v/>
      </c>
      <c r="S164" s="40" t="str">
        <f aca="false">IF(ISBLANK(Values!$F163),"",Values!S163)</f>
        <v/>
      </c>
      <c r="T164" s="40" t="str">
        <f aca="false">IF(ISBLANK(Values!$F163),"",Values!T163)</f>
        <v/>
      </c>
      <c r="U164" s="40" t="str">
        <f aca="false">IF(ISBLANK(Values!$F163),"",Values!U163)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&amp; " variations")</f>
        <v/>
      </c>
      <c r="K165" s="28" t="str">
        <f aca="false">IF(ISBLANK(Values!E164),"",IF(Values!J164, Values!$B$4, Values!$B$5))</f>
        <v/>
      </c>
      <c r="L165" s="39" t="str">
        <f aca="false">IF(ISBLANK(Values!E164),"",Values!$B$18)</f>
        <v/>
      </c>
      <c r="M165" s="28" t="str">
        <f aca="false">IF(ISBLANK(Values!E164),"",Values!$M164)</f>
        <v/>
      </c>
      <c r="N165" s="40" t="str">
        <f aca="false">IF(ISBLANK(Values!$F164),"",Values!N164)</f>
        <v/>
      </c>
      <c r="O165" s="40" t="str">
        <f aca="false">IF(ISBLANK(Values!$F164),"",Values!O164)</f>
        <v/>
      </c>
      <c r="P165" s="40" t="str">
        <f aca="false">IF(ISBLANK(Values!$F164),"",Values!P164)</f>
        <v/>
      </c>
      <c r="Q165" s="40" t="str">
        <f aca="false">IF(ISBLANK(Values!$F164),"",Values!Q164)</f>
        <v/>
      </c>
      <c r="R165" s="40" t="str">
        <f aca="false">IF(ISBLANK(Values!$F164),"",Values!R164)</f>
        <v/>
      </c>
      <c r="S165" s="40" t="str">
        <f aca="false">IF(ISBLANK(Values!$F164),"",Values!S164)</f>
        <v/>
      </c>
      <c r="T165" s="40" t="str">
        <f aca="false">IF(ISBLANK(Values!$F164),"",Values!T164)</f>
        <v/>
      </c>
      <c r="U165" s="40" t="str">
        <f aca="false">IF(ISBLANK(Values!$F164),"",Values!U164)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&amp; " variations")</f>
        <v/>
      </c>
      <c r="K166" s="28" t="str">
        <f aca="false">IF(ISBLANK(Values!E165),"",IF(Values!J165, Values!$B$4, Values!$B$5))</f>
        <v/>
      </c>
      <c r="L166" s="39" t="str">
        <f aca="false">IF(ISBLANK(Values!E165),"",Values!$B$18)</f>
        <v/>
      </c>
      <c r="M166" s="28" t="str">
        <f aca="false">IF(ISBLANK(Values!E165),"",Values!$M165)</f>
        <v/>
      </c>
      <c r="N166" s="40" t="str">
        <f aca="false">IF(ISBLANK(Values!$F165),"",Values!N165)</f>
        <v/>
      </c>
      <c r="O166" s="40" t="str">
        <f aca="false">IF(ISBLANK(Values!$F165),"",Values!O165)</f>
        <v/>
      </c>
      <c r="P166" s="40" t="str">
        <f aca="false">IF(ISBLANK(Values!$F165),"",Values!P165)</f>
        <v/>
      </c>
      <c r="Q166" s="40" t="str">
        <f aca="false">IF(ISBLANK(Values!$F165),"",Values!Q165)</f>
        <v/>
      </c>
      <c r="R166" s="40" t="str">
        <f aca="false">IF(ISBLANK(Values!$F165),"",Values!R165)</f>
        <v/>
      </c>
      <c r="S166" s="40" t="str">
        <f aca="false">IF(ISBLANK(Values!$F165),"",Values!S165)</f>
        <v/>
      </c>
      <c r="T166" s="40" t="str">
        <f aca="false">IF(ISBLANK(Values!$F165),"",Values!T165)</f>
        <v/>
      </c>
      <c r="U166" s="40" t="str">
        <f aca="false">IF(ISBLANK(Values!$F165),"",Values!U165)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&amp; " variations")</f>
        <v/>
      </c>
      <c r="K167" s="28" t="str">
        <f aca="false">IF(ISBLANK(Values!E166),"",IF(Values!J166, Values!$B$4, Values!$B$5))</f>
        <v/>
      </c>
      <c r="L167" s="39" t="str">
        <f aca="false">IF(ISBLANK(Values!E166),"",Values!$B$18)</f>
        <v/>
      </c>
      <c r="M167" s="28" t="str">
        <f aca="false">IF(ISBLANK(Values!E166),"",Values!$M166)</f>
        <v/>
      </c>
      <c r="N167" s="40" t="str">
        <f aca="false">IF(ISBLANK(Values!$F166),"",Values!N166)</f>
        <v/>
      </c>
      <c r="O167" s="40" t="str">
        <f aca="false">IF(ISBLANK(Values!$F166),"",Values!O166)</f>
        <v/>
      </c>
      <c r="P167" s="40" t="str">
        <f aca="false">IF(ISBLANK(Values!$F166),"",Values!P166)</f>
        <v/>
      </c>
      <c r="Q167" s="40" t="str">
        <f aca="false">IF(ISBLANK(Values!$F166),"",Values!Q166)</f>
        <v/>
      </c>
      <c r="R167" s="40" t="str">
        <f aca="false">IF(ISBLANK(Values!$F166),"",Values!R166)</f>
        <v/>
      </c>
      <c r="S167" s="40" t="str">
        <f aca="false">IF(ISBLANK(Values!$F166),"",Values!S166)</f>
        <v/>
      </c>
      <c r="T167" s="40" t="str">
        <f aca="false">IF(ISBLANK(Values!$F166),"",Values!T166)</f>
        <v/>
      </c>
      <c r="U167" s="40" t="str">
        <f aca="false">IF(ISBLANK(Values!$F166),"",Values!U166)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&amp; " variations")</f>
        <v/>
      </c>
      <c r="K168" s="28" t="str">
        <f aca="false">IF(ISBLANK(Values!E167),"",IF(Values!J167, Values!$B$4, Values!$B$5))</f>
        <v/>
      </c>
      <c r="L168" s="39" t="str">
        <f aca="false">IF(ISBLANK(Values!E167),"",Values!$B$18)</f>
        <v/>
      </c>
      <c r="M168" s="28" t="str">
        <f aca="false">IF(ISBLANK(Values!E167),"",Values!$M167)</f>
        <v/>
      </c>
      <c r="N168" s="40" t="str">
        <f aca="false">IF(ISBLANK(Values!$F167),"",Values!N167)</f>
        <v/>
      </c>
      <c r="O168" s="40" t="str">
        <f aca="false">IF(ISBLANK(Values!$F167),"",Values!O167)</f>
        <v/>
      </c>
      <c r="P168" s="40" t="str">
        <f aca="false">IF(ISBLANK(Values!$F167),"",Values!P167)</f>
        <v/>
      </c>
      <c r="Q168" s="40" t="str">
        <f aca="false">IF(ISBLANK(Values!$F167),"",Values!Q167)</f>
        <v/>
      </c>
      <c r="R168" s="40" t="str">
        <f aca="false">IF(ISBLANK(Values!$F167),"",Values!R167)</f>
        <v/>
      </c>
      <c r="S168" s="40" t="str">
        <f aca="false">IF(ISBLANK(Values!$F167),"",Values!S167)</f>
        <v/>
      </c>
      <c r="T168" s="40" t="str">
        <f aca="false">IF(ISBLANK(Values!$F167),"",Values!T167)</f>
        <v/>
      </c>
      <c r="U168" s="40" t="str">
        <f aca="false">IF(ISBLANK(Values!$F167),"",Values!U167)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&amp; " variations")</f>
        <v/>
      </c>
      <c r="K169" s="28" t="str">
        <f aca="false">IF(ISBLANK(Values!E168),"",IF(Values!J168, Values!$B$4, Values!$B$5))</f>
        <v/>
      </c>
      <c r="L169" s="39" t="str">
        <f aca="false">IF(ISBLANK(Values!E168),"",Values!$B$18)</f>
        <v/>
      </c>
      <c r="M169" s="28" t="str">
        <f aca="false">IF(ISBLANK(Values!E168),"",Values!$M168)</f>
        <v/>
      </c>
      <c r="N169" s="40" t="str">
        <f aca="false">IF(ISBLANK(Values!$F168),"",Values!N168)</f>
        <v/>
      </c>
      <c r="O169" s="40" t="str">
        <f aca="false">IF(ISBLANK(Values!$F168),"",Values!O168)</f>
        <v/>
      </c>
      <c r="P169" s="40" t="str">
        <f aca="false">IF(ISBLANK(Values!$F168),"",Values!P168)</f>
        <v/>
      </c>
      <c r="Q169" s="40" t="str">
        <f aca="false">IF(ISBLANK(Values!$F168),"",Values!Q168)</f>
        <v/>
      </c>
      <c r="R169" s="40" t="str">
        <f aca="false">IF(ISBLANK(Values!$F168),"",Values!R168)</f>
        <v/>
      </c>
      <c r="S169" s="40" t="str">
        <f aca="false">IF(ISBLANK(Values!$F168),"",Values!S168)</f>
        <v/>
      </c>
      <c r="T169" s="40" t="str">
        <f aca="false">IF(ISBLANK(Values!$F168),"",Values!T168)</f>
        <v/>
      </c>
      <c r="U169" s="40" t="str">
        <f aca="false">IF(ISBLANK(Values!$F168),"",Values!U168)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&amp; " variations")</f>
        <v/>
      </c>
      <c r="K170" s="28" t="str">
        <f aca="false">IF(ISBLANK(Values!E169),"",IF(Values!J169, Values!$B$4, Values!$B$5))</f>
        <v/>
      </c>
      <c r="L170" s="39" t="str">
        <f aca="false">IF(ISBLANK(Values!E169),"",Values!$B$18)</f>
        <v/>
      </c>
      <c r="M170" s="28" t="str">
        <f aca="false">IF(ISBLANK(Values!E169),"",Values!$M169)</f>
        <v/>
      </c>
      <c r="N170" s="40" t="str">
        <f aca="false">IF(ISBLANK(Values!$F169),"",Values!N169)</f>
        <v/>
      </c>
      <c r="O170" s="40" t="str">
        <f aca="false">IF(ISBLANK(Values!$F169),"",Values!O169)</f>
        <v/>
      </c>
      <c r="P170" s="40" t="str">
        <f aca="false">IF(ISBLANK(Values!$F169),"",Values!P169)</f>
        <v/>
      </c>
      <c r="Q170" s="40" t="str">
        <f aca="false">IF(ISBLANK(Values!$F169),"",Values!Q169)</f>
        <v/>
      </c>
      <c r="R170" s="40" t="str">
        <f aca="false">IF(ISBLANK(Values!$F169),"",Values!R169)</f>
        <v/>
      </c>
      <c r="S170" s="40" t="str">
        <f aca="false">IF(ISBLANK(Values!$F169),"",Values!S169)</f>
        <v/>
      </c>
      <c r="T170" s="40" t="str">
        <f aca="false">IF(ISBLANK(Values!$F169),"",Values!T169)</f>
        <v/>
      </c>
      <c r="U170" s="40" t="str">
        <f aca="false">IF(ISBLANK(Values!$F169),"",Values!U169)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&amp; " variations")</f>
        <v/>
      </c>
      <c r="K171" s="28" t="str">
        <f aca="false">IF(ISBLANK(Values!E170),"",IF(Values!J170, Values!$B$4, Values!$B$5))</f>
        <v/>
      </c>
      <c r="L171" s="39" t="str">
        <f aca="false">IF(ISBLANK(Values!E170),"",Values!$B$18)</f>
        <v/>
      </c>
      <c r="M171" s="28" t="str">
        <f aca="false">IF(ISBLANK(Values!E170),"",Values!$M170)</f>
        <v/>
      </c>
      <c r="N171" s="40" t="str">
        <f aca="false">IF(ISBLANK(Values!$F170),"",Values!N170)</f>
        <v/>
      </c>
      <c r="O171" s="40" t="str">
        <f aca="false">IF(ISBLANK(Values!$F170),"",Values!O170)</f>
        <v/>
      </c>
      <c r="P171" s="40" t="str">
        <f aca="false">IF(ISBLANK(Values!$F170),"",Values!P170)</f>
        <v/>
      </c>
      <c r="Q171" s="40" t="str">
        <f aca="false">IF(ISBLANK(Values!$F170),"",Values!Q170)</f>
        <v/>
      </c>
      <c r="R171" s="40" t="str">
        <f aca="false">IF(ISBLANK(Values!$F170),"",Values!R170)</f>
        <v/>
      </c>
      <c r="S171" s="40" t="str">
        <f aca="false">IF(ISBLANK(Values!$F170),"",Values!S170)</f>
        <v/>
      </c>
      <c r="T171" s="40" t="str">
        <f aca="false">IF(ISBLANK(Values!$F170),"",Values!T170)</f>
        <v/>
      </c>
      <c r="U171" s="40" t="str">
        <f aca="false">IF(ISBLANK(Values!$F170),"",Values!U170)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&amp; " variations")</f>
        <v/>
      </c>
      <c r="K172" s="28" t="str">
        <f aca="false">IF(ISBLANK(Values!E171),"",IF(Values!J171, Values!$B$4, Values!$B$5))</f>
        <v/>
      </c>
      <c r="L172" s="39" t="str">
        <f aca="false">IF(ISBLANK(Values!E171),"",Values!$B$18)</f>
        <v/>
      </c>
      <c r="M172" s="28" t="str">
        <f aca="false">IF(ISBLANK(Values!E171),"",Values!$M171)</f>
        <v/>
      </c>
      <c r="N172" s="40" t="str">
        <f aca="false">IF(ISBLANK(Values!$F171),"",Values!N171)</f>
        <v/>
      </c>
      <c r="O172" s="40" t="str">
        <f aca="false">IF(ISBLANK(Values!$F171),"",Values!O171)</f>
        <v/>
      </c>
      <c r="P172" s="40" t="str">
        <f aca="false">IF(ISBLANK(Values!$F171),"",Values!P171)</f>
        <v/>
      </c>
      <c r="Q172" s="40" t="str">
        <f aca="false">IF(ISBLANK(Values!$F171),"",Values!Q171)</f>
        <v/>
      </c>
      <c r="R172" s="40" t="str">
        <f aca="false">IF(ISBLANK(Values!$F171),"",Values!R171)</f>
        <v/>
      </c>
      <c r="S172" s="40" t="str">
        <f aca="false">IF(ISBLANK(Values!$F171),"",Values!S171)</f>
        <v/>
      </c>
      <c r="T172" s="40" t="str">
        <f aca="false">IF(ISBLANK(Values!$F171),"",Values!T171)</f>
        <v/>
      </c>
      <c r="U172" s="40" t="str">
        <f aca="false">IF(ISBLANK(Values!$F171),"",Values!U171)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&amp; " variations")</f>
        <v/>
      </c>
      <c r="K173" s="28" t="str">
        <f aca="false">IF(ISBLANK(Values!E172),"",IF(Values!J172, Values!$B$4, Values!$B$5))</f>
        <v/>
      </c>
      <c r="L173" s="39" t="str">
        <f aca="false">IF(ISBLANK(Values!E172),"",Values!$B$18)</f>
        <v/>
      </c>
      <c r="M173" s="28" t="str">
        <f aca="false">IF(ISBLANK(Values!E172),"",Values!$M172)</f>
        <v/>
      </c>
      <c r="N173" s="40" t="str">
        <f aca="false">IF(ISBLANK(Values!$F172),"",Values!N172)</f>
        <v/>
      </c>
      <c r="O173" s="40" t="str">
        <f aca="false">IF(ISBLANK(Values!$F172),"",Values!O172)</f>
        <v/>
      </c>
      <c r="P173" s="40" t="str">
        <f aca="false">IF(ISBLANK(Values!$F172),"",Values!P172)</f>
        <v/>
      </c>
      <c r="Q173" s="40" t="str">
        <f aca="false">IF(ISBLANK(Values!$F172),"",Values!Q172)</f>
        <v/>
      </c>
      <c r="R173" s="40" t="str">
        <f aca="false">IF(ISBLANK(Values!$F172),"",Values!R172)</f>
        <v/>
      </c>
      <c r="S173" s="40" t="str">
        <f aca="false">IF(ISBLANK(Values!$F172),"",Values!S172)</f>
        <v/>
      </c>
      <c r="T173" s="40" t="str">
        <f aca="false">IF(ISBLANK(Values!$F172),"",Values!T172)</f>
        <v/>
      </c>
      <c r="U173" s="40" t="str">
        <f aca="false">IF(ISBLANK(Values!$F172),"",Values!U172)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&amp; " variations")</f>
        <v/>
      </c>
      <c r="K174" s="28" t="str">
        <f aca="false">IF(ISBLANK(Values!E173),"",IF(Values!J173, Values!$B$4, Values!$B$5))</f>
        <v/>
      </c>
      <c r="L174" s="39" t="str">
        <f aca="false">IF(ISBLANK(Values!E173),"",Values!$B$18)</f>
        <v/>
      </c>
      <c r="M174" s="28" t="str">
        <f aca="false">IF(ISBLANK(Values!E173),"",Values!$M173)</f>
        <v/>
      </c>
      <c r="N174" s="40" t="str">
        <f aca="false">IF(ISBLANK(Values!$F173),"",Values!N173)</f>
        <v/>
      </c>
      <c r="O174" s="40" t="str">
        <f aca="false">IF(ISBLANK(Values!$F173),"",Values!O173)</f>
        <v/>
      </c>
      <c r="P174" s="40" t="str">
        <f aca="false">IF(ISBLANK(Values!$F173),"",Values!P173)</f>
        <v/>
      </c>
      <c r="Q174" s="40" t="str">
        <f aca="false">IF(ISBLANK(Values!$F173),"",Values!Q173)</f>
        <v/>
      </c>
      <c r="R174" s="40" t="str">
        <f aca="false">IF(ISBLANK(Values!$F173),"",Values!R173)</f>
        <v/>
      </c>
      <c r="S174" s="40" t="str">
        <f aca="false">IF(ISBLANK(Values!$F173),"",Values!S173)</f>
        <v/>
      </c>
      <c r="T174" s="40" t="str">
        <f aca="false">IF(ISBLANK(Values!$F173),"",Values!T173)</f>
        <v/>
      </c>
      <c r="U174" s="40" t="str">
        <f aca="false">IF(ISBLANK(Values!$F173),"",Values!U173)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&amp; " variations")</f>
        <v/>
      </c>
      <c r="K175" s="28" t="str">
        <f aca="false">IF(ISBLANK(Values!E174),"",IF(Values!J174, Values!$B$4, Values!$B$5))</f>
        <v/>
      </c>
      <c r="L175" s="39" t="str">
        <f aca="false">IF(ISBLANK(Values!E174),"",Values!$B$18)</f>
        <v/>
      </c>
      <c r="M175" s="28" t="str">
        <f aca="false">IF(ISBLANK(Values!E174),"",Values!$M174)</f>
        <v/>
      </c>
      <c r="N175" s="40" t="str">
        <f aca="false">IF(ISBLANK(Values!$F174),"",Values!N174)</f>
        <v/>
      </c>
      <c r="O175" s="40" t="str">
        <f aca="false">IF(ISBLANK(Values!$F174),"",Values!O174)</f>
        <v/>
      </c>
      <c r="P175" s="40" t="str">
        <f aca="false">IF(ISBLANK(Values!$F174),"",Values!P174)</f>
        <v/>
      </c>
      <c r="Q175" s="40" t="str">
        <f aca="false">IF(ISBLANK(Values!$F174),"",Values!Q174)</f>
        <v/>
      </c>
      <c r="R175" s="40" t="str">
        <f aca="false">IF(ISBLANK(Values!$F174),"",Values!R174)</f>
        <v/>
      </c>
      <c r="S175" s="40" t="str">
        <f aca="false">IF(ISBLANK(Values!$F174),"",Values!S174)</f>
        <v/>
      </c>
      <c r="T175" s="40" t="str">
        <f aca="false">IF(ISBLANK(Values!$F174),"",Values!T174)</f>
        <v/>
      </c>
      <c r="U175" s="40" t="str">
        <f aca="false">IF(ISBLANK(Values!$F174),"",Values!U174)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&amp; " variations")</f>
        <v/>
      </c>
      <c r="K176" s="28" t="str">
        <f aca="false">IF(ISBLANK(Values!E175),"",IF(Values!J175, Values!$B$4, Values!$B$5))</f>
        <v/>
      </c>
      <c r="L176" s="39" t="str">
        <f aca="false">IF(ISBLANK(Values!E175),"",Values!$B$18)</f>
        <v/>
      </c>
      <c r="M176" s="28" t="str">
        <f aca="false">IF(ISBLANK(Values!E175),"",Values!$M175)</f>
        <v/>
      </c>
      <c r="N176" s="40" t="str">
        <f aca="false">IF(ISBLANK(Values!$F175),"",Values!N175)</f>
        <v/>
      </c>
      <c r="O176" s="40" t="str">
        <f aca="false">IF(ISBLANK(Values!$F175),"",Values!O175)</f>
        <v/>
      </c>
      <c r="P176" s="40" t="str">
        <f aca="false">IF(ISBLANK(Values!$F175),"",Values!P175)</f>
        <v/>
      </c>
      <c r="Q176" s="40" t="str">
        <f aca="false">IF(ISBLANK(Values!$F175),"",Values!Q175)</f>
        <v/>
      </c>
      <c r="R176" s="40" t="str">
        <f aca="false">IF(ISBLANK(Values!$F175),"",Values!R175)</f>
        <v/>
      </c>
      <c r="S176" s="40" t="str">
        <f aca="false">IF(ISBLANK(Values!$F175),"",Values!S175)</f>
        <v/>
      </c>
      <c r="T176" s="40" t="str">
        <f aca="false">IF(ISBLANK(Values!$F175),"",Values!T175)</f>
        <v/>
      </c>
      <c r="U176" s="40" t="str">
        <f aca="false">IF(ISBLANK(Values!$F175),"",Values!U175)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&amp; " variations")</f>
        <v/>
      </c>
      <c r="K177" s="28" t="str">
        <f aca="false">IF(ISBLANK(Values!E176),"",IF(Values!J176, Values!$B$4, Values!$B$5))</f>
        <v/>
      </c>
      <c r="L177" s="39" t="str">
        <f aca="false">IF(ISBLANK(Values!E176),"",Values!$B$18)</f>
        <v/>
      </c>
      <c r="M177" s="28" t="str">
        <f aca="false">IF(ISBLANK(Values!E176),"",Values!$M176)</f>
        <v/>
      </c>
      <c r="N177" s="40" t="str">
        <f aca="false">IF(ISBLANK(Values!$F176),"",Values!N176)</f>
        <v/>
      </c>
      <c r="O177" s="40" t="str">
        <f aca="false">IF(ISBLANK(Values!$F176),"",Values!O176)</f>
        <v/>
      </c>
      <c r="P177" s="40" t="str">
        <f aca="false">IF(ISBLANK(Values!$F176),"",Values!P176)</f>
        <v/>
      </c>
      <c r="Q177" s="40" t="str">
        <f aca="false">IF(ISBLANK(Values!$F176),"",Values!Q176)</f>
        <v/>
      </c>
      <c r="R177" s="40" t="str">
        <f aca="false">IF(ISBLANK(Values!$F176),"",Values!R176)</f>
        <v/>
      </c>
      <c r="S177" s="40" t="str">
        <f aca="false">IF(ISBLANK(Values!$F176),"",Values!S176)</f>
        <v/>
      </c>
      <c r="T177" s="40" t="str">
        <f aca="false">IF(ISBLANK(Values!$F176),"",Values!T176)</f>
        <v/>
      </c>
      <c r="U177" s="40" t="str">
        <f aca="false">IF(ISBLANK(Values!$F176),"",Values!U176)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&amp; " variations")</f>
        <v/>
      </c>
      <c r="K178" s="28" t="str">
        <f aca="false">IF(ISBLANK(Values!E177),"",IF(Values!J177, Values!$B$4, Values!$B$5))</f>
        <v/>
      </c>
      <c r="L178" s="39" t="str">
        <f aca="false">IF(ISBLANK(Values!E177),"",Values!$B$18)</f>
        <v/>
      </c>
      <c r="M178" s="28" t="str">
        <f aca="false">IF(ISBLANK(Values!E177),"",Values!$M177)</f>
        <v/>
      </c>
      <c r="N178" s="40" t="str">
        <f aca="false">IF(ISBLANK(Values!$F177),"",Values!N177)</f>
        <v/>
      </c>
      <c r="O178" s="40" t="str">
        <f aca="false">IF(ISBLANK(Values!$F177),"",Values!O177)</f>
        <v/>
      </c>
      <c r="P178" s="40" t="str">
        <f aca="false">IF(ISBLANK(Values!$F177),"",Values!P177)</f>
        <v/>
      </c>
      <c r="Q178" s="40" t="str">
        <f aca="false">IF(ISBLANK(Values!$F177),"",Values!Q177)</f>
        <v/>
      </c>
      <c r="R178" s="40" t="str">
        <f aca="false">IF(ISBLANK(Values!$F177),"",Values!R177)</f>
        <v/>
      </c>
      <c r="S178" s="40" t="str">
        <f aca="false">IF(ISBLANK(Values!$F177),"",Values!S177)</f>
        <v/>
      </c>
      <c r="T178" s="40" t="str">
        <f aca="false">IF(ISBLANK(Values!$F177),"",Values!T177)</f>
        <v/>
      </c>
      <c r="U178" s="40" t="str">
        <f aca="false">IF(ISBLANK(Values!$F177),"",Values!U177)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&amp; " variations")</f>
        <v/>
      </c>
      <c r="K179" s="28" t="str">
        <f aca="false">IF(ISBLANK(Values!E178),"",IF(Values!J178, Values!$B$4, Values!$B$5))</f>
        <v/>
      </c>
      <c r="L179" s="39" t="str">
        <f aca="false">IF(ISBLANK(Values!E178),"",Values!$B$18)</f>
        <v/>
      </c>
      <c r="M179" s="28" t="str">
        <f aca="false">IF(ISBLANK(Values!E178),"",Values!$M178)</f>
        <v/>
      </c>
      <c r="N179" s="40" t="str">
        <f aca="false">IF(ISBLANK(Values!$F178),"",Values!N178)</f>
        <v/>
      </c>
      <c r="O179" s="40" t="str">
        <f aca="false">IF(ISBLANK(Values!$F178),"",Values!O178)</f>
        <v/>
      </c>
      <c r="P179" s="40" t="str">
        <f aca="false">IF(ISBLANK(Values!$F178),"",Values!P178)</f>
        <v/>
      </c>
      <c r="Q179" s="40" t="str">
        <f aca="false">IF(ISBLANK(Values!$F178),"",Values!Q178)</f>
        <v/>
      </c>
      <c r="R179" s="40" t="str">
        <f aca="false">IF(ISBLANK(Values!$F178),"",Values!R178)</f>
        <v/>
      </c>
      <c r="S179" s="40" t="str">
        <f aca="false">IF(ISBLANK(Values!$F178),"",Values!S178)</f>
        <v/>
      </c>
      <c r="T179" s="40" t="str">
        <f aca="false">IF(ISBLANK(Values!$F178),"",Values!T178)</f>
        <v/>
      </c>
      <c r="U179" s="40" t="str">
        <f aca="false">IF(ISBLANK(Values!$F178),"",Values!U178)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&amp; " variations")</f>
        <v/>
      </c>
      <c r="K180" s="28" t="str">
        <f aca="false">IF(ISBLANK(Values!E179),"",IF(Values!J179, Values!$B$4, Values!$B$5))</f>
        <v/>
      </c>
      <c r="L180" s="39" t="str">
        <f aca="false">IF(ISBLANK(Values!E179),"",Values!$B$18)</f>
        <v/>
      </c>
      <c r="M180" s="28" t="str">
        <f aca="false">IF(ISBLANK(Values!E179),"",Values!$M179)</f>
        <v/>
      </c>
      <c r="N180" s="40" t="str">
        <f aca="false">IF(ISBLANK(Values!$F179),"",Values!N179)</f>
        <v/>
      </c>
      <c r="O180" s="40" t="str">
        <f aca="false">IF(ISBLANK(Values!$F179),"",Values!O179)</f>
        <v/>
      </c>
      <c r="P180" s="40" t="str">
        <f aca="false">IF(ISBLANK(Values!$F179),"",Values!P179)</f>
        <v/>
      </c>
      <c r="Q180" s="40" t="str">
        <f aca="false">IF(ISBLANK(Values!$F179),"",Values!Q179)</f>
        <v/>
      </c>
      <c r="R180" s="40" t="str">
        <f aca="false">IF(ISBLANK(Values!$F179),"",Values!R179)</f>
        <v/>
      </c>
      <c r="S180" s="40" t="str">
        <f aca="false">IF(ISBLANK(Values!$F179),"",Values!S179)</f>
        <v/>
      </c>
      <c r="T180" s="40" t="str">
        <f aca="false">IF(ISBLANK(Values!$F179),"",Values!T179)</f>
        <v/>
      </c>
      <c r="U180" s="40" t="str">
        <f aca="false">IF(ISBLANK(Values!$F179),"",Values!U179)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&amp; " variations")</f>
        <v/>
      </c>
      <c r="K181" s="28" t="str">
        <f aca="false">IF(ISBLANK(Values!E180),"",IF(Values!J180, Values!$B$4, Values!$B$5))</f>
        <v/>
      </c>
      <c r="L181" s="39" t="str">
        <f aca="false">IF(ISBLANK(Values!E180),"",Values!$B$18)</f>
        <v/>
      </c>
      <c r="M181" s="28" t="str">
        <f aca="false">IF(ISBLANK(Values!E180),"",Values!$M180)</f>
        <v/>
      </c>
      <c r="N181" s="40" t="str">
        <f aca="false">IF(ISBLANK(Values!$F180),"",Values!N180)</f>
        <v/>
      </c>
      <c r="O181" s="40" t="str">
        <f aca="false">IF(ISBLANK(Values!$F180),"",Values!O180)</f>
        <v/>
      </c>
      <c r="P181" s="40" t="str">
        <f aca="false">IF(ISBLANK(Values!$F180),"",Values!P180)</f>
        <v/>
      </c>
      <c r="Q181" s="40" t="str">
        <f aca="false">IF(ISBLANK(Values!$F180),"",Values!Q180)</f>
        <v/>
      </c>
      <c r="R181" s="40" t="str">
        <f aca="false">IF(ISBLANK(Values!$F180),"",Values!R180)</f>
        <v/>
      </c>
      <c r="S181" s="40" t="str">
        <f aca="false">IF(ISBLANK(Values!$F180),"",Values!S180)</f>
        <v/>
      </c>
      <c r="T181" s="40" t="str">
        <f aca="false">IF(ISBLANK(Values!$F180),"",Values!T180)</f>
        <v/>
      </c>
      <c r="U181" s="40" t="str">
        <f aca="false">IF(ISBLANK(Values!$F180),"",Values!U180)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&amp; " variations")</f>
        <v/>
      </c>
      <c r="K182" s="28" t="str">
        <f aca="false">IF(ISBLANK(Values!E181),"",IF(Values!J181, Values!$B$4, Values!$B$5))</f>
        <v/>
      </c>
      <c r="L182" s="39" t="str">
        <f aca="false">IF(ISBLANK(Values!E181),"",Values!$B$18)</f>
        <v/>
      </c>
      <c r="M182" s="28" t="str">
        <f aca="false">IF(ISBLANK(Values!E181),"",Values!$M181)</f>
        <v/>
      </c>
      <c r="N182" s="40" t="str">
        <f aca="false">IF(ISBLANK(Values!$F181),"",Values!N181)</f>
        <v/>
      </c>
      <c r="O182" s="40" t="str">
        <f aca="false">IF(ISBLANK(Values!$F181),"",Values!O181)</f>
        <v/>
      </c>
      <c r="P182" s="40" t="str">
        <f aca="false">IF(ISBLANK(Values!$F181),"",Values!P181)</f>
        <v/>
      </c>
      <c r="Q182" s="40" t="str">
        <f aca="false">IF(ISBLANK(Values!$F181),"",Values!Q181)</f>
        <v/>
      </c>
      <c r="R182" s="40" t="str">
        <f aca="false">IF(ISBLANK(Values!$F181),"",Values!R181)</f>
        <v/>
      </c>
      <c r="S182" s="40" t="str">
        <f aca="false">IF(ISBLANK(Values!$F181),"",Values!S181)</f>
        <v/>
      </c>
      <c r="T182" s="40" t="str">
        <f aca="false">IF(ISBLANK(Values!$F181),"",Values!T181)</f>
        <v/>
      </c>
      <c r="U182" s="40" t="str">
        <f aca="false">IF(ISBLANK(Values!$F181),"",Values!U181)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&amp; " variations")</f>
        <v/>
      </c>
      <c r="K183" s="28" t="str">
        <f aca="false">IF(ISBLANK(Values!E182),"",IF(Values!J182, Values!$B$4, Values!$B$5))</f>
        <v/>
      </c>
      <c r="L183" s="39" t="str">
        <f aca="false">IF(ISBLANK(Values!E182),"",Values!$B$18)</f>
        <v/>
      </c>
      <c r="M183" s="28" t="str">
        <f aca="false">IF(ISBLANK(Values!E182),"",Values!$M182)</f>
        <v/>
      </c>
      <c r="N183" s="40" t="str">
        <f aca="false">IF(ISBLANK(Values!$F182),"",Values!N182)</f>
        <v/>
      </c>
      <c r="O183" s="40" t="str">
        <f aca="false">IF(ISBLANK(Values!$F182),"",Values!O182)</f>
        <v/>
      </c>
      <c r="P183" s="40" t="str">
        <f aca="false">IF(ISBLANK(Values!$F182),"",Values!P182)</f>
        <v/>
      </c>
      <c r="Q183" s="40" t="str">
        <f aca="false">IF(ISBLANK(Values!$F182),"",Values!Q182)</f>
        <v/>
      </c>
      <c r="R183" s="40" t="str">
        <f aca="false">IF(ISBLANK(Values!$F182),"",Values!R182)</f>
        <v/>
      </c>
      <c r="S183" s="40" t="str">
        <f aca="false">IF(ISBLANK(Values!$F182),"",Values!S182)</f>
        <v/>
      </c>
      <c r="T183" s="40" t="str">
        <f aca="false">IF(ISBLANK(Values!$F182),"",Values!T182)</f>
        <v/>
      </c>
      <c r="U183" s="40" t="str">
        <f aca="false">IF(ISBLANK(Values!$F182),"",Values!U182)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40" t="str">
        <f aca="false">IF(ISBLANK(Values!$F183),"",Values!N183)</f>
        <v/>
      </c>
      <c r="O184" s="40" t="str">
        <f aca="false">IF(ISBLANK(Values!$F183),"",Values!O183)</f>
        <v/>
      </c>
      <c r="P184" s="40" t="str">
        <f aca="false">IF(ISBLANK(Values!$F183),"",Values!P183)</f>
        <v/>
      </c>
      <c r="Q184" s="40" t="str">
        <f aca="false">IF(ISBLANK(Values!$F183),"",Values!Q183)</f>
        <v/>
      </c>
      <c r="R184" s="40" t="str">
        <f aca="false">IF(ISBLANK(Values!$F183),"",Values!R183)</f>
        <v/>
      </c>
      <c r="S184" s="40" t="str">
        <f aca="false">IF(ISBLANK(Values!$F183),"",Values!S183)</f>
        <v/>
      </c>
      <c r="T184" s="40" t="str">
        <f aca="false">IF(ISBLANK(Values!$F183),"",Values!T183)</f>
        <v/>
      </c>
      <c r="U184" s="40" t="str">
        <f aca="false">IF(ISBLANK(Values!$F183),"",Values!U183)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40" t="str">
        <f aca="false">IF(ISBLANK(Values!$F184),"",Values!N184)</f>
        <v/>
      </c>
      <c r="O185" s="40" t="str">
        <f aca="false">IF(ISBLANK(Values!$F184),"",Values!O184)</f>
        <v/>
      </c>
      <c r="P185" s="40" t="str">
        <f aca="false">IF(ISBLANK(Values!$F184),"",Values!P184)</f>
        <v/>
      </c>
      <c r="Q185" s="40" t="str">
        <f aca="false">IF(ISBLANK(Values!$F184),"",Values!Q184)</f>
        <v/>
      </c>
      <c r="R185" s="40" t="str">
        <f aca="false">IF(ISBLANK(Values!$F184),"",Values!R184)</f>
        <v/>
      </c>
      <c r="S185" s="40" t="str">
        <f aca="false">IF(ISBLANK(Values!$F184),"",Values!S184)</f>
        <v/>
      </c>
      <c r="T185" s="40" t="str">
        <f aca="false">IF(ISBLANK(Values!$F184),"",Values!T184)</f>
        <v/>
      </c>
      <c r="U185" s="40" t="str">
        <f aca="false">IF(ISBLANK(Values!$F184),"",Values!U184)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40" t="str">
        <f aca="false">IF(ISBLANK(Values!$F185),"",Values!N185)</f>
        <v/>
      </c>
      <c r="O186" s="40" t="str">
        <f aca="false">IF(ISBLANK(Values!$F185),"",Values!O185)</f>
        <v/>
      </c>
      <c r="P186" s="40" t="str">
        <f aca="false">IF(ISBLANK(Values!$F185),"",Values!P185)</f>
        <v/>
      </c>
      <c r="Q186" s="40" t="str">
        <f aca="false">IF(ISBLANK(Values!$F185),"",Values!Q185)</f>
        <v/>
      </c>
      <c r="R186" s="40" t="str">
        <f aca="false">IF(ISBLANK(Values!$F185),"",Values!R185)</f>
        <v/>
      </c>
      <c r="S186" s="40" t="str">
        <f aca="false">IF(ISBLANK(Values!$F185),"",Values!S185)</f>
        <v/>
      </c>
      <c r="T186" s="40" t="str">
        <f aca="false">IF(ISBLANK(Values!$F185),"",Values!T185)</f>
        <v/>
      </c>
      <c r="U186" s="40" t="str">
        <f aca="false">IF(ISBLANK(Values!$F185),"",Values!U185)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40" t="str">
        <f aca="false">IF(ISBLANK(Values!$F186),"",Values!N186)</f>
        <v/>
      </c>
      <c r="O187" s="40" t="str">
        <f aca="false">IF(ISBLANK(Values!$F186),"",Values!O186)</f>
        <v/>
      </c>
      <c r="P187" s="40" t="str">
        <f aca="false">IF(ISBLANK(Values!$F186),"",Values!P186)</f>
        <v/>
      </c>
      <c r="Q187" s="40" t="str">
        <f aca="false">IF(ISBLANK(Values!$F186),"",Values!Q186)</f>
        <v/>
      </c>
      <c r="R187" s="40" t="str">
        <f aca="false">IF(ISBLANK(Values!$F186),"",Values!R186)</f>
        <v/>
      </c>
      <c r="S187" s="40" t="str">
        <f aca="false">IF(ISBLANK(Values!$F186),"",Values!S186)</f>
        <v/>
      </c>
      <c r="T187" s="40" t="str">
        <f aca="false">IF(ISBLANK(Values!$F186),"",Values!T186)</f>
        <v/>
      </c>
      <c r="U187" s="40" t="str">
        <f aca="false">IF(ISBLANK(Values!$F186),"",Values!U186)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40" t="str">
        <f aca="false">IF(ISBLANK(Values!$F187),"",Values!N187)</f>
        <v/>
      </c>
      <c r="O188" s="40" t="str">
        <f aca="false">IF(ISBLANK(Values!$F187),"",Values!O187)</f>
        <v/>
      </c>
      <c r="P188" s="40" t="str">
        <f aca="false">IF(ISBLANK(Values!$F187),"",Values!P187)</f>
        <v/>
      </c>
      <c r="Q188" s="40" t="str">
        <f aca="false">IF(ISBLANK(Values!$F187),"",Values!Q187)</f>
        <v/>
      </c>
      <c r="R188" s="40" t="str">
        <f aca="false">IF(ISBLANK(Values!$F187),"",Values!R187)</f>
        <v/>
      </c>
      <c r="S188" s="40" t="str">
        <f aca="false">IF(ISBLANK(Values!$F187),"",Values!S187)</f>
        <v/>
      </c>
      <c r="T188" s="40" t="str">
        <f aca="false">IF(ISBLANK(Values!$F187),"",Values!T187)</f>
        <v/>
      </c>
      <c r="U188" s="40" t="str">
        <f aca="false">IF(ISBLANK(Values!$F187),"",Values!U187)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40" t="str">
        <f aca="false">IF(ISBLANK(Values!$F188),"",Values!N188)</f>
        <v/>
      </c>
      <c r="O189" s="40" t="str">
        <f aca="false">IF(ISBLANK(Values!$F188),"",Values!O188)</f>
        <v/>
      </c>
      <c r="P189" s="40" t="str">
        <f aca="false">IF(ISBLANK(Values!$F188),"",Values!P188)</f>
        <v/>
      </c>
      <c r="Q189" s="40" t="str">
        <f aca="false">IF(ISBLANK(Values!$F188),"",Values!Q188)</f>
        <v/>
      </c>
      <c r="R189" s="40" t="str">
        <f aca="false">IF(ISBLANK(Values!$F188),"",Values!R188)</f>
        <v/>
      </c>
      <c r="S189" s="40" t="str">
        <f aca="false">IF(ISBLANK(Values!$F188),"",Values!S188)</f>
        <v/>
      </c>
      <c r="T189" s="40" t="str">
        <f aca="false">IF(ISBLANK(Values!$F188),"",Values!T188)</f>
        <v/>
      </c>
      <c r="U189" s="40" t="str">
        <f aca="false">IF(ISBLANK(Values!$F188),"",Values!U188)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40" t="str">
        <f aca="false">IF(ISBLANK(Values!$F189),"",Values!N189)</f>
        <v/>
      </c>
      <c r="O190" s="40" t="str">
        <f aca="false">IF(ISBLANK(Values!$F189),"",Values!O189)</f>
        <v/>
      </c>
      <c r="P190" s="40" t="str">
        <f aca="false">IF(ISBLANK(Values!$F189),"",Values!P189)</f>
        <v/>
      </c>
      <c r="Q190" s="40" t="str">
        <f aca="false">IF(ISBLANK(Values!$F189),"",Values!Q189)</f>
        <v/>
      </c>
      <c r="R190" s="40" t="str">
        <f aca="false">IF(ISBLANK(Values!$F189),"",Values!R189)</f>
        <v/>
      </c>
      <c r="S190" s="40" t="str">
        <f aca="false">IF(ISBLANK(Values!$F189),"",Values!S189)</f>
        <v/>
      </c>
      <c r="T190" s="40" t="str">
        <f aca="false">IF(ISBLANK(Values!$F189),"",Values!T189)</f>
        <v/>
      </c>
      <c r="U190" s="40" t="str">
        <f aca="false">IF(ISBLANK(Values!$F189),"",Values!U189)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40" t="str">
        <f aca="false">IF(ISBLANK(Values!$F190),"",Values!N190)</f>
        <v/>
      </c>
      <c r="O191" s="40" t="str">
        <f aca="false">IF(ISBLANK(Values!$F190),"",Values!O190)</f>
        <v/>
      </c>
      <c r="P191" s="40" t="str">
        <f aca="false">IF(ISBLANK(Values!$F190),"",Values!P190)</f>
        <v/>
      </c>
      <c r="Q191" s="40" t="str">
        <f aca="false">IF(ISBLANK(Values!$F190),"",Values!Q190)</f>
        <v/>
      </c>
      <c r="R191" s="40" t="str">
        <f aca="false">IF(ISBLANK(Values!$F190),"",Values!R190)</f>
        <v/>
      </c>
      <c r="S191" s="40" t="str">
        <f aca="false">IF(ISBLANK(Values!$F190),"",Values!S190)</f>
        <v/>
      </c>
      <c r="T191" s="40" t="str">
        <f aca="false">IF(ISBLANK(Values!$F190),"",Values!T190)</f>
        <v/>
      </c>
      <c r="U191" s="40" t="str">
        <f aca="false">IF(ISBLANK(Values!$F190),"",Values!U190)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40" t="str">
        <f aca="false">IF(ISBLANK(Values!$F191),"",Values!N191)</f>
        <v/>
      </c>
      <c r="O192" s="40" t="str">
        <f aca="false">IF(ISBLANK(Values!$F191),"",Values!O191)</f>
        <v/>
      </c>
      <c r="P192" s="40" t="str">
        <f aca="false">IF(ISBLANK(Values!$F191),"",Values!P191)</f>
        <v/>
      </c>
      <c r="Q192" s="40" t="str">
        <f aca="false">IF(ISBLANK(Values!$F191),"",Values!Q191)</f>
        <v/>
      </c>
      <c r="R192" s="40" t="str">
        <f aca="false">IF(ISBLANK(Values!$F191),"",Values!R191)</f>
        <v/>
      </c>
      <c r="S192" s="40" t="str">
        <f aca="false">IF(ISBLANK(Values!$F191),"",Values!S191)</f>
        <v/>
      </c>
      <c r="T192" s="40" t="str">
        <f aca="false">IF(ISBLANK(Values!$F191),"",Values!T191)</f>
        <v/>
      </c>
      <c r="U192" s="40" t="str">
        <f aca="false">IF(ISBLANK(Values!$F191),"",Values!U191)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40" t="str">
        <f aca="false">IF(ISBLANK(Values!$F192),"",Values!N192)</f>
        <v/>
      </c>
      <c r="O193" s="40" t="str">
        <f aca="false">IF(ISBLANK(Values!$F192),"",Values!O192)</f>
        <v/>
      </c>
      <c r="P193" s="40" t="str">
        <f aca="false">IF(ISBLANK(Values!$F192),"",Values!P192)</f>
        <v/>
      </c>
      <c r="Q193" s="40" t="str">
        <f aca="false">IF(ISBLANK(Values!$F192),"",Values!Q192)</f>
        <v/>
      </c>
      <c r="R193" s="40" t="str">
        <f aca="false">IF(ISBLANK(Values!$F192),"",Values!R192)</f>
        <v/>
      </c>
      <c r="S193" s="40" t="str">
        <f aca="false">IF(ISBLANK(Values!$F192),"",Values!S192)</f>
        <v/>
      </c>
      <c r="T193" s="40" t="str">
        <f aca="false">IF(ISBLANK(Values!$F192),"",Values!T192)</f>
        <v/>
      </c>
      <c r="U193" s="40" t="str">
        <f aca="false">IF(ISBLANK(Values!$F192),"",Values!U192)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40" t="str">
        <f aca="false">IF(ISBLANK(Values!$F193),"",Values!N193)</f>
        <v/>
      </c>
      <c r="O194" s="40" t="str">
        <f aca="false">IF(ISBLANK(Values!$F193),"",Values!O193)</f>
        <v/>
      </c>
      <c r="P194" s="40" t="str">
        <f aca="false">IF(ISBLANK(Values!$F193),"",Values!P193)</f>
        <v/>
      </c>
      <c r="Q194" s="40" t="str">
        <f aca="false">IF(ISBLANK(Values!$F193),"",Values!Q193)</f>
        <v/>
      </c>
      <c r="R194" s="40" t="str">
        <f aca="false">IF(ISBLANK(Values!$F193),"",Values!R193)</f>
        <v/>
      </c>
      <c r="S194" s="40" t="str">
        <f aca="false">IF(ISBLANK(Values!$F193),"",Values!S193)</f>
        <v/>
      </c>
      <c r="T194" s="40" t="str">
        <f aca="false">IF(ISBLANK(Values!$F193),"",Values!T193)</f>
        <v/>
      </c>
      <c r="U194" s="40" t="str">
        <f aca="false">IF(ISBLANK(Values!$F193),"",Values!U193)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40" t="str">
        <f aca="false">IF(ISBLANK(Values!$F194),"",Values!N194)</f>
        <v/>
      </c>
      <c r="O195" s="40" t="str">
        <f aca="false">IF(ISBLANK(Values!$F194),"",Values!O194)</f>
        <v/>
      </c>
      <c r="P195" s="40" t="str">
        <f aca="false">IF(ISBLANK(Values!$F194),"",Values!P194)</f>
        <v/>
      </c>
      <c r="Q195" s="40" t="str">
        <f aca="false">IF(ISBLANK(Values!$F194),"",Values!Q194)</f>
        <v/>
      </c>
      <c r="R195" s="40" t="str">
        <f aca="false">IF(ISBLANK(Values!$F194),"",Values!R194)</f>
        <v/>
      </c>
      <c r="S195" s="40" t="str">
        <f aca="false">IF(ISBLANK(Values!$F194),"",Values!S194)</f>
        <v/>
      </c>
      <c r="T195" s="40" t="str">
        <f aca="false">IF(ISBLANK(Values!$F194),"",Values!T194)</f>
        <v/>
      </c>
      <c r="U195" s="40" t="str">
        <f aca="false">IF(ISBLANK(Values!$F194),"",Values!U194)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40" t="str">
        <f aca="false">IF(ISBLANK(Values!$F195),"",Values!N195)</f>
        <v/>
      </c>
      <c r="O196" s="40" t="str">
        <f aca="false">IF(ISBLANK(Values!$F195),"",Values!O195)</f>
        <v/>
      </c>
      <c r="P196" s="40" t="str">
        <f aca="false">IF(ISBLANK(Values!$F195),"",Values!P195)</f>
        <v/>
      </c>
      <c r="Q196" s="40" t="str">
        <f aca="false">IF(ISBLANK(Values!$F195),"",Values!Q195)</f>
        <v/>
      </c>
      <c r="R196" s="40" t="str">
        <f aca="false">IF(ISBLANK(Values!$F195),"",Values!R195)</f>
        <v/>
      </c>
      <c r="S196" s="40" t="str">
        <f aca="false">IF(ISBLANK(Values!$F195),"",Values!S195)</f>
        <v/>
      </c>
      <c r="T196" s="40" t="str">
        <f aca="false">IF(ISBLANK(Values!$F195),"",Values!T195)</f>
        <v/>
      </c>
      <c r="U196" s="40" t="str">
        <f aca="false">IF(ISBLANK(Values!$F195),"",Values!U195)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40" t="str">
        <f aca="false">IF(ISBLANK(Values!$F196),"",Values!N196)</f>
        <v/>
      </c>
      <c r="O197" s="40" t="str">
        <f aca="false">IF(ISBLANK(Values!$F196),"",Values!O196)</f>
        <v/>
      </c>
      <c r="P197" s="40" t="str">
        <f aca="false">IF(ISBLANK(Values!$F196),"",Values!P196)</f>
        <v/>
      </c>
      <c r="Q197" s="40" t="str">
        <f aca="false">IF(ISBLANK(Values!$F196),"",Values!Q196)</f>
        <v/>
      </c>
      <c r="R197" s="40" t="str">
        <f aca="false">IF(ISBLANK(Values!$F196),"",Values!R196)</f>
        <v/>
      </c>
      <c r="S197" s="40" t="str">
        <f aca="false">IF(ISBLANK(Values!$F196),"",Values!S196)</f>
        <v/>
      </c>
      <c r="T197" s="40" t="str">
        <f aca="false">IF(ISBLANK(Values!$F196),"",Values!T196)</f>
        <v/>
      </c>
      <c r="U197" s="40" t="str">
        <f aca="false">IF(ISBLANK(Values!$F196),"",Values!U196)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40" t="str">
        <f aca="false">IF(ISBLANK(Values!$F197),"",Values!N197)</f>
        <v/>
      </c>
      <c r="O198" s="40" t="str">
        <f aca="false">IF(ISBLANK(Values!$F197),"",Values!O197)</f>
        <v/>
      </c>
      <c r="P198" s="40" t="str">
        <f aca="false">IF(ISBLANK(Values!$F197),"",Values!P197)</f>
        <v/>
      </c>
      <c r="Q198" s="40" t="str">
        <f aca="false">IF(ISBLANK(Values!$F197),"",Values!Q197)</f>
        <v/>
      </c>
      <c r="R198" s="40" t="str">
        <f aca="false">IF(ISBLANK(Values!$F197),"",Values!R197)</f>
        <v/>
      </c>
      <c r="S198" s="40" t="str">
        <f aca="false">IF(ISBLANK(Values!$F197),"",Values!S197)</f>
        <v/>
      </c>
      <c r="T198" s="40" t="str">
        <f aca="false">IF(ISBLANK(Values!$F197),"",Values!T197)</f>
        <v/>
      </c>
      <c r="U198" s="40" t="str">
        <f aca="false">IF(ISBLANK(Values!$F197),"",Values!U197)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40" t="str">
        <f aca="false">IF(ISBLANK(Values!$F198),"",Values!N198)</f>
        <v/>
      </c>
      <c r="O199" s="40" t="str">
        <f aca="false">IF(ISBLANK(Values!$F198),"",Values!O198)</f>
        <v/>
      </c>
      <c r="P199" s="40" t="str">
        <f aca="false">IF(ISBLANK(Values!$F198),"",Values!P198)</f>
        <v/>
      </c>
      <c r="Q199" s="40" t="str">
        <f aca="false">IF(ISBLANK(Values!$F198),"",Values!Q198)</f>
        <v/>
      </c>
      <c r="R199" s="40" t="str">
        <f aca="false">IF(ISBLANK(Values!$F198),"",Values!R198)</f>
        <v/>
      </c>
      <c r="S199" s="40" t="str">
        <f aca="false">IF(ISBLANK(Values!$F198),"",Values!S198)</f>
        <v/>
      </c>
      <c r="T199" s="40" t="str">
        <f aca="false">IF(ISBLANK(Values!$F198),"",Values!T198)</f>
        <v/>
      </c>
      <c r="U199" s="40" t="str">
        <f aca="false">IF(ISBLANK(Values!$F198),"",Values!U198)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40" t="str">
        <f aca="false">IF(ISBLANK(Values!$F199),"",Values!N199)</f>
        <v/>
      </c>
      <c r="O200" s="40" t="str">
        <f aca="false">IF(ISBLANK(Values!$F199),"",Values!O199)</f>
        <v/>
      </c>
      <c r="P200" s="40" t="str">
        <f aca="false">IF(ISBLANK(Values!$F199),"",Values!P199)</f>
        <v/>
      </c>
      <c r="Q200" s="40" t="str">
        <f aca="false">IF(ISBLANK(Values!$F199),"",Values!Q199)</f>
        <v/>
      </c>
      <c r="R200" s="40" t="str">
        <f aca="false">IF(ISBLANK(Values!$F199),"",Values!R199)</f>
        <v/>
      </c>
      <c r="S200" s="40" t="str">
        <f aca="false">IF(ISBLANK(Values!$F199),"",Values!S199)</f>
        <v/>
      </c>
      <c r="T200" s="40" t="str">
        <f aca="false">IF(ISBLANK(Values!$F199),"",Values!T199)</f>
        <v/>
      </c>
      <c r="U200" s="40" t="str">
        <f aca="false">IF(ISBLANK(Values!$F199),"",Values!U199)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40" t="str">
        <f aca="false">IF(ISBLANK(Values!$F200),"",Values!N200)</f>
        <v/>
      </c>
      <c r="O201" s="40" t="str">
        <f aca="false">IF(ISBLANK(Values!$F200),"",Values!O200)</f>
        <v/>
      </c>
      <c r="P201" s="40" t="str">
        <f aca="false">IF(ISBLANK(Values!$F200),"",Values!P200)</f>
        <v/>
      </c>
      <c r="Q201" s="40" t="str">
        <f aca="false">IF(ISBLANK(Values!$F200),"",Values!Q200)</f>
        <v/>
      </c>
      <c r="R201" s="40" t="str">
        <f aca="false">IF(ISBLANK(Values!$F200),"",Values!R200)</f>
        <v/>
      </c>
      <c r="S201" s="40" t="str">
        <f aca="false">IF(ISBLANK(Values!$F200),"",Values!S200)</f>
        <v/>
      </c>
      <c r="T201" s="40" t="str">
        <f aca="false">IF(ISBLANK(Values!$F200),"",Values!T200)</f>
        <v/>
      </c>
      <c r="U201" s="40" t="str">
        <f aca="false">IF(ISBLANK(Values!$F200),"",Values!U200)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40" t="str">
        <f aca="false">IF(ISBLANK(Values!$F201),"",Values!N201)</f>
        <v/>
      </c>
      <c r="O202" s="40" t="str">
        <f aca="false">IF(ISBLANK(Values!$F201),"",Values!O201)</f>
        <v/>
      </c>
      <c r="P202" s="40" t="str">
        <f aca="false">IF(ISBLANK(Values!$F201),"",Values!P201)</f>
        <v/>
      </c>
      <c r="Q202" s="40" t="str">
        <f aca="false">IF(ISBLANK(Values!$F201),"",Values!Q201)</f>
        <v/>
      </c>
      <c r="R202" s="40" t="str">
        <f aca="false">IF(ISBLANK(Values!$F201),"",Values!R201)</f>
        <v/>
      </c>
      <c r="S202" s="40" t="str">
        <f aca="false">IF(ISBLANK(Values!$F201),"",Values!S201)</f>
        <v/>
      </c>
      <c r="T202" s="40" t="str">
        <f aca="false">IF(ISBLANK(Values!$F201),"",Values!T201)</f>
        <v/>
      </c>
      <c r="U202" s="40" t="str">
        <f aca="false">IF(ISBLANK(Values!$F201),"",Values!U201)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40" t="str">
        <f aca="false">IF(ISBLANK(Values!$F202),"",Values!N202)</f>
        <v/>
      </c>
      <c r="O203" s="40" t="str">
        <f aca="false">IF(ISBLANK(Values!$F202),"",Values!O202)</f>
        <v/>
      </c>
      <c r="P203" s="40" t="str">
        <f aca="false">IF(ISBLANK(Values!$F202),"",Values!P202)</f>
        <v/>
      </c>
      <c r="Q203" s="40" t="str">
        <f aca="false">IF(ISBLANK(Values!$F202),"",Values!Q202)</f>
        <v/>
      </c>
      <c r="R203" s="40" t="str">
        <f aca="false">IF(ISBLANK(Values!$F202),"",Values!R202)</f>
        <v/>
      </c>
      <c r="S203" s="40" t="str">
        <f aca="false">IF(ISBLANK(Values!$F202),"",Values!S202)</f>
        <v/>
      </c>
      <c r="T203" s="40" t="str">
        <f aca="false">IF(ISBLANK(Values!$F202),"",Values!T202)</f>
        <v/>
      </c>
      <c r="U203" s="40" t="str">
        <f aca="false">IF(ISBLANK(Values!$F202),"",Values!U202)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40" t="str">
        <f aca="false">IF(ISBLANK(Values!$F203),"",Values!N203)</f>
        <v/>
      </c>
      <c r="O204" s="40" t="str">
        <f aca="false">IF(ISBLANK(Values!$F203),"",Values!O203)</f>
        <v/>
      </c>
      <c r="P204" s="40" t="str">
        <f aca="false">IF(ISBLANK(Values!$F203),"",Values!P203)</f>
        <v/>
      </c>
      <c r="Q204" s="40" t="str">
        <f aca="false">IF(ISBLANK(Values!$F203),"",Values!Q203)</f>
        <v/>
      </c>
      <c r="R204" s="40" t="str">
        <f aca="false">IF(ISBLANK(Values!$F203),"",Values!R203)</f>
        <v/>
      </c>
      <c r="S204" s="40" t="str">
        <f aca="false">IF(ISBLANK(Values!$F203),"",Values!S203)</f>
        <v/>
      </c>
      <c r="T204" s="40" t="str">
        <f aca="false">IF(ISBLANK(Values!$F203),"",Values!T203)</f>
        <v/>
      </c>
      <c r="U204" s="40" t="str">
        <f aca="false">IF(ISBLANK(Values!$F203),"",Values!U203)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5" hidden="false" customHeight="false" outlineLevel="0" collapsed="false">
      <c r="A205" s="27" t="str">
        <f aca="false">IF(ISBLANK(Values!E204),"",IF(Values!$B$37="EU","computercomponent","computer"))</f>
        <v/>
      </c>
      <c r="B205" s="37" t="str">
        <f aca="false">IF(ISBLANK(Values!E204),"",Values!F204)</f>
        <v/>
      </c>
      <c r="C205" s="32" t="str">
        <f aca="false">IF(ISBLANK(Values!E204),"","TellusRem")</f>
        <v/>
      </c>
      <c r="D205" s="30" t="str">
        <f aca="false">IF(ISBLANK(Values!E204),"",Values!E204)</f>
        <v/>
      </c>
      <c r="E205" s="31" t="str">
        <f aca="false">IF(ISBLANK(Values!E204),"","EAN")</f>
        <v/>
      </c>
      <c r="F205" s="28" t="str">
        <f aca="false">IF(ISBLANK(Values!E204),"",IF(Values!J204,Values!H204 &amp;" "&amp;  Values!$B$1 &amp; " " &amp;Values!$B$3,Values!G204 &amp;" "&amp;  Values!$B$2 &amp; " " &amp;Values!$B$3))</f>
        <v/>
      </c>
      <c r="G205" s="32" t="str">
        <f aca="false">IF(ISBLANK(Values!E204),"","TellusRem")</f>
        <v/>
      </c>
      <c r="H205" s="27" t="str">
        <f aca="false">IF(ISBLANK(Values!E204),"",Values!$B$16)</f>
        <v/>
      </c>
      <c r="I205" s="27" t="str">
        <f aca="false">IF(ISBLANK(Values!E204),"","4730574031")</f>
        <v/>
      </c>
      <c r="J205" s="38" t="str">
        <f aca="false">IF(ISBLANK(Values!E204),"",Values!F204 &amp; " variations")</f>
        <v/>
      </c>
      <c r="K205" s="28" t="str">
        <f aca="false">IF(ISBLANK(Values!E204),"",IF(Values!J204, Values!$B$4, Values!$B$5))</f>
        <v/>
      </c>
      <c r="L205" s="39" t="str">
        <f aca="false">IF(ISBLANK(Values!E204),"",Values!$B$18)</f>
        <v/>
      </c>
      <c r="M205" s="28" t="str">
        <f aca="false">IF(ISBLANK(Values!E204),"",Values!$M204)</f>
        <v/>
      </c>
      <c r="N205" s="40" t="str">
        <f aca="false">IF(ISBLANK(Values!$F204),"",Values!N204)</f>
        <v/>
      </c>
      <c r="O205" s="40" t="str">
        <f aca="false">IF(ISBLANK(Values!$F204),"",Values!O204)</f>
        <v/>
      </c>
      <c r="P205" s="40" t="str">
        <f aca="false">IF(ISBLANK(Values!$F204),"",Values!P204)</f>
        <v/>
      </c>
      <c r="Q205" s="40" t="str">
        <f aca="false">IF(ISBLANK(Values!$F204),"",Values!Q204)</f>
        <v/>
      </c>
      <c r="R205" s="40" t="str">
        <f aca="false">IF(ISBLANK(Values!$F204),"",Values!R204)</f>
        <v/>
      </c>
      <c r="S205" s="40" t="str">
        <f aca="false">IF(ISBLANK(Values!$F204),"",Values!S204)</f>
        <v/>
      </c>
      <c r="T205" s="40" t="str">
        <f aca="false">IF(ISBLANK(Values!$F204),"",Values!T204)</f>
        <v/>
      </c>
      <c r="U205" s="40" t="str">
        <f aca="false">IF(ISBLANK(Values!$F204),"",Values!U204)</f>
        <v/>
      </c>
      <c r="W205" s="32" t="str">
        <f aca="false">IF(ISBLANK(Values!E204),"","Child")</f>
        <v/>
      </c>
      <c r="X205" s="32" t="str">
        <f aca="false">IF(ISBLANK(Values!E204),"",Values!$B$13)</f>
        <v/>
      </c>
      <c r="Y205" s="38" t="str">
        <f aca="false">IF(ISBLANK(Values!E204),"","Size-Color")</f>
        <v/>
      </c>
      <c r="Z205" s="32" t="str">
        <f aca="false">IF(ISBLANK(Values!E204),"","variation")</f>
        <v/>
      </c>
      <c r="AA205" s="36" t="str">
        <f aca="false">IF(ISBLANK(Values!E204),"",Values!$B$20)</f>
        <v/>
      </c>
      <c r="AB205" s="36" t="str">
        <f aca="false">IF(ISBLANK(Values!E204),"",Values!$B$29)</f>
        <v/>
      </c>
      <c r="AI205" s="41" t="str">
        <f aca="false">IF(ISBLANK(Values!E204),"",IF(Values!I204,Values!$B$23,Values!$B$33))</f>
        <v/>
      </c>
      <c r="AJ205" s="42" t="str">
        <f aca="false">IF(ISBLANK(Values!E204),"","👉 "&amp;Values!H204&amp; " "&amp;Values!$B$24 &amp;" "&amp;Values!$B$3)</f>
        <v/>
      </c>
      <c r="AK205" s="1" t="str">
        <f aca="false">IF(ISBLANK(Values!E204),"",Values!$B$25)</f>
        <v/>
      </c>
      <c r="AL205" s="1" t="str">
        <f aca="false">IF(ISBLANK(Values!E204),"",Values!$B$26)</f>
        <v/>
      </c>
      <c r="AM205" s="1" t="str">
        <f aca="false">IF(ISBLANK(Values!E204),"",Values!$B$27)</f>
        <v/>
      </c>
      <c r="AT205" s="1" t="str">
        <f aca="false">IF(ISBLANK(Values!E204),"",IF(Values!J204,"Backlit", "Non-Backlit"))</f>
        <v/>
      </c>
      <c r="AV205" s="28" t="str">
        <f aca="false">IF(ISBLANK(Values!E204),"",Values!H204)</f>
        <v/>
      </c>
      <c r="BE205" s="27" t="str">
        <f aca="false">IF(ISBLANK(Values!E204),"","Professional Audience")</f>
        <v/>
      </c>
      <c r="BF205" s="27" t="str">
        <f aca="false">IF(ISBLANK(Values!E204),"","Consumer Audience")</f>
        <v/>
      </c>
      <c r="BG205" s="27" t="str">
        <f aca="false">IF(ISBLANK(Values!E204),"","Adults")</f>
        <v/>
      </c>
      <c r="BH205" s="27" t="str">
        <f aca="false">IF(ISBLANK(Values!E204),"","People")</f>
        <v/>
      </c>
      <c r="CG205" s="1" t="str">
        <f aca="false">IF(ISBLANK(Values!E204),"",Values!$B$11)</f>
        <v/>
      </c>
      <c r="CH205" s="1" t="str">
        <f aca="false">IF(ISBLANK(Values!E204),"","GR")</f>
        <v/>
      </c>
      <c r="CI205" s="1" t="str">
        <f aca="false">IF(ISBLANK(Values!E204),"",Values!$B$7)</f>
        <v/>
      </c>
      <c r="CJ205" s="1" t="str">
        <f aca="false">IF(ISBLANK(Values!E204),"",Values!$B$8)</f>
        <v/>
      </c>
      <c r="CK205" s="1" t="str">
        <f aca="false">IF(ISBLANK(Values!E204),"",Values!$B$9)</f>
        <v/>
      </c>
      <c r="CL205" s="1" t="str">
        <f aca="false">IF(ISBLANK(Values!E204),"","CM")</f>
        <v/>
      </c>
      <c r="CP205" s="36" t="str">
        <f aca="false">IF(ISBLANK(Values!E204),"",Values!$B$7)</f>
        <v/>
      </c>
      <c r="CQ205" s="36" t="str">
        <f aca="false">IF(ISBLANK(Values!E204),"",Values!$B$8)</f>
        <v/>
      </c>
      <c r="CR205" s="36" t="str">
        <f aca="false">IF(ISBLANK(Values!E204),"",Values!$B$9)</f>
        <v/>
      </c>
      <c r="CS205" s="1" t="str">
        <f aca="false">IF(ISBLANK(Values!E204),"",Values!$B$11)</f>
        <v/>
      </c>
      <c r="CT205" s="1" t="str">
        <f aca="false">IF(ISBLANK(Values!E204),"","GR")</f>
        <v/>
      </c>
      <c r="CU205" s="1" t="str">
        <f aca="false">IF(ISBLANK(Values!E204),"","CM")</f>
        <v/>
      </c>
      <c r="CV205" s="1" t="str">
        <f aca="false">IF(ISBLANK(Values!E204),"",IF(Values!$B$36=options!$F$1,"Denmark", IF(Values!$B$36=options!$F$2, "Danemark",IF(Values!$B$36=options!$F$3, "Dänemark",IF(Values!$B$36=options!$F$4, "Danimarca",IF(Values!$B$36=options!$F$5, "Dinamarca",IF(Values!$B$36=options!$F$6, "Denemarken","" ) ) ) ) )))</f>
        <v/>
      </c>
      <c r="CZ205" s="1" t="str">
        <f aca="false">IF(ISBLANK(Values!E204),"","No")</f>
        <v/>
      </c>
      <c r="DA205" s="1" t="str">
        <f aca="false">IF(ISBLANK(Values!E204),"","No")</f>
        <v/>
      </c>
      <c r="DO205" s="27" t="str">
        <f aca="false">IF(ISBLANK(Values!E204),"","Parts")</f>
        <v/>
      </c>
      <c r="DP205" s="27" t="str">
        <f aca="false">IF(ISBLANK(Values!E204),"",Values!$B$31)</f>
        <v/>
      </c>
      <c r="DS205" s="31"/>
      <c r="DY205" s="31"/>
      <c r="DZ205" s="31"/>
      <c r="EA205" s="31"/>
      <c r="EB205" s="31"/>
      <c r="EC205" s="31"/>
      <c r="EI205" s="1" t="str">
        <f aca="false">IF(ISBLANK(Values!E204),"",Values!$B$31)</f>
        <v/>
      </c>
      <c r="ES205" s="1" t="str">
        <f aca="false">IF(ISBLANK(Values!E204),"","Amazon Tellus UPS")</f>
        <v/>
      </c>
      <c r="EV205" s="1" t="str">
        <f aca="false">IF(ISBLANK(Values!E204),"","New")</f>
        <v/>
      </c>
      <c r="FE205" s="1" t="str">
        <f aca="false">IF(ISBLANK(Values!E204),"","3")</f>
        <v/>
      </c>
      <c r="FH205" s="1" t="str">
        <f aca="false">IF(ISBLANK(Values!E204),"","FALSE")</f>
        <v/>
      </c>
      <c r="FI205" s="36" t="str">
        <f aca="false">IF(ISBLANK(Values!E204),"","FALSE")</f>
        <v/>
      </c>
      <c r="FJ205" s="36" t="str">
        <f aca="false">IF(ISBLANK(Values!E204),"","FALSE")</f>
        <v/>
      </c>
      <c r="FM205" s="1" t="str">
        <f aca="false">IF(ISBLANK(Values!E204),"","1")</f>
        <v/>
      </c>
      <c r="FO205" s="28" t="str">
        <f aca="false">IF(ISBLANK(Values!E204),"",IF(Values!J204, Values!$B$4, Values!$B$5))</f>
        <v/>
      </c>
      <c r="FP205" s="1" t="str">
        <f aca="false">IF(ISBLANK(Values!E204),"","Percent")</f>
        <v/>
      </c>
      <c r="FQ205" s="1" t="str">
        <f aca="false">IF(ISBLANK(Values!E204),"","2")</f>
        <v/>
      </c>
      <c r="FR205" s="1" t="str">
        <f aca="false">IF(ISBLANK(Values!E204),"","3")</f>
        <v/>
      </c>
      <c r="FS205" s="1" t="str">
        <f aca="false">IF(ISBLANK(Values!E204),"","5")</f>
        <v/>
      </c>
      <c r="FT205" s="1" t="str">
        <f aca="false">IF(ISBLANK(Values!E204),"","6")</f>
        <v/>
      </c>
      <c r="FU205" s="1" t="str">
        <f aca="false">IF(ISBLANK(Values!E204),"","10")</f>
        <v/>
      </c>
      <c r="FV205" s="1" t="str">
        <f aca="false">IF(ISBLANK(Values!E204),"","10")</f>
        <v/>
      </c>
    </row>
    <row r="206" customFormat="false" ht="15" hidden="false" customHeight="false" outlineLevel="0" collapsed="false">
      <c r="A206" s="27" t="str">
        <f aca="false">IF(ISBLANK(Values!E205),"",IF(Values!$B$37="EU","computercomponent","computer"))</f>
        <v/>
      </c>
      <c r="B206" s="37" t="str">
        <f aca="false">IF(ISBLANK(Values!E205),"",Values!F205)</f>
        <v/>
      </c>
      <c r="C206" s="32" t="str">
        <f aca="false">IF(ISBLANK(Values!E205),"","TellusRem")</f>
        <v/>
      </c>
      <c r="D206" s="30" t="str">
        <f aca="false">IF(ISBLANK(Values!E205),"",Values!E205)</f>
        <v/>
      </c>
      <c r="E206" s="31" t="str">
        <f aca="false">IF(ISBLANK(Values!E205),"","EAN")</f>
        <v/>
      </c>
      <c r="F206" s="28" t="str">
        <f aca="false">IF(ISBLANK(Values!E205),"",IF(Values!J205,Values!H205 &amp;" "&amp;  Values!$B$1 &amp; " " &amp;Values!$B$3,Values!G205 &amp;" "&amp;  Values!$B$2 &amp; " " &amp;Values!$B$3))</f>
        <v/>
      </c>
      <c r="G206" s="32" t="str">
        <f aca="false">IF(ISBLANK(Values!E205),"","TellusRem")</f>
        <v/>
      </c>
      <c r="H206" s="27" t="str">
        <f aca="false">IF(ISBLANK(Values!E205),"",Values!$B$16)</f>
        <v/>
      </c>
      <c r="I206" s="27" t="str">
        <f aca="false">IF(ISBLANK(Values!E205),"","4730574031")</f>
        <v/>
      </c>
      <c r="J206" s="38" t="str">
        <f aca="false">IF(ISBLANK(Values!E205),"",Values!F205 &amp; " variations")</f>
        <v/>
      </c>
      <c r="K206" s="28" t="str">
        <f aca="false">IF(ISBLANK(Values!E205),"",IF(Values!J205, Values!$B$4, Values!$B$5))</f>
        <v/>
      </c>
      <c r="L206" s="39" t="str">
        <f aca="false">IF(ISBLANK(Values!E205),"",Values!$B$18)</f>
        <v/>
      </c>
      <c r="M206" s="28" t="str">
        <f aca="false">IF(ISBLANK(Values!E205),"",Values!$M205)</f>
        <v/>
      </c>
      <c r="N206" s="40" t="str">
        <f aca="false">IF(ISBLANK(Values!$F205),"",Values!N205)</f>
        <v/>
      </c>
      <c r="O206" s="40" t="str">
        <f aca="false">IF(ISBLANK(Values!$F205),"",Values!O205)</f>
        <v/>
      </c>
      <c r="P206" s="40" t="str">
        <f aca="false">IF(ISBLANK(Values!$F205),"",Values!P205)</f>
        <v/>
      </c>
      <c r="Q206" s="40" t="str">
        <f aca="false">IF(ISBLANK(Values!$F205),"",Values!Q205)</f>
        <v/>
      </c>
      <c r="R206" s="40" t="str">
        <f aca="false">IF(ISBLANK(Values!$F205),"",Values!R205)</f>
        <v/>
      </c>
      <c r="S206" s="40" t="str">
        <f aca="false">IF(ISBLANK(Values!$F205),"",Values!S205)</f>
        <v/>
      </c>
      <c r="T206" s="40" t="str">
        <f aca="false">IF(ISBLANK(Values!$F205),"",Values!T205)</f>
        <v/>
      </c>
      <c r="U206" s="40" t="str">
        <f aca="false">IF(ISBLANK(Values!$F205),"",Values!U205)</f>
        <v/>
      </c>
      <c r="W206" s="32" t="str">
        <f aca="false">IF(ISBLANK(Values!E205),"","Child")</f>
        <v/>
      </c>
      <c r="X206" s="32" t="str">
        <f aca="false">IF(ISBLANK(Values!E205),"",Values!$B$13)</f>
        <v/>
      </c>
      <c r="Y206" s="38" t="str">
        <f aca="false">IF(ISBLANK(Values!E205),"","Size-Color")</f>
        <v/>
      </c>
      <c r="Z206" s="32" t="str">
        <f aca="false">IF(ISBLANK(Values!E205),"","variation")</f>
        <v/>
      </c>
      <c r="AA206" s="36" t="str">
        <f aca="false">IF(ISBLANK(Values!E205),"",Values!$B$20)</f>
        <v/>
      </c>
      <c r="AB206" s="36" t="str">
        <f aca="false">IF(ISBLANK(Values!E205),"",Values!$B$29)</f>
        <v/>
      </c>
      <c r="AI206" s="41" t="str">
        <f aca="false">IF(ISBLANK(Values!E205),"",IF(Values!I205,Values!$B$23,Values!$B$33))</f>
        <v/>
      </c>
      <c r="AJ206" s="42" t="str">
        <f aca="false">IF(ISBLANK(Values!E205),"","👉 "&amp;Values!H205&amp; " "&amp;Values!$B$24 &amp;" "&amp;Values!$B$3)</f>
        <v/>
      </c>
      <c r="AK206" s="1" t="str">
        <f aca="false">IF(ISBLANK(Values!E205),"",Values!$B$25)</f>
        <v/>
      </c>
      <c r="AL206" s="1" t="str">
        <f aca="false">IF(ISBLANK(Values!E205),"",Values!$B$26)</f>
        <v/>
      </c>
      <c r="AM206" s="1" t="str">
        <f aca="false">IF(ISBLANK(Values!E205),"",Values!$B$27)</f>
        <v/>
      </c>
      <c r="AT206" s="1" t="str">
        <f aca="false">IF(ISBLANK(Values!E205),"",IF(Values!J205,"Backlit", "Non-Backlit"))</f>
        <v/>
      </c>
      <c r="AV206" s="28" t="str">
        <f aca="false">IF(ISBLANK(Values!E205),"",Values!H205)</f>
        <v/>
      </c>
      <c r="BE206" s="27" t="str">
        <f aca="false">IF(ISBLANK(Values!E205),"","Professional Audience")</f>
        <v/>
      </c>
      <c r="BF206" s="27" t="str">
        <f aca="false">IF(ISBLANK(Values!E205),"","Consumer Audience")</f>
        <v/>
      </c>
      <c r="BG206" s="27" t="str">
        <f aca="false">IF(ISBLANK(Values!E205),"","Adults")</f>
        <v/>
      </c>
      <c r="BH206" s="27" t="str">
        <f aca="false">IF(ISBLANK(Values!E205),"","People")</f>
        <v/>
      </c>
      <c r="CG206" s="1" t="str">
        <f aca="false">IF(ISBLANK(Values!E205),"",Values!$B$11)</f>
        <v/>
      </c>
      <c r="CH206" s="1" t="str">
        <f aca="false">IF(ISBLANK(Values!E205),"","GR")</f>
        <v/>
      </c>
      <c r="CI206" s="1" t="str">
        <f aca="false">IF(ISBLANK(Values!E205),"",Values!$B$7)</f>
        <v/>
      </c>
      <c r="CJ206" s="1" t="str">
        <f aca="false">IF(ISBLANK(Values!E205),"",Values!$B$8)</f>
        <v/>
      </c>
      <c r="CK206" s="1" t="str">
        <f aca="false">IF(ISBLANK(Values!E205),"",Values!$B$9)</f>
        <v/>
      </c>
      <c r="CL206" s="1" t="str">
        <f aca="false">IF(ISBLANK(Values!E205),"","CM")</f>
        <v/>
      </c>
      <c r="CP206" s="36" t="str">
        <f aca="false">IF(ISBLANK(Values!E205),"",Values!$B$7)</f>
        <v/>
      </c>
      <c r="CQ206" s="36" t="str">
        <f aca="false">IF(ISBLANK(Values!E205),"",Values!$B$8)</f>
        <v/>
      </c>
      <c r="CR206" s="36" t="str">
        <f aca="false">IF(ISBLANK(Values!E205),"",Values!$B$9)</f>
        <v/>
      </c>
      <c r="CS206" s="1" t="str">
        <f aca="false">IF(ISBLANK(Values!E205),"",Values!$B$11)</f>
        <v/>
      </c>
      <c r="CT206" s="1" t="str">
        <f aca="false">IF(ISBLANK(Values!E205),"","GR")</f>
        <v/>
      </c>
      <c r="CU206" s="1" t="str">
        <f aca="false">IF(ISBLANK(Values!E205),"","CM")</f>
        <v/>
      </c>
      <c r="CV206" s="1" t="str">
        <f aca="false">IF(ISBLANK(Values!E205),"",IF(Values!$B$36=options!$F$1,"Denmark", IF(Values!$B$36=options!$F$2, "Danemark",IF(Values!$B$36=options!$F$3, "Dänemark",IF(Values!$B$36=options!$F$4, "Danimarca",IF(Values!$B$36=options!$F$5, "Dinamarca",IF(Values!$B$36=options!$F$6, "Denemarken","" ) ) ) ) )))</f>
        <v/>
      </c>
      <c r="CZ206" s="1" t="str">
        <f aca="false">IF(ISBLANK(Values!E205),"","No")</f>
        <v/>
      </c>
      <c r="DA206" s="1" t="str">
        <f aca="false">IF(ISBLANK(Values!E205),"","No")</f>
        <v/>
      </c>
      <c r="DO206" s="27" t="str">
        <f aca="false">IF(ISBLANK(Values!E205),"","Parts")</f>
        <v/>
      </c>
      <c r="DP206" s="27" t="str">
        <f aca="false">IF(ISBLANK(Values!E205),"",Values!$B$31)</f>
        <v/>
      </c>
      <c r="DS206" s="31"/>
      <c r="DY206" s="31"/>
      <c r="DZ206" s="31"/>
      <c r="EA206" s="31"/>
      <c r="EB206" s="31"/>
      <c r="EC206" s="31"/>
      <c r="EI206" s="1" t="str">
        <f aca="false">IF(ISBLANK(Values!E205),"",Values!$B$31)</f>
        <v/>
      </c>
      <c r="ES206" s="1" t="str">
        <f aca="false">IF(ISBLANK(Values!E205),"","Amazon Tellus UPS")</f>
        <v/>
      </c>
      <c r="EV206" s="1" t="str">
        <f aca="false">IF(ISBLANK(Values!E205),"","New")</f>
        <v/>
      </c>
      <c r="FE206" s="1" t="str">
        <f aca="false">IF(ISBLANK(Values!E205),"","3")</f>
        <v/>
      </c>
      <c r="FH206" s="1" t="str">
        <f aca="false">IF(ISBLANK(Values!E205),"","FALSE")</f>
        <v/>
      </c>
      <c r="FI206" s="36" t="str">
        <f aca="false">IF(ISBLANK(Values!E205),"","FALSE")</f>
        <v/>
      </c>
      <c r="FJ206" s="36" t="str">
        <f aca="false">IF(ISBLANK(Values!E205),"","FALSE")</f>
        <v/>
      </c>
      <c r="FM206" s="1" t="str">
        <f aca="false">IF(ISBLANK(Values!E205),"","1")</f>
        <v/>
      </c>
      <c r="FO206" s="28" t="str">
        <f aca="false">IF(ISBLANK(Values!E205),"",IF(Values!J205, Values!$B$4, Values!$B$5))</f>
        <v/>
      </c>
      <c r="FP206" s="1" t="str">
        <f aca="false">IF(ISBLANK(Values!E205),"","Percent")</f>
        <v/>
      </c>
      <c r="FQ206" s="1" t="str">
        <f aca="false">IF(ISBLANK(Values!E205),"","2")</f>
        <v/>
      </c>
      <c r="FR206" s="1" t="str">
        <f aca="false">IF(ISBLANK(Values!E205),"","3")</f>
        <v/>
      </c>
      <c r="FS206" s="1" t="str">
        <f aca="false">IF(ISBLANK(Values!E205),"","5")</f>
        <v/>
      </c>
      <c r="FT206" s="1" t="str">
        <f aca="false">IF(ISBLANK(Values!E205),"","6")</f>
        <v/>
      </c>
      <c r="FU206" s="1" t="str">
        <f aca="false">IF(ISBLANK(Values!E205),"","10")</f>
        <v/>
      </c>
      <c r="FV206" s="1" t="str">
        <f aca="false">IF(ISBLANK(Values!E205),"","10")</f>
        <v/>
      </c>
    </row>
    <row r="207" customFormat="false" ht="15" hidden="false" customHeight="false" outlineLevel="0" collapsed="false">
      <c r="A207" s="27" t="str">
        <f aca="false">IF(ISBLANK(Values!E206),"",IF(Values!$B$37="EU","computercomponent","computer"))</f>
        <v/>
      </c>
      <c r="B207" s="37" t="str">
        <f aca="false">IF(ISBLANK(Values!E206),"",Values!F206)</f>
        <v/>
      </c>
      <c r="C207" s="32" t="str">
        <f aca="false">IF(ISBLANK(Values!E206),"","TellusRem")</f>
        <v/>
      </c>
      <c r="D207" s="30" t="str">
        <f aca="false">IF(ISBLANK(Values!E206),"",Values!E206)</f>
        <v/>
      </c>
      <c r="E207" s="31" t="str">
        <f aca="false">IF(ISBLANK(Values!E206),"","EAN")</f>
        <v/>
      </c>
      <c r="F207" s="28" t="str">
        <f aca="false">IF(ISBLANK(Values!E206),"",IF(Values!J206,Values!H206 &amp;" "&amp;  Values!$B$1 &amp; " " &amp;Values!$B$3,Values!G206 &amp;" "&amp;  Values!$B$2 &amp; " " &amp;Values!$B$3))</f>
        <v/>
      </c>
      <c r="G207" s="32" t="str">
        <f aca="false">IF(ISBLANK(Values!E206),"","TellusRem")</f>
        <v/>
      </c>
      <c r="H207" s="27" t="str">
        <f aca="false">IF(ISBLANK(Values!E206),"",Values!$B$16)</f>
        <v/>
      </c>
      <c r="I207" s="27" t="str">
        <f aca="false">IF(ISBLANK(Values!E206),"","4730574031")</f>
        <v/>
      </c>
      <c r="J207" s="38" t="str">
        <f aca="false">IF(ISBLANK(Values!E206),"",Values!F206 &amp; " variations")</f>
        <v/>
      </c>
      <c r="K207" s="28" t="str">
        <f aca="false">IF(ISBLANK(Values!E206),"",IF(Values!J206, Values!$B$4, Values!$B$5))</f>
        <v/>
      </c>
      <c r="L207" s="39" t="str">
        <f aca="false">IF(ISBLANK(Values!E206),"",Values!$B$18)</f>
        <v/>
      </c>
      <c r="M207" s="28" t="str">
        <f aca="false">IF(ISBLANK(Values!E206),"",Values!$M206)</f>
        <v/>
      </c>
      <c r="N207" s="40" t="str">
        <f aca="false">IF(ISBLANK(Values!$F206),"",Values!N206)</f>
        <v/>
      </c>
      <c r="O207" s="40" t="str">
        <f aca="false">IF(ISBLANK(Values!$F206),"",Values!O206)</f>
        <v/>
      </c>
      <c r="P207" s="40" t="str">
        <f aca="false">IF(ISBLANK(Values!$F206),"",Values!P206)</f>
        <v/>
      </c>
      <c r="Q207" s="40" t="str">
        <f aca="false">IF(ISBLANK(Values!$F206),"",Values!Q206)</f>
        <v/>
      </c>
      <c r="R207" s="40" t="str">
        <f aca="false">IF(ISBLANK(Values!$F206),"",Values!R206)</f>
        <v/>
      </c>
      <c r="S207" s="40" t="str">
        <f aca="false">IF(ISBLANK(Values!$F206),"",Values!S206)</f>
        <v/>
      </c>
      <c r="T207" s="40" t="str">
        <f aca="false">IF(ISBLANK(Values!$F206),"",Values!T206)</f>
        <v/>
      </c>
      <c r="U207" s="40" t="str">
        <f aca="false">IF(ISBLANK(Values!$F206),"",Values!U206)</f>
        <v/>
      </c>
      <c r="W207" s="32" t="str">
        <f aca="false">IF(ISBLANK(Values!E206),"","Child")</f>
        <v/>
      </c>
      <c r="X207" s="32" t="str">
        <f aca="false">IF(ISBLANK(Values!E206),"",Values!$B$13)</f>
        <v/>
      </c>
      <c r="Y207" s="38" t="str">
        <f aca="false">IF(ISBLANK(Values!E206),"","Size-Color")</f>
        <v/>
      </c>
      <c r="Z207" s="32" t="str">
        <f aca="false">IF(ISBLANK(Values!E206),"","variation")</f>
        <v/>
      </c>
      <c r="AA207" s="36" t="str">
        <f aca="false">IF(ISBLANK(Values!E206),"",Values!$B$20)</f>
        <v/>
      </c>
      <c r="AB207" s="36" t="str">
        <f aca="false">IF(ISBLANK(Values!E206),"",Values!$B$29)</f>
        <v/>
      </c>
      <c r="AI207" s="41" t="str">
        <f aca="false">IF(ISBLANK(Values!E206),"",IF(Values!I206,Values!$B$23,Values!$B$33))</f>
        <v/>
      </c>
      <c r="AJ207" s="42" t="str">
        <f aca="false">IF(ISBLANK(Values!E206),"","👉 "&amp;Values!H206&amp; " "&amp;Values!$B$24 &amp;" "&amp;Values!$B$3)</f>
        <v/>
      </c>
      <c r="AK207" s="1" t="str">
        <f aca="false">IF(ISBLANK(Values!E206),"",Values!$B$25)</f>
        <v/>
      </c>
      <c r="AL207" s="1" t="str">
        <f aca="false">IF(ISBLANK(Values!E206),"",Values!$B$26)</f>
        <v/>
      </c>
      <c r="AM207" s="1" t="str">
        <f aca="false">IF(ISBLANK(Values!E206),"",Values!$B$27)</f>
        <v/>
      </c>
      <c r="AT207" s="1" t="str">
        <f aca="false">IF(ISBLANK(Values!E206),"",IF(Values!J206,"Backlit", "Non-Backlit"))</f>
        <v/>
      </c>
      <c r="AV207" s="28" t="str">
        <f aca="false">IF(ISBLANK(Values!E206),"",Values!H206)</f>
        <v/>
      </c>
      <c r="BE207" s="27" t="str">
        <f aca="false">IF(ISBLANK(Values!E206),"","Professional Audience")</f>
        <v/>
      </c>
      <c r="BF207" s="27" t="str">
        <f aca="false">IF(ISBLANK(Values!E206),"","Consumer Audience")</f>
        <v/>
      </c>
      <c r="BG207" s="27" t="str">
        <f aca="false">IF(ISBLANK(Values!E206),"","Adults")</f>
        <v/>
      </c>
      <c r="BH207" s="27" t="str">
        <f aca="false">IF(ISBLANK(Values!E206),"","People")</f>
        <v/>
      </c>
      <c r="CG207" s="1" t="str">
        <f aca="false">IF(ISBLANK(Values!E206),"",Values!$B$11)</f>
        <v/>
      </c>
      <c r="CH207" s="1" t="str">
        <f aca="false">IF(ISBLANK(Values!E206),"","GR")</f>
        <v/>
      </c>
      <c r="CI207" s="1" t="str">
        <f aca="false">IF(ISBLANK(Values!E206),"",Values!$B$7)</f>
        <v/>
      </c>
      <c r="CJ207" s="1" t="str">
        <f aca="false">IF(ISBLANK(Values!E206),"",Values!$B$8)</f>
        <v/>
      </c>
      <c r="CK207" s="1" t="str">
        <f aca="false">IF(ISBLANK(Values!E206),"",Values!$B$9)</f>
        <v/>
      </c>
      <c r="CL207" s="1" t="str">
        <f aca="false">IF(ISBLANK(Values!E206),"","CM")</f>
        <v/>
      </c>
      <c r="CP207" s="36" t="str">
        <f aca="false">IF(ISBLANK(Values!E206),"",Values!$B$7)</f>
        <v/>
      </c>
      <c r="CQ207" s="36" t="str">
        <f aca="false">IF(ISBLANK(Values!E206),"",Values!$B$8)</f>
        <v/>
      </c>
      <c r="CR207" s="36" t="str">
        <f aca="false">IF(ISBLANK(Values!E206),"",Values!$B$9)</f>
        <v/>
      </c>
      <c r="CS207" s="1" t="str">
        <f aca="false">IF(ISBLANK(Values!E206),"",Values!$B$11)</f>
        <v/>
      </c>
      <c r="CT207" s="1" t="str">
        <f aca="false">IF(ISBLANK(Values!E206),"","GR")</f>
        <v/>
      </c>
      <c r="CU207" s="1" t="str">
        <f aca="false">IF(ISBLANK(Values!E206),"","CM")</f>
        <v/>
      </c>
      <c r="CV207" s="1" t="str">
        <f aca="false">IF(ISBLANK(Values!E206),"",IF(Values!$B$36=options!$F$1,"Denmark", IF(Values!$B$36=options!$F$2, "Danemark",IF(Values!$B$36=options!$F$3, "Dänemark",IF(Values!$B$36=options!$F$4, "Danimarca",IF(Values!$B$36=options!$F$5, "Dinamarca",IF(Values!$B$36=options!$F$6, "Denemarken","" ) ) ) ) )))</f>
        <v/>
      </c>
      <c r="CZ207" s="1" t="str">
        <f aca="false">IF(ISBLANK(Values!E206),"","No")</f>
        <v/>
      </c>
      <c r="DA207" s="1" t="str">
        <f aca="false">IF(ISBLANK(Values!E206),"","No")</f>
        <v/>
      </c>
      <c r="DO207" s="27" t="str">
        <f aca="false">IF(ISBLANK(Values!E206),"","Parts")</f>
        <v/>
      </c>
      <c r="DP207" s="27" t="str">
        <f aca="false">IF(ISBLANK(Values!E206),"",Values!$B$31)</f>
        <v/>
      </c>
      <c r="DS207" s="31"/>
      <c r="DY207" s="31"/>
      <c r="DZ207" s="31"/>
      <c r="EA207" s="31"/>
      <c r="EB207" s="31"/>
      <c r="EC207" s="31"/>
      <c r="EI207" s="1" t="str">
        <f aca="false">IF(ISBLANK(Values!E206),"",Values!$B$31)</f>
        <v/>
      </c>
      <c r="ES207" s="1" t="str">
        <f aca="false">IF(ISBLANK(Values!E206),"","Amazon Tellus UPS")</f>
        <v/>
      </c>
      <c r="EV207" s="1" t="str">
        <f aca="false">IF(ISBLANK(Values!E206),"","New")</f>
        <v/>
      </c>
      <c r="FE207" s="1" t="str">
        <f aca="false">IF(ISBLANK(Values!E206),"","3")</f>
        <v/>
      </c>
      <c r="FH207" s="1" t="str">
        <f aca="false">IF(ISBLANK(Values!E206),"","FALSE")</f>
        <v/>
      </c>
      <c r="FI207" s="36" t="str">
        <f aca="false">IF(ISBLANK(Values!E206),"","FALSE")</f>
        <v/>
      </c>
      <c r="FJ207" s="36" t="str">
        <f aca="false">IF(ISBLANK(Values!E206),"","FALSE")</f>
        <v/>
      </c>
      <c r="FM207" s="1" t="str">
        <f aca="false">IF(ISBLANK(Values!E206),"","1")</f>
        <v/>
      </c>
      <c r="FO207" s="28" t="str">
        <f aca="false">IF(ISBLANK(Values!E206),"",IF(Values!J206, Values!$B$4, Values!$B$5))</f>
        <v/>
      </c>
      <c r="FP207" s="1" t="str">
        <f aca="false">IF(ISBLANK(Values!E206),"","Percent")</f>
        <v/>
      </c>
      <c r="FQ207" s="1" t="str">
        <f aca="false">IF(ISBLANK(Values!E206),"","2")</f>
        <v/>
      </c>
      <c r="FR207" s="1" t="str">
        <f aca="false">IF(ISBLANK(Values!E206),"","3")</f>
        <v/>
      </c>
      <c r="FS207" s="1" t="str">
        <f aca="false">IF(ISBLANK(Values!E206),"","5")</f>
        <v/>
      </c>
      <c r="FT207" s="1" t="str">
        <f aca="false">IF(ISBLANK(Values!E206),"","6")</f>
        <v/>
      </c>
      <c r="FU207" s="1" t="str">
        <f aca="false">IF(ISBLANK(Values!E206),"","10")</f>
        <v/>
      </c>
      <c r="FV207" s="1" t="str">
        <f aca="false">IF(ISBLANK(Values!E206),"","10")</f>
        <v/>
      </c>
    </row>
    <row r="208" customFormat="false" ht="15" hidden="false" customHeight="false" outlineLevel="0" collapsed="false">
      <c r="A208" s="27" t="str">
        <f aca="false">IF(ISBLANK(Values!E207),"",IF(Values!$B$37="EU","computercomponent","computer"))</f>
        <v/>
      </c>
      <c r="B208" s="37" t="str">
        <f aca="false">IF(ISBLANK(Values!E207),"",Values!F207)</f>
        <v/>
      </c>
      <c r="C208" s="32" t="str">
        <f aca="false">IF(ISBLANK(Values!E207),"","TellusRem")</f>
        <v/>
      </c>
      <c r="D208" s="30" t="str">
        <f aca="false">IF(ISBLANK(Values!E207),"",Values!E207)</f>
        <v/>
      </c>
      <c r="E208" s="31" t="str">
        <f aca="false">IF(ISBLANK(Values!E207),"","EAN")</f>
        <v/>
      </c>
      <c r="F208" s="28" t="str">
        <f aca="false">IF(ISBLANK(Values!E207),"",IF(Values!J207,Values!H207 &amp;" "&amp;  Values!$B$1 &amp; " " &amp;Values!$B$3,Values!G207 &amp;" "&amp;  Values!$B$2 &amp; " " &amp;Values!$B$3))</f>
        <v/>
      </c>
      <c r="G208" s="32" t="str">
        <f aca="false">IF(ISBLANK(Values!E207),"","TellusRem")</f>
        <v/>
      </c>
      <c r="H208" s="27" t="str">
        <f aca="false">IF(ISBLANK(Values!E207),"",Values!$B$16)</f>
        <v/>
      </c>
      <c r="I208" s="27" t="str">
        <f aca="false">IF(ISBLANK(Values!E207),"","4730574031")</f>
        <v/>
      </c>
      <c r="J208" s="38" t="str">
        <f aca="false">IF(ISBLANK(Values!E207),"",Values!F207 &amp; " variations")</f>
        <v/>
      </c>
      <c r="K208" s="28" t="str">
        <f aca="false">IF(ISBLANK(Values!E207),"",IF(Values!J207, Values!$B$4, Values!$B$5))</f>
        <v/>
      </c>
      <c r="L208" s="39" t="str">
        <f aca="false">IF(ISBLANK(Values!E207),"",Values!$B$18)</f>
        <v/>
      </c>
      <c r="M208" s="28" t="str">
        <f aca="false">IF(ISBLANK(Values!E207),"",Values!$M207)</f>
        <v/>
      </c>
      <c r="N208" s="40" t="str">
        <f aca="false">IF(ISBLANK(Values!$F207),"",Values!N207)</f>
        <v/>
      </c>
      <c r="O208" s="40" t="str">
        <f aca="false">IF(ISBLANK(Values!$F207),"",Values!O207)</f>
        <v/>
      </c>
      <c r="P208" s="40" t="str">
        <f aca="false">IF(ISBLANK(Values!$F207),"",Values!P207)</f>
        <v/>
      </c>
      <c r="Q208" s="40" t="str">
        <f aca="false">IF(ISBLANK(Values!$F207),"",Values!Q207)</f>
        <v/>
      </c>
      <c r="R208" s="40" t="str">
        <f aca="false">IF(ISBLANK(Values!$F207),"",Values!R207)</f>
        <v/>
      </c>
      <c r="S208" s="40" t="str">
        <f aca="false">IF(ISBLANK(Values!$F207),"",Values!S207)</f>
        <v/>
      </c>
      <c r="T208" s="40" t="str">
        <f aca="false">IF(ISBLANK(Values!$F207),"",Values!T207)</f>
        <v/>
      </c>
      <c r="U208" s="40" t="str">
        <f aca="false">IF(ISBLANK(Values!$F207),"",Values!U207)</f>
        <v/>
      </c>
      <c r="W208" s="32" t="str">
        <f aca="false">IF(ISBLANK(Values!E207),"","Child")</f>
        <v/>
      </c>
      <c r="X208" s="32" t="str">
        <f aca="false">IF(ISBLANK(Values!E207),"",Values!$B$13)</f>
        <v/>
      </c>
      <c r="Y208" s="38" t="str">
        <f aca="false">IF(ISBLANK(Values!E207),"","Size-Color")</f>
        <v/>
      </c>
      <c r="Z208" s="32" t="str">
        <f aca="false">IF(ISBLANK(Values!E207),"","variation")</f>
        <v/>
      </c>
      <c r="AA208" s="36" t="str">
        <f aca="false">IF(ISBLANK(Values!E207),"",Values!$B$20)</f>
        <v/>
      </c>
      <c r="AB208" s="36" t="str">
        <f aca="false">IF(ISBLANK(Values!E207),"",Values!$B$29)</f>
        <v/>
      </c>
      <c r="AI208" s="41" t="str">
        <f aca="false">IF(ISBLANK(Values!E207),"",IF(Values!I207,Values!$B$23,Values!$B$33))</f>
        <v/>
      </c>
      <c r="AJ208" s="42" t="str">
        <f aca="false">IF(ISBLANK(Values!E207),"","👉 "&amp;Values!H207&amp; " "&amp;Values!$B$24 &amp;" "&amp;Values!$B$3)</f>
        <v/>
      </c>
      <c r="AK208" s="1" t="str">
        <f aca="false">IF(ISBLANK(Values!E207),"",Values!$B$25)</f>
        <v/>
      </c>
      <c r="AL208" s="1" t="str">
        <f aca="false">IF(ISBLANK(Values!E207),"",Values!$B$26)</f>
        <v/>
      </c>
      <c r="AM208" s="1" t="str">
        <f aca="false">IF(ISBLANK(Values!E207),"",Values!$B$27)</f>
        <v/>
      </c>
      <c r="AT208" s="1" t="str">
        <f aca="false">IF(ISBLANK(Values!E207),"",IF(Values!J207,"Backlit", "Non-Backlit"))</f>
        <v/>
      </c>
      <c r="AV208" s="28" t="str">
        <f aca="false">IF(ISBLANK(Values!E207),"",Values!H207)</f>
        <v/>
      </c>
      <c r="BE208" s="27" t="str">
        <f aca="false">IF(ISBLANK(Values!E207),"","Professional Audience")</f>
        <v/>
      </c>
      <c r="BF208" s="27" t="str">
        <f aca="false">IF(ISBLANK(Values!E207),"","Consumer Audience")</f>
        <v/>
      </c>
      <c r="BG208" s="27" t="str">
        <f aca="false">IF(ISBLANK(Values!E207),"","Adults")</f>
        <v/>
      </c>
      <c r="BH208" s="27" t="str">
        <f aca="false">IF(ISBLANK(Values!E207),"","People")</f>
        <v/>
      </c>
      <c r="CG208" s="1" t="str">
        <f aca="false">IF(ISBLANK(Values!E207),"",Values!$B$11)</f>
        <v/>
      </c>
      <c r="CH208" s="1" t="str">
        <f aca="false">IF(ISBLANK(Values!E207),"","GR")</f>
        <v/>
      </c>
      <c r="CI208" s="1" t="str">
        <f aca="false">IF(ISBLANK(Values!E207),"",Values!$B$7)</f>
        <v/>
      </c>
      <c r="CJ208" s="1" t="str">
        <f aca="false">IF(ISBLANK(Values!E207),"",Values!$B$8)</f>
        <v/>
      </c>
      <c r="CK208" s="1" t="str">
        <f aca="false">IF(ISBLANK(Values!E207),"",Values!$B$9)</f>
        <v/>
      </c>
      <c r="CL208" s="1" t="str">
        <f aca="false">IF(ISBLANK(Values!E207),"","CM")</f>
        <v/>
      </c>
      <c r="CP208" s="36" t="str">
        <f aca="false">IF(ISBLANK(Values!E207),"",Values!$B$7)</f>
        <v/>
      </c>
      <c r="CQ208" s="36" t="str">
        <f aca="false">IF(ISBLANK(Values!E207),"",Values!$B$8)</f>
        <v/>
      </c>
      <c r="CR208" s="36" t="str">
        <f aca="false">IF(ISBLANK(Values!E207),"",Values!$B$9)</f>
        <v/>
      </c>
      <c r="CS208" s="1" t="str">
        <f aca="false">IF(ISBLANK(Values!E207),"",Values!$B$11)</f>
        <v/>
      </c>
      <c r="CT208" s="1" t="str">
        <f aca="false">IF(ISBLANK(Values!E207),"","GR")</f>
        <v/>
      </c>
      <c r="CU208" s="1" t="str">
        <f aca="false">IF(ISBLANK(Values!E207),"","CM")</f>
        <v/>
      </c>
      <c r="CV208" s="1" t="str">
        <f aca="false">IF(ISBLANK(Values!E207),"",IF(Values!$B$36=options!$F$1,"Denmark", IF(Values!$B$36=options!$F$2, "Danemark",IF(Values!$B$36=options!$F$3, "Dänemark",IF(Values!$B$36=options!$F$4, "Danimarca",IF(Values!$B$36=options!$F$5, "Dinamarca",IF(Values!$B$36=options!$F$6, "Denemarken","" ) ) ) ) )))</f>
        <v/>
      </c>
      <c r="CZ208" s="1" t="str">
        <f aca="false">IF(ISBLANK(Values!E207),"","No")</f>
        <v/>
      </c>
      <c r="DA208" s="1" t="str">
        <f aca="false">IF(ISBLANK(Values!E207),"","No")</f>
        <v/>
      </c>
      <c r="DO208" s="27" t="str">
        <f aca="false">IF(ISBLANK(Values!E207),"","Parts")</f>
        <v/>
      </c>
      <c r="DP208" s="27" t="str">
        <f aca="false">IF(ISBLANK(Values!E207),"",Values!$B$31)</f>
        <v/>
      </c>
      <c r="DS208" s="31"/>
      <c r="DY208" s="31"/>
      <c r="DZ208" s="31"/>
      <c r="EA208" s="31"/>
      <c r="EB208" s="31"/>
      <c r="EC208" s="31"/>
      <c r="EI208" s="1" t="str">
        <f aca="false">IF(ISBLANK(Values!E207),"",Values!$B$31)</f>
        <v/>
      </c>
      <c r="ES208" s="1" t="str">
        <f aca="false">IF(ISBLANK(Values!E207),"","Amazon Tellus UPS")</f>
        <v/>
      </c>
      <c r="EV208" s="1" t="str">
        <f aca="false">IF(ISBLANK(Values!E207),"","New")</f>
        <v/>
      </c>
      <c r="FE208" s="1" t="str">
        <f aca="false">IF(ISBLANK(Values!E207),"","3")</f>
        <v/>
      </c>
      <c r="FH208" s="1" t="str">
        <f aca="false">IF(ISBLANK(Values!E207),"","FALSE")</f>
        <v/>
      </c>
      <c r="FI208" s="36" t="str">
        <f aca="false">IF(ISBLANK(Values!E207),"","FALSE")</f>
        <v/>
      </c>
      <c r="FJ208" s="36" t="str">
        <f aca="false">IF(ISBLANK(Values!E207),"","FALSE")</f>
        <v/>
      </c>
      <c r="FM208" s="1" t="str">
        <f aca="false">IF(ISBLANK(Values!E207),"","1")</f>
        <v/>
      </c>
      <c r="FO208" s="28" t="str">
        <f aca="false">IF(ISBLANK(Values!E207),"",IF(Values!J207, Values!$B$4, Values!$B$5))</f>
        <v/>
      </c>
      <c r="FP208" s="1" t="str">
        <f aca="false">IF(ISBLANK(Values!E207),"","Percent")</f>
        <v/>
      </c>
      <c r="FQ208" s="1" t="str">
        <f aca="false">IF(ISBLANK(Values!E207),"","2")</f>
        <v/>
      </c>
      <c r="FR208" s="1" t="str">
        <f aca="false">IF(ISBLANK(Values!E207),"","3")</f>
        <v/>
      </c>
      <c r="FS208" s="1" t="str">
        <f aca="false">IF(ISBLANK(Values!E207),"","5")</f>
        <v/>
      </c>
      <c r="FT208" s="1" t="str">
        <f aca="false">IF(ISBLANK(Values!E207),"","6")</f>
        <v/>
      </c>
      <c r="FU208" s="1" t="str">
        <f aca="false">IF(ISBLANK(Values!E207),"","10")</f>
        <v/>
      </c>
      <c r="FV208" s="1" t="str">
        <f aca="false">IF(ISBLANK(Values!E207),"","10")</f>
        <v/>
      </c>
    </row>
    <row r="209" customFormat="false" ht="15" hidden="false" customHeight="false" outlineLevel="0" collapsed="false">
      <c r="A209" s="27" t="str">
        <f aca="false">IF(ISBLANK(Values!E208),"",IF(Values!$B$37="EU","computercomponent","computer"))</f>
        <v/>
      </c>
      <c r="B209" s="37" t="str">
        <f aca="false">IF(ISBLANK(Values!E208),"",Values!F208)</f>
        <v/>
      </c>
      <c r="C209" s="32" t="str">
        <f aca="false">IF(ISBLANK(Values!E208),"","TellusRem")</f>
        <v/>
      </c>
      <c r="D209" s="30" t="str">
        <f aca="false">IF(ISBLANK(Values!E208),"",Values!E208)</f>
        <v/>
      </c>
      <c r="E209" s="31" t="str">
        <f aca="false">IF(ISBLANK(Values!E208),"","EAN")</f>
        <v/>
      </c>
      <c r="F209" s="28" t="str">
        <f aca="false">IF(ISBLANK(Values!E208),"",IF(Values!J208,Values!H208 &amp;" "&amp;  Values!$B$1 &amp; " " &amp;Values!$B$3,Values!G208 &amp;" "&amp;  Values!$B$2 &amp; " " &amp;Values!$B$3))</f>
        <v/>
      </c>
      <c r="G209" s="32" t="str">
        <f aca="false">IF(ISBLANK(Values!E208),"","TellusRem")</f>
        <v/>
      </c>
      <c r="H209" s="27" t="str">
        <f aca="false">IF(ISBLANK(Values!E208),"",Values!$B$16)</f>
        <v/>
      </c>
      <c r="I209" s="27" t="str">
        <f aca="false">IF(ISBLANK(Values!E208),"","4730574031")</f>
        <v/>
      </c>
      <c r="J209" s="38" t="str">
        <f aca="false">IF(ISBLANK(Values!E208),"",Values!F208 &amp; " variations")</f>
        <v/>
      </c>
      <c r="K209" s="28" t="str">
        <f aca="false">IF(ISBLANK(Values!E208),"",IF(Values!J208, Values!$B$4, Values!$B$5))</f>
        <v/>
      </c>
      <c r="L209" s="39" t="str">
        <f aca="false">IF(ISBLANK(Values!E208),"",Values!$B$18)</f>
        <v/>
      </c>
      <c r="M209" s="28" t="str">
        <f aca="false">IF(ISBLANK(Values!E208),"",Values!$M208)</f>
        <v/>
      </c>
      <c r="N209" s="28" t="str">
        <f aca="false">IF(ISBLANK(Values!F208),"",Values!$N208)</f>
        <v/>
      </c>
      <c r="O209" s="1" t="str">
        <f aca="false">IF(ISBLANK(Values!F208),"",Values!$O208)</f>
        <v/>
      </c>
      <c r="W209" s="32" t="str">
        <f aca="false">IF(ISBLANK(Values!E208),"","Child")</f>
        <v/>
      </c>
      <c r="X209" s="32" t="str">
        <f aca="false">IF(ISBLANK(Values!E208),"",Values!$B$13)</f>
        <v/>
      </c>
      <c r="Y209" s="38" t="str">
        <f aca="false">IF(ISBLANK(Values!E208),"","Size-Color")</f>
        <v/>
      </c>
      <c r="Z209" s="32" t="str">
        <f aca="false">IF(ISBLANK(Values!E208),"","variation")</f>
        <v/>
      </c>
      <c r="AA209" s="36" t="str">
        <f aca="false">IF(ISBLANK(Values!E208),"",Values!$B$20)</f>
        <v/>
      </c>
      <c r="AB209" s="36" t="str">
        <f aca="false">IF(ISBLANK(Values!E208),"",Values!$B$29)</f>
        <v/>
      </c>
      <c r="AI209" s="41" t="str">
        <f aca="false">IF(ISBLANK(Values!E208),"",IF(Values!I208,Values!$B$23,Values!$B$33))</f>
        <v/>
      </c>
      <c r="AJ209" s="42" t="str">
        <f aca="false">IF(ISBLANK(Values!E208),"","👉 "&amp;Values!H208&amp; " "&amp;Values!$B$24 &amp;" "&amp;Values!$B$3)</f>
        <v/>
      </c>
      <c r="AK209" s="1" t="str">
        <f aca="false">IF(ISBLANK(Values!E208),"",Values!$B$25)</f>
        <v/>
      </c>
      <c r="AL209" s="1" t="str">
        <f aca="false">IF(ISBLANK(Values!E208),"",Values!$B$26)</f>
        <v/>
      </c>
      <c r="AM209" s="1" t="str">
        <f aca="false">IF(ISBLANK(Values!E208),"",Values!$B$27)</f>
        <v/>
      </c>
      <c r="AT209" s="1" t="str">
        <f aca="false">IF(ISBLANK(Values!E208),"",IF(Values!J208,"Backlit", "Non-Backlit"))</f>
        <v/>
      </c>
      <c r="AV209" s="28" t="str">
        <f aca="false">IF(ISBLANK(Values!E208),"",Values!H208)</f>
        <v/>
      </c>
      <c r="BE209" s="27" t="str">
        <f aca="false">IF(ISBLANK(Values!E208),"","Professional Audience")</f>
        <v/>
      </c>
      <c r="BF209" s="27" t="str">
        <f aca="false">IF(ISBLANK(Values!E208),"","Consumer Audience")</f>
        <v/>
      </c>
      <c r="BG209" s="27" t="str">
        <f aca="false">IF(ISBLANK(Values!E208),"","Adults")</f>
        <v/>
      </c>
      <c r="BH209" s="27" t="str">
        <f aca="false">IF(ISBLANK(Values!E208),"","People")</f>
        <v/>
      </c>
      <c r="CG209" s="1" t="str">
        <f aca="false">IF(ISBLANK(Values!E208),"",Values!$B$11)</f>
        <v/>
      </c>
      <c r="CH209" s="1" t="str">
        <f aca="false">IF(ISBLANK(Values!E208),"","GR")</f>
        <v/>
      </c>
      <c r="CI209" s="1" t="str">
        <f aca="false">IF(ISBLANK(Values!E208),"",Values!$B$7)</f>
        <v/>
      </c>
      <c r="CJ209" s="1" t="str">
        <f aca="false">IF(ISBLANK(Values!E208),"",Values!$B$8)</f>
        <v/>
      </c>
      <c r="CK209" s="1" t="str">
        <f aca="false">IF(ISBLANK(Values!E208),"",Values!$B$9)</f>
        <v/>
      </c>
      <c r="CL209" s="1" t="str">
        <f aca="false">IF(ISBLANK(Values!E208),"","CM")</f>
        <v/>
      </c>
      <c r="CP209" s="36" t="str">
        <f aca="false">IF(ISBLANK(Values!E208),"",Values!$B$7)</f>
        <v/>
      </c>
      <c r="CQ209" s="36" t="str">
        <f aca="false">IF(ISBLANK(Values!E208),"",Values!$B$8)</f>
        <v/>
      </c>
      <c r="CR209" s="36" t="str">
        <f aca="false">IF(ISBLANK(Values!E208),"",Values!$B$9)</f>
        <v/>
      </c>
      <c r="CS209" s="1" t="str">
        <f aca="false">IF(ISBLANK(Values!E208),"",Values!$B$11)</f>
        <v/>
      </c>
      <c r="CT209" s="1" t="str">
        <f aca="false">IF(ISBLANK(Values!E208),"","GR")</f>
        <v/>
      </c>
      <c r="CU209" s="1" t="str">
        <f aca="false">IF(ISBLANK(Values!E208),"","CM")</f>
        <v/>
      </c>
      <c r="CV209" s="1" t="str">
        <f aca="false">IF(ISBLANK(Values!E208),"",IF(Values!$B$36=options!$F$1,"Denmark", IF(Values!$B$36=options!$F$2, "Danemark",IF(Values!$B$36=options!$F$3, "Dänemark",IF(Values!$B$36=options!$F$4, "Danimarca",IF(Values!$B$36=options!$F$5, "Dinamarca",IF(Values!$B$36=options!$F$6, "Denemarken","" ) ) ) ) )))</f>
        <v/>
      </c>
      <c r="CZ209" s="1" t="str">
        <f aca="false">IF(ISBLANK(Values!E208),"","No")</f>
        <v/>
      </c>
      <c r="DA209" s="1" t="str">
        <f aca="false">IF(ISBLANK(Values!E208),"","No")</f>
        <v/>
      </c>
      <c r="DO209" s="27" t="str">
        <f aca="false">IF(ISBLANK(Values!E208),"","Parts")</f>
        <v/>
      </c>
      <c r="DP209" s="27" t="str">
        <f aca="false">IF(ISBLANK(Values!E208),"",Values!$B$31)</f>
        <v/>
      </c>
      <c r="DS209" s="31"/>
      <c r="DY209" s="31"/>
      <c r="DZ209" s="31"/>
      <c r="EA209" s="31"/>
      <c r="EB209" s="31"/>
      <c r="EC209" s="31"/>
      <c r="EI209" s="1" t="str">
        <f aca="false">IF(ISBLANK(Values!E208),"",Values!$B$31)</f>
        <v/>
      </c>
      <c r="ES209" s="1" t="str">
        <f aca="false">IF(ISBLANK(Values!E208),"","Amazon Tellus UPS")</f>
        <v/>
      </c>
      <c r="EV209" s="1" t="str">
        <f aca="false">IF(ISBLANK(Values!E208),"","New")</f>
        <v/>
      </c>
      <c r="FE209" s="1" t="str">
        <f aca="false">IF(ISBLANK(Values!E208),"","3")</f>
        <v/>
      </c>
      <c r="FH209" s="1" t="str">
        <f aca="false">IF(ISBLANK(Values!E208),"","FALSE")</f>
        <v/>
      </c>
      <c r="FI209" s="36" t="str">
        <f aca="false">IF(ISBLANK(Values!E208),"","FALSE")</f>
        <v/>
      </c>
      <c r="FJ209" s="36" t="str">
        <f aca="false">IF(ISBLANK(Values!E208),"","FALSE")</f>
        <v/>
      </c>
      <c r="FM209" s="1" t="str">
        <f aca="false">IF(ISBLANK(Values!E208),"","1")</f>
        <v/>
      </c>
      <c r="FO209" s="28" t="str">
        <f aca="false">IF(ISBLANK(Values!E208),"",IF(Values!J208, Values!$B$4, Values!$B$5))</f>
        <v/>
      </c>
      <c r="FP209" s="1" t="str">
        <f aca="false">IF(ISBLANK(Values!E208),"","Percent")</f>
        <v/>
      </c>
      <c r="FQ209" s="1" t="str">
        <f aca="false">IF(ISBLANK(Values!E208),"","2")</f>
        <v/>
      </c>
      <c r="FR209" s="1" t="str">
        <f aca="false">IF(ISBLANK(Values!E208),"","3")</f>
        <v/>
      </c>
      <c r="FS209" s="1" t="str">
        <f aca="false">IF(ISBLANK(Values!E208),"","5")</f>
        <v/>
      </c>
      <c r="FT209" s="1" t="str">
        <f aca="false">IF(ISBLANK(Values!E208),"","6")</f>
        <v/>
      </c>
      <c r="FU209" s="1" t="str">
        <f aca="false">IF(ISBLANK(Values!E208),"","10")</f>
        <v/>
      </c>
      <c r="FV209" s="1" t="str">
        <f aca="false">IF(ISBLANK(Values!E208),"","10")</f>
        <v/>
      </c>
    </row>
    <row r="210" customFormat="false" ht="15" hidden="false" customHeight="false" outlineLevel="0" collapsed="false">
      <c r="A210" s="27" t="str">
        <f aca="false">IF(ISBLANK(Values!E209),"",IF(Values!$B$37="EU","computercomponent","computer"))</f>
        <v/>
      </c>
      <c r="B210" s="37" t="str">
        <f aca="false">IF(ISBLANK(Values!E209),"",Values!F209)</f>
        <v/>
      </c>
      <c r="C210" s="32" t="str">
        <f aca="false">IF(ISBLANK(Values!E209),"","TellusRem")</f>
        <v/>
      </c>
      <c r="D210" s="30" t="str">
        <f aca="false">IF(ISBLANK(Values!E209),"",Values!E209)</f>
        <v/>
      </c>
      <c r="E210" s="31" t="str">
        <f aca="false">IF(ISBLANK(Values!E209),"","EAN")</f>
        <v/>
      </c>
      <c r="F210" s="28" t="str">
        <f aca="false">IF(ISBLANK(Values!E209),"",IF(Values!J209,Values!H209 &amp;" "&amp;  Values!$B$1 &amp; " " &amp;Values!$B$3,Values!G209 &amp;" "&amp;  Values!$B$2 &amp; " " &amp;Values!$B$3))</f>
        <v/>
      </c>
      <c r="G210" s="32" t="str">
        <f aca="false">IF(ISBLANK(Values!E209),"","TellusRem")</f>
        <v/>
      </c>
      <c r="H210" s="27" t="str">
        <f aca="false">IF(ISBLANK(Values!E209),"",Values!$B$16)</f>
        <v/>
      </c>
      <c r="I210" s="27" t="str">
        <f aca="false">IF(ISBLANK(Values!E209),"","4730574031")</f>
        <v/>
      </c>
      <c r="J210" s="38" t="str">
        <f aca="false">IF(ISBLANK(Values!E209),"",Values!F209 &amp; " variations")</f>
        <v/>
      </c>
      <c r="K210" s="28" t="str">
        <f aca="false">IF(ISBLANK(Values!E209),"",IF(Values!J209, Values!$B$4, Values!$B$5))</f>
        <v/>
      </c>
      <c r="L210" s="39" t="str">
        <f aca="false">IF(ISBLANK(Values!E209),"",Values!$B$18)</f>
        <v/>
      </c>
      <c r="M210" s="28" t="str">
        <f aca="false">IF(ISBLANK(Values!E209),"",Values!$M209)</f>
        <v/>
      </c>
      <c r="N210" s="28" t="str">
        <f aca="false">IF(ISBLANK(Values!F209),"",Values!$N209)</f>
        <v/>
      </c>
      <c r="O210" s="1" t="str">
        <f aca="false">IF(ISBLANK(Values!F209),"",Values!$O209)</f>
        <v/>
      </c>
      <c r="W210" s="32" t="str">
        <f aca="false">IF(ISBLANK(Values!E209),"","Child")</f>
        <v/>
      </c>
      <c r="X210" s="32" t="str">
        <f aca="false">IF(ISBLANK(Values!E209),"",Values!$B$13)</f>
        <v/>
      </c>
      <c r="Y210" s="38" t="str">
        <f aca="false">IF(ISBLANK(Values!E209),"","Size-Color")</f>
        <v/>
      </c>
      <c r="Z210" s="32" t="str">
        <f aca="false">IF(ISBLANK(Values!E209),"","variation")</f>
        <v/>
      </c>
      <c r="AA210" s="36" t="str">
        <f aca="false">IF(ISBLANK(Values!E209),"",Values!$B$20)</f>
        <v/>
      </c>
      <c r="AB210" s="36" t="str">
        <f aca="false">IF(ISBLANK(Values!E209),"",Values!$B$29)</f>
        <v/>
      </c>
      <c r="AI210" s="41" t="str">
        <f aca="false">IF(ISBLANK(Values!E209),"",IF(Values!I209,Values!$B$23,Values!$B$33))</f>
        <v/>
      </c>
      <c r="AJ210" s="42" t="str">
        <f aca="false">IF(ISBLANK(Values!E209),"","👉 "&amp;Values!H209&amp; " "&amp;Values!$B$24 &amp;" "&amp;Values!$B$3)</f>
        <v/>
      </c>
      <c r="AK210" s="1" t="str">
        <f aca="false">IF(ISBLANK(Values!E209),"",Values!$B$25)</f>
        <v/>
      </c>
      <c r="AL210" s="1" t="str">
        <f aca="false">IF(ISBLANK(Values!E209),"",Values!$B$26)</f>
        <v/>
      </c>
      <c r="AM210" s="1" t="str">
        <f aca="false">IF(ISBLANK(Values!E209),"",Values!$B$27)</f>
        <v/>
      </c>
      <c r="AT210" s="1" t="str">
        <f aca="false">IF(ISBLANK(Values!E209),"",IF(Values!J209,"Backlit", "Non-Backlit"))</f>
        <v/>
      </c>
      <c r="AV210" s="28" t="str">
        <f aca="false">IF(ISBLANK(Values!E209),"",Values!H209)</f>
        <v/>
      </c>
      <c r="BE210" s="27" t="str">
        <f aca="false">IF(ISBLANK(Values!E209),"","Professional Audience")</f>
        <v/>
      </c>
      <c r="BF210" s="27" t="str">
        <f aca="false">IF(ISBLANK(Values!E209),"","Consumer Audience")</f>
        <v/>
      </c>
      <c r="BG210" s="27" t="str">
        <f aca="false">IF(ISBLANK(Values!E209),"","Adults")</f>
        <v/>
      </c>
      <c r="BH210" s="27" t="str">
        <f aca="false">IF(ISBLANK(Values!E209),"","People")</f>
        <v/>
      </c>
      <c r="CG210" s="1" t="str">
        <f aca="false">IF(ISBLANK(Values!E209),"",Values!$B$11)</f>
        <v/>
      </c>
      <c r="CH210" s="1" t="str">
        <f aca="false">IF(ISBLANK(Values!E209),"","GR")</f>
        <v/>
      </c>
      <c r="CI210" s="1" t="str">
        <f aca="false">IF(ISBLANK(Values!E209),"",Values!$B$7)</f>
        <v/>
      </c>
      <c r="CJ210" s="1" t="str">
        <f aca="false">IF(ISBLANK(Values!E209),"",Values!$B$8)</f>
        <v/>
      </c>
      <c r="CK210" s="1" t="str">
        <f aca="false">IF(ISBLANK(Values!E209),"",Values!$B$9)</f>
        <v/>
      </c>
      <c r="CL210" s="1" t="str">
        <f aca="false">IF(ISBLANK(Values!E209),"","CM")</f>
        <v/>
      </c>
      <c r="CP210" s="36" t="str">
        <f aca="false">IF(ISBLANK(Values!E209),"",Values!$B$7)</f>
        <v/>
      </c>
      <c r="CQ210" s="36" t="str">
        <f aca="false">IF(ISBLANK(Values!E209),"",Values!$B$8)</f>
        <v/>
      </c>
      <c r="CR210" s="36" t="str">
        <f aca="false">IF(ISBLANK(Values!E209),"",Values!$B$9)</f>
        <v/>
      </c>
      <c r="CS210" s="1" t="str">
        <f aca="false">IF(ISBLANK(Values!E209),"",Values!$B$11)</f>
        <v/>
      </c>
      <c r="CT210" s="1" t="str">
        <f aca="false">IF(ISBLANK(Values!E209),"","GR")</f>
        <v/>
      </c>
      <c r="CU210" s="1" t="str">
        <f aca="false">IF(ISBLANK(Values!E209),"","CM")</f>
        <v/>
      </c>
      <c r="CV210" s="1" t="str">
        <f aca="false">IF(ISBLANK(Values!E209),"",IF(Values!$B$36=options!$F$1,"Denmark", IF(Values!$B$36=options!$F$2, "Danemark",IF(Values!$B$36=options!$F$3, "Dänemark",IF(Values!$B$36=options!$F$4, "Danimarca",IF(Values!$B$36=options!$F$5, "Dinamarca",IF(Values!$B$36=options!$F$6, "Denemarken","" ) ) ) ) )))</f>
        <v/>
      </c>
      <c r="CZ210" s="1" t="str">
        <f aca="false">IF(ISBLANK(Values!E209),"","No")</f>
        <v/>
      </c>
      <c r="DA210" s="1" t="str">
        <f aca="false">IF(ISBLANK(Values!E209),"","No")</f>
        <v/>
      </c>
      <c r="DO210" s="27" t="str">
        <f aca="false">IF(ISBLANK(Values!E209),"","Parts")</f>
        <v/>
      </c>
      <c r="DP210" s="27" t="str">
        <f aca="false">IF(ISBLANK(Values!E209),"",Values!$B$31)</f>
        <v/>
      </c>
      <c r="DS210" s="31"/>
      <c r="DY210" s="31"/>
      <c r="DZ210" s="31"/>
      <c r="EA210" s="31"/>
      <c r="EB210" s="31"/>
      <c r="EC210" s="31"/>
      <c r="EI210" s="1" t="str">
        <f aca="false">IF(ISBLANK(Values!E209),"",Values!$B$31)</f>
        <v/>
      </c>
      <c r="ES210" s="1" t="str">
        <f aca="false">IF(ISBLANK(Values!E209),"","Amazon Tellus UPS")</f>
        <v/>
      </c>
      <c r="EV210" s="1" t="str">
        <f aca="false">IF(ISBLANK(Values!E209),"","New")</f>
        <v/>
      </c>
      <c r="FE210" s="1" t="str">
        <f aca="false">IF(ISBLANK(Values!E209),"","3")</f>
        <v/>
      </c>
      <c r="FH210" s="1" t="str">
        <f aca="false">IF(ISBLANK(Values!E209),"","FALSE")</f>
        <v/>
      </c>
      <c r="FI210" s="36" t="str">
        <f aca="false">IF(ISBLANK(Values!E209),"","FALSE")</f>
        <v/>
      </c>
      <c r="FJ210" s="36" t="str">
        <f aca="false">IF(ISBLANK(Values!E209),"","FALSE")</f>
        <v/>
      </c>
      <c r="FM210" s="1" t="str">
        <f aca="false">IF(ISBLANK(Values!E209),"","1")</f>
        <v/>
      </c>
      <c r="FO210" s="28" t="str">
        <f aca="false">IF(ISBLANK(Values!E209),"",IF(Values!J209, Values!$B$4, Values!$B$5))</f>
        <v/>
      </c>
      <c r="FP210" s="1" t="str">
        <f aca="false">IF(ISBLANK(Values!E209),"","Percent")</f>
        <v/>
      </c>
      <c r="FQ210" s="1" t="str">
        <f aca="false">IF(ISBLANK(Values!E209),"","2")</f>
        <v/>
      </c>
      <c r="FR210" s="1" t="str">
        <f aca="false">IF(ISBLANK(Values!E209),"","3")</f>
        <v/>
      </c>
      <c r="FS210" s="1" t="str">
        <f aca="false">IF(ISBLANK(Values!E209),"","5")</f>
        <v/>
      </c>
      <c r="FT210" s="1" t="str">
        <f aca="false">IF(ISBLANK(Values!E209),"","6")</f>
        <v/>
      </c>
      <c r="FU210" s="1" t="str">
        <f aca="false">IF(ISBLANK(Values!E209),"","10")</f>
        <v/>
      </c>
      <c r="FV210" s="1" t="str">
        <f aca="false">IF(ISBLANK(Values!E209),"","10")</f>
        <v/>
      </c>
    </row>
    <row r="211" customFormat="false" ht="15" hidden="false" customHeight="false" outlineLevel="0" collapsed="false">
      <c r="A211" s="27" t="str">
        <f aca="false">IF(ISBLANK(Values!E210),"",IF(Values!$B$37="EU","computercomponent","computer"))</f>
        <v/>
      </c>
      <c r="B211" s="37" t="str">
        <f aca="false">IF(ISBLANK(Values!E210),"",Values!F210)</f>
        <v/>
      </c>
      <c r="C211" s="32" t="str">
        <f aca="false">IF(ISBLANK(Values!E210),"","TellusRem")</f>
        <v/>
      </c>
      <c r="D211" s="30" t="str">
        <f aca="false">IF(ISBLANK(Values!E210),"",Values!E210)</f>
        <v/>
      </c>
      <c r="E211" s="31" t="str">
        <f aca="false">IF(ISBLANK(Values!E210),"","EAN")</f>
        <v/>
      </c>
      <c r="F211" s="28" t="str">
        <f aca="false">IF(ISBLANK(Values!E210),"",IF(Values!J210,Values!H210 &amp;" "&amp;  Values!$B$1 &amp; " " &amp;Values!$B$3,Values!G210 &amp;" "&amp;  Values!$B$2 &amp; " " &amp;Values!$B$3))</f>
        <v/>
      </c>
      <c r="G211" s="32" t="str">
        <f aca="false">IF(ISBLANK(Values!E210),"","TellusRem")</f>
        <v/>
      </c>
      <c r="H211" s="27" t="str">
        <f aca="false">IF(ISBLANK(Values!E210),"",Values!$B$16)</f>
        <v/>
      </c>
      <c r="I211" s="27" t="str">
        <f aca="false">IF(ISBLANK(Values!E210),"","4730574031")</f>
        <v/>
      </c>
      <c r="J211" s="38" t="str">
        <f aca="false">IF(ISBLANK(Values!E210),"",Values!F210 &amp; " variations")</f>
        <v/>
      </c>
      <c r="K211" s="28" t="str">
        <f aca="false">IF(ISBLANK(Values!E210),"",IF(Values!J210, Values!$B$4, Values!$B$5))</f>
        <v/>
      </c>
      <c r="L211" s="39" t="str">
        <f aca="false">IF(ISBLANK(Values!E210),"",Values!$B$18)</f>
        <v/>
      </c>
      <c r="M211" s="28" t="str">
        <f aca="false">IF(ISBLANK(Values!E210),"",Values!$M210)</f>
        <v/>
      </c>
      <c r="N211" s="28" t="str">
        <f aca="false">IF(ISBLANK(Values!F210),"",Values!$N210)</f>
        <v/>
      </c>
      <c r="O211" s="1" t="str">
        <f aca="false">IF(ISBLANK(Values!F210),"",Values!$O210)</f>
        <v/>
      </c>
      <c r="W211" s="32" t="str">
        <f aca="false">IF(ISBLANK(Values!E210),"","Child")</f>
        <v/>
      </c>
      <c r="X211" s="32" t="str">
        <f aca="false">IF(ISBLANK(Values!E210),"",Values!$B$13)</f>
        <v/>
      </c>
      <c r="Y211" s="38" t="str">
        <f aca="false">IF(ISBLANK(Values!E210),"","Size-Color")</f>
        <v/>
      </c>
      <c r="Z211" s="32" t="str">
        <f aca="false">IF(ISBLANK(Values!E210),"","variation")</f>
        <v/>
      </c>
      <c r="AA211" s="36" t="str">
        <f aca="false">IF(ISBLANK(Values!E210),"",Values!$B$20)</f>
        <v/>
      </c>
      <c r="AB211" s="36" t="str">
        <f aca="false">IF(ISBLANK(Values!E210),"",Values!$B$29)</f>
        <v/>
      </c>
      <c r="AI211" s="41" t="str">
        <f aca="false">IF(ISBLANK(Values!E210),"",IF(Values!I210,Values!$B$23,Values!$B$33))</f>
        <v/>
      </c>
      <c r="AJ211" s="42" t="str">
        <f aca="false">IF(ISBLANK(Values!E210),"","👉 "&amp;Values!H210&amp; " "&amp;Values!$B$24 &amp;" "&amp;Values!$B$3)</f>
        <v/>
      </c>
      <c r="AK211" s="1" t="str">
        <f aca="false">IF(ISBLANK(Values!E210),"",Values!$B$25)</f>
        <v/>
      </c>
      <c r="AL211" s="1" t="str">
        <f aca="false">IF(ISBLANK(Values!E210),"",Values!$B$26)</f>
        <v/>
      </c>
      <c r="AM211" s="1" t="str">
        <f aca="false">IF(ISBLANK(Values!E210),"",Values!$B$27)</f>
        <v/>
      </c>
      <c r="AT211" s="1" t="str">
        <f aca="false">IF(ISBLANK(Values!E210),"",IF(Values!J210,"Backlit", "Non-Backlit"))</f>
        <v/>
      </c>
      <c r="AV211" s="28" t="str">
        <f aca="false">IF(ISBLANK(Values!E210),"",Values!H210)</f>
        <v/>
      </c>
      <c r="BE211" s="27" t="str">
        <f aca="false">IF(ISBLANK(Values!E210),"","Professional Audience")</f>
        <v/>
      </c>
      <c r="BF211" s="27" t="str">
        <f aca="false">IF(ISBLANK(Values!E210),"","Consumer Audience")</f>
        <v/>
      </c>
      <c r="BG211" s="27" t="str">
        <f aca="false">IF(ISBLANK(Values!E210),"","Adults")</f>
        <v/>
      </c>
      <c r="BH211" s="27" t="str">
        <f aca="false">IF(ISBLANK(Values!E210),"","People")</f>
        <v/>
      </c>
      <c r="CG211" s="1" t="str">
        <f aca="false">IF(ISBLANK(Values!E210),"",Values!$B$11)</f>
        <v/>
      </c>
      <c r="CH211" s="1" t="str">
        <f aca="false">IF(ISBLANK(Values!E210),"","GR")</f>
        <v/>
      </c>
      <c r="CI211" s="1" t="str">
        <f aca="false">IF(ISBLANK(Values!E210),"",Values!$B$7)</f>
        <v/>
      </c>
      <c r="CJ211" s="1" t="str">
        <f aca="false">IF(ISBLANK(Values!E210),"",Values!$B$8)</f>
        <v/>
      </c>
      <c r="CK211" s="1" t="str">
        <f aca="false">IF(ISBLANK(Values!E210),"",Values!$B$9)</f>
        <v/>
      </c>
      <c r="CL211" s="1" t="str">
        <f aca="false">IF(ISBLANK(Values!E210),"","CM")</f>
        <v/>
      </c>
      <c r="CP211" s="36" t="str">
        <f aca="false">IF(ISBLANK(Values!E210),"",Values!$B$7)</f>
        <v/>
      </c>
      <c r="CQ211" s="36" t="str">
        <f aca="false">IF(ISBLANK(Values!E210),"",Values!$B$8)</f>
        <v/>
      </c>
      <c r="CR211" s="36" t="str">
        <f aca="false">IF(ISBLANK(Values!E210),"",Values!$B$9)</f>
        <v/>
      </c>
      <c r="CS211" s="1" t="str">
        <f aca="false">IF(ISBLANK(Values!E210),"",Values!$B$11)</f>
        <v/>
      </c>
      <c r="CT211" s="1" t="str">
        <f aca="false">IF(ISBLANK(Values!E210),"","GR")</f>
        <v/>
      </c>
      <c r="CU211" s="1" t="str">
        <f aca="false">IF(ISBLANK(Values!E210),"","CM")</f>
        <v/>
      </c>
      <c r="CV211" s="1" t="str">
        <f aca="false">IF(ISBLANK(Values!E210),"",IF(Values!$B$36=options!$F$1,"Denmark", IF(Values!$B$36=options!$F$2, "Danemark",IF(Values!$B$36=options!$F$3, "Dänemark",IF(Values!$B$36=options!$F$4, "Danimarca",IF(Values!$B$36=options!$F$5, "Dinamarca",IF(Values!$B$36=options!$F$6, "Denemarken","" ) ) ) ) )))</f>
        <v/>
      </c>
      <c r="CZ211" s="1" t="str">
        <f aca="false">IF(ISBLANK(Values!E210),"","No")</f>
        <v/>
      </c>
      <c r="DA211" s="1" t="str">
        <f aca="false">IF(ISBLANK(Values!E210),"","No")</f>
        <v/>
      </c>
      <c r="DO211" s="27" t="str">
        <f aca="false">IF(ISBLANK(Values!E210),"","Parts")</f>
        <v/>
      </c>
      <c r="DP211" s="27" t="str">
        <f aca="false">IF(ISBLANK(Values!E210),"",Values!$B$31)</f>
        <v/>
      </c>
      <c r="DS211" s="31"/>
      <c r="DY211" s="31"/>
      <c r="DZ211" s="31"/>
      <c r="EA211" s="31"/>
      <c r="EB211" s="31"/>
      <c r="EC211" s="31"/>
      <c r="EI211" s="1" t="str">
        <f aca="false">IF(ISBLANK(Values!E210),"",Values!$B$31)</f>
        <v/>
      </c>
      <c r="ES211" s="1" t="str">
        <f aca="false">IF(ISBLANK(Values!E210),"","Amazon Tellus UPS")</f>
        <v/>
      </c>
      <c r="EV211" s="1" t="str">
        <f aca="false">IF(ISBLANK(Values!E210),"","New")</f>
        <v/>
      </c>
      <c r="FE211" s="1" t="str">
        <f aca="false">IF(ISBLANK(Values!E210),"","3")</f>
        <v/>
      </c>
      <c r="FH211" s="1" t="str">
        <f aca="false">IF(ISBLANK(Values!E210),"","FALSE")</f>
        <v/>
      </c>
      <c r="FI211" s="36" t="str">
        <f aca="false">IF(ISBLANK(Values!E210),"","FALSE")</f>
        <v/>
      </c>
      <c r="FJ211" s="36" t="str">
        <f aca="false">IF(ISBLANK(Values!E210),"","FALSE")</f>
        <v/>
      </c>
      <c r="FM211" s="1" t="str">
        <f aca="false">IF(ISBLANK(Values!E210),"","1")</f>
        <v/>
      </c>
      <c r="FO211" s="28" t="str">
        <f aca="false">IF(ISBLANK(Values!E210),"",IF(Values!J210, Values!$B$4, Values!$B$5))</f>
        <v/>
      </c>
      <c r="FP211" s="1" t="str">
        <f aca="false">IF(ISBLANK(Values!E210),"","Percent")</f>
        <v/>
      </c>
      <c r="FQ211" s="1" t="str">
        <f aca="false">IF(ISBLANK(Values!E210),"","2")</f>
        <v/>
      </c>
      <c r="FR211" s="1" t="str">
        <f aca="false">IF(ISBLANK(Values!E210),"","3")</f>
        <v/>
      </c>
      <c r="FS211" s="1" t="str">
        <f aca="false">IF(ISBLANK(Values!E210),"","5")</f>
        <v/>
      </c>
      <c r="FT211" s="1" t="str">
        <f aca="false">IF(ISBLANK(Values!E210),"","6")</f>
        <v/>
      </c>
      <c r="FU211" s="1" t="str">
        <f aca="false">IF(ISBLANK(Values!E210),"","10")</f>
        <v/>
      </c>
      <c r="FV211" s="1" t="str">
        <f aca="false">IF(ISBLANK(Values!E210),"","10")</f>
        <v/>
      </c>
    </row>
    <row r="212" customFormat="false" ht="15" hidden="false" customHeight="false" outlineLevel="0" collapsed="false">
      <c r="A212" s="27" t="str">
        <f aca="false">IF(ISBLANK(Values!E211),"",IF(Values!$B$37="EU","computercomponent","computer"))</f>
        <v/>
      </c>
      <c r="B212" s="37" t="str">
        <f aca="false">IF(ISBLANK(Values!E211),"",Values!F211)</f>
        <v/>
      </c>
      <c r="C212" s="32" t="str">
        <f aca="false">IF(ISBLANK(Values!E211),"","TellusRem")</f>
        <v/>
      </c>
      <c r="D212" s="30" t="str">
        <f aca="false">IF(ISBLANK(Values!E211),"",Values!E211)</f>
        <v/>
      </c>
      <c r="E212" s="31" t="str">
        <f aca="false">IF(ISBLANK(Values!E211),"","EAN")</f>
        <v/>
      </c>
      <c r="F212" s="28" t="str">
        <f aca="false">IF(ISBLANK(Values!E211),"",IF(Values!J211,Values!H211 &amp;" "&amp;  Values!$B$1 &amp; " " &amp;Values!$B$3,Values!G211 &amp;" "&amp;  Values!$B$2 &amp; " " &amp;Values!$B$3))</f>
        <v/>
      </c>
      <c r="G212" s="32" t="str">
        <f aca="false">IF(ISBLANK(Values!E211),"","TellusRem")</f>
        <v/>
      </c>
      <c r="H212" s="27" t="str">
        <f aca="false">IF(ISBLANK(Values!E211),"",Values!$B$16)</f>
        <v/>
      </c>
      <c r="I212" s="27" t="str">
        <f aca="false">IF(ISBLANK(Values!E211),"","4730574031")</f>
        <v/>
      </c>
      <c r="J212" s="38" t="str">
        <f aca="false">IF(ISBLANK(Values!E211),"",Values!F211 &amp; " variations")</f>
        <v/>
      </c>
      <c r="K212" s="28" t="str">
        <f aca="false">IF(ISBLANK(Values!E211),"",IF(Values!J211, Values!$B$4, Values!$B$5))</f>
        <v/>
      </c>
      <c r="L212" s="39" t="str">
        <f aca="false">IF(ISBLANK(Values!E211),"",Values!$B$18)</f>
        <v/>
      </c>
      <c r="M212" s="28" t="str">
        <f aca="false">IF(ISBLANK(Values!E211),"",Values!$M211)</f>
        <v/>
      </c>
      <c r="N212" s="28" t="str">
        <f aca="false">IF(ISBLANK(Values!F211),"",Values!$N211)</f>
        <v/>
      </c>
      <c r="O212" s="1" t="str">
        <f aca="false">IF(ISBLANK(Values!F211),"",Values!$O211)</f>
        <v/>
      </c>
      <c r="W212" s="32" t="str">
        <f aca="false">IF(ISBLANK(Values!E211),"","Child")</f>
        <v/>
      </c>
      <c r="X212" s="32" t="str">
        <f aca="false">IF(ISBLANK(Values!E211),"",Values!$B$13)</f>
        <v/>
      </c>
      <c r="Y212" s="38" t="str">
        <f aca="false">IF(ISBLANK(Values!E211),"","Size-Color")</f>
        <v/>
      </c>
      <c r="Z212" s="32" t="str">
        <f aca="false">IF(ISBLANK(Values!E211),"","variation")</f>
        <v/>
      </c>
      <c r="AA212" s="36" t="str">
        <f aca="false">IF(ISBLANK(Values!E211),"",Values!$B$20)</f>
        <v/>
      </c>
      <c r="AB212" s="36" t="str">
        <f aca="false">IF(ISBLANK(Values!E211),"",Values!$B$29)</f>
        <v/>
      </c>
      <c r="AI212" s="41" t="str">
        <f aca="false">IF(ISBLANK(Values!E211),"",IF(Values!I211,Values!$B$23,Values!$B$33))</f>
        <v/>
      </c>
      <c r="AJ212" s="42" t="str">
        <f aca="false">IF(ISBLANK(Values!E211),"","👉 "&amp;Values!H211&amp; " "&amp;Values!$B$24 &amp;" "&amp;Values!$B$3)</f>
        <v/>
      </c>
      <c r="AK212" s="1" t="str">
        <f aca="false">IF(ISBLANK(Values!E211),"",Values!$B$25)</f>
        <v/>
      </c>
      <c r="AL212" s="1" t="str">
        <f aca="false">IF(ISBLANK(Values!E211),"",Values!$B$26)</f>
        <v/>
      </c>
      <c r="AM212" s="1" t="str">
        <f aca="false">IF(ISBLANK(Values!E211),"",Values!$B$27)</f>
        <v/>
      </c>
      <c r="AT212" s="1" t="str">
        <f aca="false">IF(ISBLANK(Values!E211),"",IF(Values!J211,"Backlit", "Non-Backlit"))</f>
        <v/>
      </c>
      <c r="AV212" s="28" t="str">
        <f aca="false">IF(ISBLANK(Values!E211),"",Values!H211)</f>
        <v/>
      </c>
      <c r="BE212" s="27" t="str">
        <f aca="false">IF(ISBLANK(Values!E211),"","Professional Audience")</f>
        <v/>
      </c>
      <c r="BF212" s="27" t="str">
        <f aca="false">IF(ISBLANK(Values!E211),"","Consumer Audience")</f>
        <v/>
      </c>
      <c r="BG212" s="27" t="str">
        <f aca="false">IF(ISBLANK(Values!E211),"","Adults")</f>
        <v/>
      </c>
      <c r="BH212" s="27" t="str">
        <f aca="false">IF(ISBLANK(Values!E211),"","People")</f>
        <v/>
      </c>
      <c r="CG212" s="1" t="str">
        <f aca="false">IF(ISBLANK(Values!E211),"",Values!$B$11)</f>
        <v/>
      </c>
      <c r="CH212" s="1" t="str">
        <f aca="false">IF(ISBLANK(Values!E211),"","GR")</f>
        <v/>
      </c>
      <c r="CI212" s="1" t="str">
        <f aca="false">IF(ISBLANK(Values!E211),"",Values!$B$7)</f>
        <v/>
      </c>
      <c r="CJ212" s="1" t="str">
        <f aca="false">IF(ISBLANK(Values!E211),"",Values!$B$8)</f>
        <v/>
      </c>
      <c r="CK212" s="1" t="str">
        <f aca="false">IF(ISBLANK(Values!E211),"",Values!$B$9)</f>
        <v/>
      </c>
      <c r="CL212" s="1" t="str">
        <f aca="false">IF(ISBLANK(Values!E211),"","CM")</f>
        <v/>
      </c>
      <c r="CP212" s="36" t="str">
        <f aca="false">IF(ISBLANK(Values!E211),"",Values!$B$7)</f>
        <v/>
      </c>
      <c r="CQ212" s="36" t="str">
        <f aca="false">IF(ISBLANK(Values!E211),"",Values!$B$8)</f>
        <v/>
      </c>
      <c r="CR212" s="36" t="str">
        <f aca="false">IF(ISBLANK(Values!E211),"",Values!$B$9)</f>
        <v/>
      </c>
      <c r="CS212" s="1" t="str">
        <f aca="false">IF(ISBLANK(Values!E211),"",Values!$B$11)</f>
        <v/>
      </c>
      <c r="CT212" s="1" t="str">
        <f aca="false">IF(ISBLANK(Values!E211),"","GR")</f>
        <v/>
      </c>
      <c r="CU212" s="1" t="str">
        <f aca="false">IF(ISBLANK(Values!E211),"","CM")</f>
        <v/>
      </c>
      <c r="CV212" s="1" t="str">
        <f aca="false">IF(ISBLANK(Values!E211),"",IF(Values!$B$36=options!$F$1,"Denmark", IF(Values!$B$36=options!$F$2, "Danemark",IF(Values!$B$36=options!$F$3, "Dänemark",IF(Values!$B$36=options!$F$4, "Danimarca",IF(Values!$B$36=options!$F$5, "Dinamarca",IF(Values!$B$36=options!$F$6, "Denemarken","" ) ) ) ) )))</f>
        <v/>
      </c>
      <c r="CZ212" s="1" t="str">
        <f aca="false">IF(ISBLANK(Values!E211),"","No")</f>
        <v/>
      </c>
      <c r="DA212" s="1" t="str">
        <f aca="false">IF(ISBLANK(Values!E211),"","No")</f>
        <v/>
      </c>
      <c r="DO212" s="27" t="str">
        <f aca="false">IF(ISBLANK(Values!E211),"","Parts")</f>
        <v/>
      </c>
      <c r="DP212" s="27" t="str">
        <f aca="false">IF(ISBLANK(Values!E211),"",Values!$B$31)</f>
        <v/>
      </c>
      <c r="DS212" s="31"/>
      <c r="DY212" s="31"/>
      <c r="DZ212" s="31"/>
      <c r="EA212" s="31"/>
      <c r="EB212" s="31"/>
      <c r="EC212" s="31"/>
      <c r="EI212" s="1" t="str">
        <f aca="false">IF(ISBLANK(Values!E211),"",Values!$B$31)</f>
        <v/>
      </c>
      <c r="ES212" s="1" t="str">
        <f aca="false">IF(ISBLANK(Values!E211),"","Amazon Tellus UPS")</f>
        <v/>
      </c>
      <c r="EV212" s="1" t="str">
        <f aca="false">IF(ISBLANK(Values!E211),"","New")</f>
        <v/>
      </c>
      <c r="FE212" s="1" t="str">
        <f aca="false">IF(ISBLANK(Values!E211),"","3")</f>
        <v/>
      </c>
      <c r="FH212" s="1" t="str">
        <f aca="false">IF(ISBLANK(Values!E211),"","FALSE")</f>
        <v/>
      </c>
      <c r="FI212" s="36" t="str">
        <f aca="false">IF(ISBLANK(Values!E211),"","FALSE")</f>
        <v/>
      </c>
      <c r="FJ212" s="36" t="str">
        <f aca="false">IF(ISBLANK(Values!E211),"","FALSE")</f>
        <v/>
      </c>
      <c r="FM212" s="1" t="str">
        <f aca="false">IF(ISBLANK(Values!E211),"","1")</f>
        <v/>
      </c>
      <c r="FO212" s="28" t="str">
        <f aca="false">IF(ISBLANK(Values!E211),"",IF(Values!J211, Values!$B$4, Values!$B$5))</f>
        <v/>
      </c>
      <c r="FP212" s="1" t="str">
        <f aca="false">IF(ISBLANK(Values!E211),"","Percent")</f>
        <v/>
      </c>
      <c r="FQ212" s="1" t="str">
        <f aca="false">IF(ISBLANK(Values!E211),"","2")</f>
        <v/>
      </c>
      <c r="FR212" s="1" t="str">
        <f aca="false">IF(ISBLANK(Values!E211),"","3")</f>
        <v/>
      </c>
      <c r="FS212" s="1" t="str">
        <f aca="false">IF(ISBLANK(Values!E211),"","5")</f>
        <v/>
      </c>
      <c r="FT212" s="1" t="str">
        <f aca="false">IF(ISBLANK(Values!E211),"","6")</f>
        <v/>
      </c>
      <c r="FU212" s="1" t="str">
        <f aca="false">IF(ISBLANK(Values!E211),"","10")</f>
        <v/>
      </c>
      <c r="FV212" s="1" t="str">
        <f aca="false">IF(ISBLANK(Values!E211),"","10")</f>
        <v/>
      </c>
    </row>
    <row r="213" customFormat="false" ht="15" hidden="false" customHeight="false" outlineLevel="0" collapsed="false">
      <c r="A213" s="27" t="str">
        <f aca="false">IF(ISBLANK(Values!E212),"",IF(Values!$B$37="EU","computercomponent","computer"))</f>
        <v/>
      </c>
      <c r="B213" s="37" t="str">
        <f aca="false">IF(ISBLANK(Values!E212),"",Values!F212)</f>
        <v/>
      </c>
      <c r="C213" s="32" t="str">
        <f aca="false">IF(ISBLANK(Values!E212),"","TellusRem")</f>
        <v/>
      </c>
      <c r="D213" s="30" t="str">
        <f aca="false">IF(ISBLANK(Values!E212),"",Values!E212)</f>
        <v/>
      </c>
      <c r="E213" s="31" t="str">
        <f aca="false">IF(ISBLANK(Values!E212),"","EAN")</f>
        <v/>
      </c>
      <c r="F213" s="28" t="str">
        <f aca="false">IF(ISBLANK(Values!E212),"",IF(Values!J212,Values!H212 &amp;" "&amp;  Values!$B$1 &amp; " " &amp;Values!$B$3,Values!G212 &amp;" "&amp;  Values!$B$2 &amp; " " &amp;Values!$B$3))</f>
        <v/>
      </c>
      <c r="G213" s="32" t="str">
        <f aca="false">IF(ISBLANK(Values!E212),"","TellusRem")</f>
        <v/>
      </c>
      <c r="H213" s="27" t="str">
        <f aca="false">IF(ISBLANK(Values!E212),"",Values!$B$16)</f>
        <v/>
      </c>
      <c r="I213" s="27" t="str">
        <f aca="false">IF(ISBLANK(Values!E212),"","4730574031")</f>
        <v/>
      </c>
      <c r="J213" s="38" t="str">
        <f aca="false">IF(ISBLANK(Values!E212),"",Values!F212 &amp; " variations")</f>
        <v/>
      </c>
      <c r="K213" s="28" t="str">
        <f aca="false">IF(ISBLANK(Values!E212),"",IF(Values!J212, Values!$B$4, Values!$B$5))</f>
        <v/>
      </c>
      <c r="L213" s="39" t="str">
        <f aca="false">IF(ISBLANK(Values!E212),"",Values!$B$18)</f>
        <v/>
      </c>
      <c r="M213" s="28" t="str">
        <f aca="false">IF(ISBLANK(Values!E212),"",Values!$M212)</f>
        <v/>
      </c>
      <c r="N213" s="28" t="str">
        <f aca="false">IF(ISBLANK(Values!F212),"",Values!$N212)</f>
        <v/>
      </c>
      <c r="O213" s="1" t="str">
        <f aca="false">IF(ISBLANK(Values!F212),"",Values!$O212)</f>
        <v/>
      </c>
      <c r="W213" s="32" t="str">
        <f aca="false">IF(ISBLANK(Values!E212),"","Child")</f>
        <v/>
      </c>
      <c r="X213" s="32" t="str">
        <f aca="false">IF(ISBLANK(Values!E212),"",Values!$B$13)</f>
        <v/>
      </c>
      <c r="Y213" s="38" t="str">
        <f aca="false">IF(ISBLANK(Values!E212),"","Size-Color")</f>
        <v/>
      </c>
      <c r="Z213" s="32" t="str">
        <f aca="false">IF(ISBLANK(Values!E212),"","variation")</f>
        <v/>
      </c>
      <c r="AA213" s="36" t="str">
        <f aca="false">IF(ISBLANK(Values!E212),"",Values!$B$20)</f>
        <v/>
      </c>
      <c r="AB213" s="36" t="str">
        <f aca="false">IF(ISBLANK(Values!E212),"",Values!$B$29)</f>
        <v/>
      </c>
      <c r="AI213" s="41" t="str">
        <f aca="false">IF(ISBLANK(Values!E212),"",IF(Values!I212,Values!$B$23,Values!$B$33))</f>
        <v/>
      </c>
      <c r="AJ213" s="42" t="str">
        <f aca="false">IF(ISBLANK(Values!E212),"","👉 "&amp;Values!H232&amp; " "&amp;Values!$B$24 &amp;" "&amp;Values!$B$3)</f>
        <v/>
      </c>
      <c r="AK213" s="1" t="str">
        <f aca="false">IF(ISBLANK(Values!E212),"",Values!$B$25)</f>
        <v/>
      </c>
      <c r="AL213" s="1" t="str">
        <f aca="false">IF(ISBLANK(Values!E212),"",Values!$B$26)</f>
        <v/>
      </c>
      <c r="AM213" s="1" t="str">
        <f aca="false">IF(ISBLANK(Values!E212),"",Values!$B$27)</f>
        <v/>
      </c>
      <c r="AT213" s="1" t="str">
        <f aca="false">IF(ISBLANK(Values!E212),"",IF(Values!J212,"Backlit", "Non-Backlit"))</f>
        <v/>
      </c>
      <c r="AV213" s="28" t="str">
        <f aca="false">IF(ISBLANK(Values!E212),"",Values!H212)</f>
        <v/>
      </c>
      <c r="BE213" s="27" t="str">
        <f aca="false">IF(ISBLANK(Values!E212),"","Professional Audience")</f>
        <v/>
      </c>
      <c r="BF213" s="27" t="str">
        <f aca="false">IF(ISBLANK(Values!E212),"","Consumer Audience")</f>
        <v/>
      </c>
      <c r="BG213" s="27" t="str">
        <f aca="false">IF(ISBLANK(Values!E212),"","Adults")</f>
        <v/>
      </c>
      <c r="BH213" s="27" t="str">
        <f aca="false">IF(ISBLANK(Values!E212),"","People")</f>
        <v/>
      </c>
      <c r="CG213" s="1" t="str">
        <f aca="false">IF(ISBLANK(Values!E212),"",Values!$B$11)</f>
        <v/>
      </c>
      <c r="CH213" s="1" t="str">
        <f aca="false">IF(ISBLANK(Values!E212),"","GR")</f>
        <v/>
      </c>
      <c r="CI213" s="1" t="str">
        <f aca="false">IF(ISBLANK(Values!E212),"",Values!$B$7)</f>
        <v/>
      </c>
      <c r="CJ213" s="1" t="str">
        <f aca="false">IF(ISBLANK(Values!E212),"",Values!$B$8)</f>
        <v/>
      </c>
      <c r="CK213" s="1" t="str">
        <f aca="false">IF(ISBLANK(Values!E212),"",Values!$B$9)</f>
        <v/>
      </c>
      <c r="CL213" s="1" t="str">
        <f aca="false">IF(ISBLANK(Values!E212),"","CM")</f>
        <v/>
      </c>
      <c r="CP213" s="36" t="str">
        <f aca="false">IF(ISBLANK(Values!E212),"",Values!$B$7)</f>
        <v/>
      </c>
      <c r="CQ213" s="36" t="str">
        <f aca="false">IF(ISBLANK(Values!E212),"",Values!$B$8)</f>
        <v/>
      </c>
      <c r="CR213" s="36" t="str">
        <f aca="false">IF(ISBLANK(Values!E212),"",Values!$B$9)</f>
        <v/>
      </c>
      <c r="CS213" s="1" t="str">
        <f aca="false">IF(ISBLANK(Values!E212),"",Values!$B$11)</f>
        <v/>
      </c>
      <c r="CT213" s="1" t="str">
        <f aca="false">IF(ISBLANK(Values!E212),"","GR")</f>
        <v/>
      </c>
      <c r="CU213" s="1" t="str">
        <f aca="false">IF(ISBLANK(Values!E212),"","CM")</f>
        <v/>
      </c>
      <c r="CV213" s="1" t="str">
        <f aca="false">IF(ISBLANK(Values!E212),"",IF(Values!$B$36=options!$F$1,"Denmark", IF(Values!$B$36=options!$F$2, "Danemark",IF(Values!$B$36=options!$F$3, "Dänemark",IF(Values!$B$36=options!$F$4, "Danimarca",IF(Values!$B$36=options!$F$5, "Dinamarca",IF(Values!$B$36=options!$F$6, "Denemarken","" ) ) ) ) )))</f>
        <v/>
      </c>
      <c r="CZ213" s="1" t="str">
        <f aca="false">IF(ISBLANK(Values!E212),"","No")</f>
        <v/>
      </c>
      <c r="DA213" s="1" t="str">
        <f aca="false">IF(ISBLANK(Values!E212),"","No")</f>
        <v/>
      </c>
      <c r="DO213" s="27" t="str">
        <f aca="false">IF(ISBLANK(Values!E212),"","Parts")</f>
        <v/>
      </c>
      <c r="DP213" s="27" t="str">
        <f aca="false">IF(ISBLANK(Values!E212),"",Values!$B$31)</f>
        <v/>
      </c>
      <c r="DS213" s="31"/>
      <c r="DY213" s="31"/>
      <c r="DZ213" s="31"/>
      <c r="EA213" s="31"/>
      <c r="EB213" s="31"/>
      <c r="EC213" s="31"/>
      <c r="EI213" s="1" t="str">
        <f aca="false">IF(ISBLANK(Values!E212),"",Values!$B$31)</f>
        <v/>
      </c>
      <c r="ES213" s="1" t="str">
        <f aca="false">IF(ISBLANK(Values!E212),"","Amazon Tellus UPS")</f>
        <v/>
      </c>
      <c r="EV213" s="1" t="str">
        <f aca="false">IF(ISBLANK(Values!E212),"","New")</f>
        <v/>
      </c>
      <c r="FE213" s="1" t="str">
        <f aca="false">IF(ISBLANK(Values!E212),"","3")</f>
        <v/>
      </c>
      <c r="FH213" s="1" t="str">
        <f aca="false">IF(ISBLANK(Values!E212),"","FALSE")</f>
        <v/>
      </c>
      <c r="FI213" s="36" t="str">
        <f aca="false">IF(ISBLANK(Values!E212),"","FALSE")</f>
        <v/>
      </c>
      <c r="FJ213" s="36" t="str">
        <f aca="false">IF(ISBLANK(Values!E212),"","FALSE")</f>
        <v/>
      </c>
      <c r="FM213" s="1" t="str">
        <f aca="false">IF(ISBLANK(Values!E212),"","1")</f>
        <v/>
      </c>
      <c r="FO213" s="28" t="str">
        <f aca="false">IF(ISBLANK(Values!E212),"",IF(Values!J212, Values!$B$4, Values!$B$5))</f>
        <v/>
      </c>
      <c r="FP213" s="1" t="str">
        <f aca="false">IF(ISBLANK(Values!E212),"","Percent")</f>
        <v/>
      </c>
      <c r="FQ213" s="1" t="str">
        <f aca="false">IF(ISBLANK(Values!E212),"","2")</f>
        <v/>
      </c>
      <c r="FR213" s="1" t="str">
        <f aca="false">IF(ISBLANK(Values!E212),"","3")</f>
        <v/>
      </c>
      <c r="FS213" s="1" t="str">
        <f aca="false">IF(ISBLANK(Values!E212),"","5")</f>
        <v/>
      </c>
      <c r="FT213" s="1" t="str">
        <f aca="false">IF(ISBLANK(Values!E212),"","6")</f>
        <v/>
      </c>
      <c r="FU213" s="1" t="str">
        <f aca="false">IF(ISBLANK(Values!E212),"","10")</f>
        <v/>
      </c>
      <c r="FV213" s="1" t="str">
        <f aca="false">IF(ISBLANK(Values!E212),"","10")</f>
        <v/>
      </c>
    </row>
    <row r="214" customFormat="false" ht="15" hidden="false" customHeight="false" outlineLevel="0" collapsed="false">
      <c r="A214" s="27" t="str">
        <f aca="false">IF(ISBLANK(Values!E213),"",IF(Values!$B$37="EU","computercomponent","computer"))</f>
        <v/>
      </c>
      <c r="B214" s="37" t="str">
        <f aca="false">IF(ISBLANK(Values!E213),"",Values!F213)</f>
        <v/>
      </c>
      <c r="C214" s="32" t="str">
        <f aca="false">IF(ISBLANK(Values!E213),"","TellusRem")</f>
        <v/>
      </c>
      <c r="D214" s="30" t="str">
        <f aca="false">IF(ISBLANK(Values!E213),"",Values!E213)</f>
        <v/>
      </c>
      <c r="E214" s="31" t="str">
        <f aca="false">IF(ISBLANK(Values!E213),"","EAN")</f>
        <v/>
      </c>
      <c r="F214" s="28" t="str">
        <f aca="false">IF(ISBLANK(Values!E213),"",IF(Values!J213,Values!H213 &amp;" "&amp;  Values!$B$1 &amp; " " &amp;Values!$B$3,Values!G213 &amp;" "&amp;  Values!$B$2 &amp; " " &amp;Values!$B$3))</f>
        <v/>
      </c>
      <c r="G214" s="32" t="str">
        <f aca="false">IF(ISBLANK(Values!E213),"","TellusRem")</f>
        <v/>
      </c>
      <c r="H214" s="27" t="str">
        <f aca="false">IF(ISBLANK(Values!E213),"",Values!$B$16)</f>
        <v/>
      </c>
      <c r="I214" s="27" t="str">
        <f aca="false">IF(ISBLANK(Values!E213),"","4730574031")</f>
        <v/>
      </c>
      <c r="J214" s="38" t="str">
        <f aca="false">IF(ISBLANK(Values!E213),"",Values!F213 &amp; " variations")</f>
        <v/>
      </c>
      <c r="K214" s="28" t="str">
        <f aca="false">IF(ISBLANK(Values!E213),"",IF(Values!J213, Values!$B$4, Values!$B$5))</f>
        <v/>
      </c>
      <c r="L214" s="39" t="str">
        <f aca="false">IF(ISBLANK(Values!E213),"",Values!$B$18)</f>
        <v/>
      </c>
      <c r="M214" s="28" t="str">
        <f aca="false">IF(ISBLANK(Values!E213),"",Values!$M213)</f>
        <v/>
      </c>
      <c r="N214" s="28" t="str">
        <f aca="false">IF(ISBLANK(Values!F213),"",Values!$N213)</f>
        <v/>
      </c>
      <c r="O214" s="1" t="str">
        <f aca="false">IF(ISBLANK(Values!F213),"",Values!$O213)</f>
        <v/>
      </c>
      <c r="W214" s="32" t="str">
        <f aca="false">IF(ISBLANK(Values!E213),"","Child")</f>
        <v/>
      </c>
      <c r="X214" s="32" t="str">
        <f aca="false">IF(ISBLANK(Values!E213),"",Values!$B$13)</f>
        <v/>
      </c>
      <c r="Y214" s="38" t="str">
        <f aca="false">IF(ISBLANK(Values!E213),"","Size-Color")</f>
        <v/>
      </c>
      <c r="Z214" s="32" t="str">
        <f aca="false">IF(ISBLANK(Values!E213),"","variation")</f>
        <v/>
      </c>
      <c r="AA214" s="36" t="str">
        <f aca="false">IF(ISBLANK(Values!E213),"",Values!$B$20)</f>
        <v/>
      </c>
      <c r="AB214" s="36" t="str">
        <f aca="false">IF(ISBLANK(Values!E213),"",Values!$B$29)</f>
        <v/>
      </c>
      <c r="AI214" s="41" t="str">
        <f aca="false">IF(ISBLANK(Values!E213),"",IF(Values!I213,Values!$B$23,Values!$B$33))</f>
        <v/>
      </c>
      <c r="AJ214" s="42" t="str">
        <f aca="false">IF(ISBLANK(Values!E213),"","👉 "&amp;Values!H233&amp; " "&amp;Values!$B$24 &amp;" "&amp;Values!$B$3)</f>
        <v/>
      </c>
      <c r="AK214" s="1" t="str">
        <f aca="false">IF(ISBLANK(Values!E213),"",Values!$B$25)</f>
        <v/>
      </c>
      <c r="AL214" s="1" t="str">
        <f aca="false">IF(ISBLANK(Values!E213),"",Values!$B$26)</f>
        <v/>
      </c>
      <c r="AM214" s="1" t="str">
        <f aca="false">IF(ISBLANK(Values!E213),"",Values!$B$27)</f>
        <v/>
      </c>
      <c r="AT214" s="1" t="str">
        <f aca="false">IF(ISBLANK(Values!E213),"",IF(Values!J213,"Backlit", "Non-Backlit"))</f>
        <v/>
      </c>
      <c r="AV214" s="28" t="str">
        <f aca="false">IF(ISBLANK(Values!E213),"",Values!H213)</f>
        <v/>
      </c>
      <c r="BE214" s="27" t="str">
        <f aca="false">IF(ISBLANK(Values!E213),"","Professional Audience")</f>
        <v/>
      </c>
      <c r="BF214" s="27" t="str">
        <f aca="false">IF(ISBLANK(Values!E213),"","Consumer Audience")</f>
        <v/>
      </c>
      <c r="BG214" s="27" t="str">
        <f aca="false">IF(ISBLANK(Values!E213),"","Adults")</f>
        <v/>
      </c>
      <c r="BH214" s="27" t="str">
        <f aca="false">IF(ISBLANK(Values!E213),"","People")</f>
        <v/>
      </c>
      <c r="CG214" s="1" t="str">
        <f aca="false">IF(ISBLANK(Values!E213),"",Values!$B$11)</f>
        <v/>
      </c>
      <c r="CH214" s="1" t="str">
        <f aca="false">IF(ISBLANK(Values!E213),"","GR")</f>
        <v/>
      </c>
      <c r="CI214" s="1" t="str">
        <f aca="false">IF(ISBLANK(Values!E213),"",Values!$B$7)</f>
        <v/>
      </c>
      <c r="CJ214" s="1" t="str">
        <f aca="false">IF(ISBLANK(Values!E213),"",Values!$B$8)</f>
        <v/>
      </c>
      <c r="CK214" s="1" t="str">
        <f aca="false">IF(ISBLANK(Values!E213),"",Values!$B$9)</f>
        <v/>
      </c>
      <c r="CL214" s="1" t="str">
        <f aca="false">IF(ISBLANK(Values!E213),"","CM")</f>
        <v/>
      </c>
      <c r="CP214" s="36" t="str">
        <f aca="false">IF(ISBLANK(Values!E213),"",Values!$B$7)</f>
        <v/>
      </c>
      <c r="CQ214" s="36" t="str">
        <f aca="false">IF(ISBLANK(Values!E213),"",Values!$B$8)</f>
        <v/>
      </c>
      <c r="CR214" s="36" t="str">
        <f aca="false">IF(ISBLANK(Values!E213),"",Values!$B$9)</f>
        <v/>
      </c>
      <c r="CS214" s="1" t="str">
        <f aca="false">IF(ISBLANK(Values!E213),"",Values!$B$11)</f>
        <v/>
      </c>
      <c r="CT214" s="1" t="str">
        <f aca="false">IF(ISBLANK(Values!E213),"","GR")</f>
        <v/>
      </c>
      <c r="CU214" s="1" t="str">
        <f aca="false">IF(ISBLANK(Values!E213),"","CM")</f>
        <v/>
      </c>
      <c r="CV214" s="1" t="str">
        <f aca="false">IF(ISBLANK(Values!E213),"",IF(Values!$B$36=options!$F$1,"Denmark", IF(Values!$B$36=options!$F$2, "Danemark",IF(Values!$B$36=options!$F$3, "Dänemark",IF(Values!$B$36=options!$F$4, "Danimarca",IF(Values!$B$36=options!$F$5, "Dinamarca",IF(Values!$B$36=options!$F$6, "Denemarken","" ) ) ) ) )))</f>
        <v/>
      </c>
      <c r="CZ214" s="1" t="str">
        <f aca="false">IF(ISBLANK(Values!E213),"","No")</f>
        <v/>
      </c>
      <c r="DA214" s="1" t="str">
        <f aca="false">IF(ISBLANK(Values!E213),"","No")</f>
        <v/>
      </c>
      <c r="DO214" s="27" t="str">
        <f aca="false">IF(ISBLANK(Values!E213),"","Parts")</f>
        <v/>
      </c>
      <c r="DP214" s="27" t="str">
        <f aca="false">IF(ISBLANK(Values!E213),"",Values!$B$31)</f>
        <v/>
      </c>
      <c r="DS214" s="31"/>
      <c r="DY214" s="31"/>
      <c r="DZ214" s="31"/>
      <c r="EA214" s="31"/>
      <c r="EB214" s="31"/>
      <c r="EC214" s="31"/>
      <c r="EI214" s="1" t="str">
        <f aca="false">IF(ISBLANK(Values!E213),"",Values!$B$31)</f>
        <v/>
      </c>
      <c r="ES214" s="1" t="str">
        <f aca="false">IF(ISBLANK(Values!E213),"","Amazon Tellus UPS")</f>
        <v/>
      </c>
      <c r="EV214" s="1" t="str">
        <f aca="false">IF(ISBLANK(Values!E213),"","New")</f>
        <v/>
      </c>
      <c r="FE214" s="1" t="str">
        <f aca="false">IF(ISBLANK(Values!E213),"","3")</f>
        <v/>
      </c>
      <c r="FH214" s="1" t="str">
        <f aca="false">IF(ISBLANK(Values!E213),"","FALSE")</f>
        <v/>
      </c>
      <c r="FI214" s="36" t="str">
        <f aca="false">IF(ISBLANK(Values!E213),"","FALSE")</f>
        <v/>
      </c>
      <c r="FJ214" s="36" t="str">
        <f aca="false">IF(ISBLANK(Values!E213),"","FALSE")</f>
        <v/>
      </c>
      <c r="FM214" s="1" t="str">
        <f aca="false">IF(ISBLANK(Values!E213),"","1")</f>
        <v/>
      </c>
      <c r="FO214" s="28" t="str">
        <f aca="false">IF(ISBLANK(Values!E213),"",IF(Values!J213, Values!$B$4, Values!$B$5))</f>
        <v/>
      </c>
      <c r="FP214" s="1" t="str">
        <f aca="false">IF(ISBLANK(Values!E213),"","Percent")</f>
        <v/>
      </c>
      <c r="FQ214" s="1" t="str">
        <f aca="false">IF(ISBLANK(Values!E213),"","2")</f>
        <v/>
      </c>
      <c r="FR214" s="1" t="str">
        <f aca="false">IF(ISBLANK(Values!E213),"","3")</f>
        <v/>
      </c>
      <c r="FS214" s="1" t="str">
        <f aca="false">IF(ISBLANK(Values!E213),"","5")</f>
        <v/>
      </c>
      <c r="FT214" s="1" t="str">
        <f aca="false">IF(ISBLANK(Values!E213),"","6")</f>
        <v/>
      </c>
      <c r="FU214" s="1" t="str">
        <f aca="false">IF(ISBLANK(Values!E213),"","10")</f>
        <v/>
      </c>
      <c r="FV214" s="1" t="str">
        <f aca="false">IF(ISBLANK(Values!E213),"","10")</f>
        <v/>
      </c>
    </row>
    <row r="215" customFormat="false" ht="15" hidden="false" customHeight="false" outlineLevel="0" collapsed="false">
      <c r="A215" s="27" t="str">
        <f aca="false">IF(ISBLANK(Values!E214),"",IF(Values!$B$37="EU","computercomponent","computer"))</f>
        <v/>
      </c>
      <c r="B215" s="37" t="str">
        <f aca="false">IF(ISBLANK(Values!E214),"",Values!F214)</f>
        <v/>
      </c>
      <c r="C215" s="32" t="str">
        <f aca="false">IF(ISBLANK(Values!E214),"","TellusRem")</f>
        <v/>
      </c>
      <c r="D215" s="30" t="str">
        <f aca="false">IF(ISBLANK(Values!E214),"",Values!E214)</f>
        <v/>
      </c>
      <c r="E215" s="31" t="str">
        <f aca="false">IF(ISBLANK(Values!E214),"","EAN")</f>
        <v/>
      </c>
      <c r="F215" s="28" t="str">
        <f aca="false">IF(ISBLANK(Values!E214),"",IF(Values!J214,Values!H214 &amp;" "&amp;  Values!$B$1 &amp; " " &amp;Values!$B$3,Values!G214 &amp;" "&amp;  Values!$B$2 &amp; " " &amp;Values!$B$3))</f>
        <v/>
      </c>
      <c r="G215" s="32" t="str">
        <f aca="false">IF(ISBLANK(Values!E214),"","TellusRem")</f>
        <v/>
      </c>
      <c r="H215" s="27" t="str">
        <f aca="false">IF(ISBLANK(Values!E214),"",Values!$B$16)</f>
        <v/>
      </c>
      <c r="I215" s="27" t="str">
        <f aca="false">IF(ISBLANK(Values!E214),"","4730574031")</f>
        <v/>
      </c>
      <c r="J215" s="38" t="str">
        <f aca="false">IF(ISBLANK(Values!E214),"",Values!F214 &amp; " variations")</f>
        <v/>
      </c>
      <c r="K215" s="28" t="str">
        <f aca="false">IF(ISBLANK(Values!E214),"",IF(Values!J214, Values!$B$4, Values!$B$5))</f>
        <v/>
      </c>
      <c r="L215" s="39" t="str">
        <f aca="false">IF(ISBLANK(Values!E214),"",Values!$B$18)</f>
        <v/>
      </c>
      <c r="M215" s="28" t="str">
        <f aca="false">IF(ISBLANK(Values!E214),"",Values!$M214)</f>
        <v/>
      </c>
      <c r="N215" s="28" t="str">
        <f aca="false">IF(ISBLANK(Values!F214),"",Values!$N214)</f>
        <v/>
      </c>
      <c r="O215" s="1" t="str">
        <f aca="false">IF(ISBLANK(Values!F214),"",Values!$O214)</f>
        <v/>
      </c>
      <c r="W215" s="32" t="str">
        <f aca="false">IF(ISBLANK(Values!E214),"","Child")</f>
        <v/>
      </c>
      <c r="X215" s="32" t="str">
        <f aca="false">IF(ISBLANK(Values!E214),"",Values!$B$13)</f>
        <v/>
      </c>
      <c r="Y215" s="38" t="str">
        <f aca="false">IF(ISBLANK(Values!E214),"","Size-Color")</f>
        <v/>
      </c>
      <c r="Z215" s="32" t="str">
        <f aca="false">IF(ISBLANK(Values!E214),"","variation")</f>
        <v/>
      </c>
      <c r="AA215" s="36" t="str">
        <f aca="false">IF(ISBLANK(Values!E214),"",Values!$B$20)</f>
        <v/>
      </c>
      <c r="AB215" s="36" t="str">
        <f aca="false">IF(ISBLANK(Values!E214),"",Values!$B$29)</f>
        <v/>
      </c>
      <c r="AI215" s="41" t="str">
        <f aca="false">IF(ISBLANK(Values!E214),"",IF(Values!I214,Values!$B$23,Values!$B$33))</f>
        <v/>
      </c>
      <c r="AJ215" s="42" t="str">
        <f aca="false">IF(ISBLANK(Values!E214),"","👉 "&amp;Values!H234&amp; " "&amp;Values!$B$24 &amp;" "&amp;Values!$B$3)</f>
        <v/>
      </c>
      <c r="AK215" s="1" t="str">
        <f aca="false">IF(ISBLANK(Values!E214),"",Values!$B$25)</f>
        <v/>
      </c>
      <c r="AL215" s="1" t="str">
        <f aca="false">IF(ISBLANK(Values!E214),"",Values!$B$26)</f>
        <v/>
      </c>
      <c r="AM215" s="1" t="str">
        <f aca="false">IF(ISBLANK(Values!E214),"",Values!$B$27)</f>
        <v/>
      </c>
      <c r="AT215" s="1" t="str">
        <f aca="false">IF(ISBLANK(Values!E214),"",IF(Values!J214,"Backlit", "Non-Backlit"))</f>
        <v/>
      </c>
      <c r="AV215" s="28" t="str">
        <f aca="false">IF(ISBLANK(Values!E214),"",Values!H214)</f>
        <v/>
      </c>
      <c r="BE215" s="27" t="str">
        <f aca="false">IF(ISBLANK(Values!E214),"","Professional Audience")</f>
        <v/>
      </c>
      <c r="BF215" s="27" t="str">
        <f aca="false">IF(ISBLANK(Values!E214),"","Consumer Audience")</f>
        <v/>
      </c>
      <c r="BG215" s="27" t="str">
        <f aca="false">IF(ISBLANK(Values!E214),"","Adults")</f>
        <v/>
      </c>
      <c r="BH215" s="27" t="str">
        <f aca="false">IF(ISBLANK(Values!E214),"","People")</f>
        <v/>
      </c>
      <c r="CG215" s="1" t="str">
        <f aca="false">IF(ISBLANK(Values!E214),"",Values!$B$11)</f>
        <v/>
      </c>
      <c r="CH215" s="1" t="str">
        <f aca="false">IF(ISBLANK(Values!E214),"","GR")</f>
        <v/>
      </c>
      <c r="CI215" s="1" t="str">
        <f aca="false">IF(ISBLANK(Values!E214),"",Values!$B$7)</f>
        <v/>
      </c>
      <c r="CJ215" s="1" t="str">
        <f aca="false">IF(ISBLANK(Values!E214),"",Values!$B$8)</f>
        <v/>
      </c>
      <c r="CK215" s="1" t="str">
        <f aca="false">IF(ISBLANK(Values!E214),"",Values!$B$9)</f>
        <v/>
      </c>
      <c r="CL215" s="1" t="str">
        <f aca="false">IF(ISBLANK(Values!E214),"","CM")</f>
        <v/>
      </c>
      <c r="CP215" s="36" t="str">
        <f aca="false">IF(ISBLANK(Values!E214),"",Values!$B$7)</f>
        <v/>
      </c>
      <c r="CQ215" s="36" t="str">
        <f aca="false">IF(ISBLANK(Values!E214),"",Values!$B$8)</f>
        <v/>
      </c>
      <c r="CR215" s="36" t="str">
        <f aca="false">IF(ISBLANK(Values!E214),"",Values!$B$9)</f>
        <v/>
      </c>
      <c r="CS215" s="1" t="str">
        <f aca="false">IF(ISBLANK(Values!E214),"",Values!$B$11)</f>
        <v/>
      </c>
      <c r="CT215" s="1" t="str">
        <f aca="false">IF(ISBLANK(Values!E214),"","GR")</f>
        <v/>
      </c>
      <c r="CU215" s="1" t="str">
        <f aca="false">IF(ISBLANK(Values!E214),"","CM")</f>
        <v/>
      </c>
      <c r="CV215" s="1" t="str">
        <f aca="false">IF(ISBLANK(Values!E214),"",IF(Values!$B$36=options!$F$1,"Denmark", IF(Values!$B$36=options!$F$2, "Danemark",IF(Values!$B$36=options!$F$3, "Dänemark",IF(Values!$B$36=options!$F$4, "Danimarca",IF(Values!$B$36=options!$F$5, "Dinamarca",IF(Values!$B$36=options!$F$6, "Denemarken","" ) ) ) ) )))</f>
        <v/>
      </c>
      <c r="CZ215" s="1" t="str">
        <f aca="false">IF(ISBLANK(Values!E214),"","No")</f>
        <v/>
      </c>
      <c r="DA215" s="1" t="str">
        <f aca="false">IF(ISBLANK(Values!E214),"","No")</f>
        <v/>
      </c>
      <c r="DO215" s="27" t="str">
        <f aca="false">IF(ISBLANK(Values!E214),"","Parts")</f>
        <v/>
      </c>
      <c r="DP215" s="27" t="str">
        <f aca="false">IF(ISBLANK(Values!E214),"",Values!$B$31)</f>
        <v/>
      </c>
      <c r="DS215" s="31"/>
      <c r="DY215" s="31"/>
      <c r="DZ215" s="31"/>
      <c r="EA215" s="31"/>
      <c r="EB215" s="31"/>
      <c r="EC215" s="31"/>
      <c r="EI215" s="1" t="str">
        <f aca="false">IF(ISBLANK(Values!E214),"",Values!$B$31)</f>
        <v/>
      </c>
      <c r="ES215" s="1" t="str">
        <f aca="false">IF(ISBLANK(Values!E214),"","Amazon Tellus UPS")</f>
        <v/>
      </c>
      <c r="EV215" s="1" t="str">
        <f aca="false">IF(ISBLANK(Values!E214),"","New")</f>
        <v/>
      </c>
      <c r="FE215" s="1" t="str">
        <f aca="false">IF(ISBLANK(Values!E214),"","3")</f>
        <v/>
      </c>
      <c r="FH215" s="1" t="str">
        <f aca="false">IF(ISBLANK(Values!E214),"","FALSE")</f>
        <v/>
      </c>
      <c r="FI215" s="36" t="str">
        <f aca="false">IF(ISBLANK(Values!E214),"","FALSE")</f>
        <v/>
      </c>
      <c r="FJ215" s="36" t="str">
        <f aca="false">IF(ISBLANK(Values!E214),"","FALSE")</f>
        <v/>
      </c>
      <c r="FM215" s="1" t="str">
        <f aca="false">IF(ISBLANK(Values!E214),"","1")</f>
        <v/>
      </c>
      <c r="FO215" s="28" t="str">
        <f aca="false">IF(ISBLANK(Values!E214),"",IF(Values!J214, Values!$B$4, Values!$B$5))</f>
        <v/>
      </c>
      <c r="FP215" s="1" t="str">
        <f aca="false">IF(ISBLANK(Values!E214),"","Percent")</f>
        <v/>
      </c>
      <c r="FQ215" s="1" t="str">
        <f aca="false">IF(ISBLANK(Values!E214),"","2")</f>
        <v/>
      </c>
      <c r="FR215" s="1" t="str">
        <f aca="false">IF(ISBLANK(Values!E214),"","3")</f>
        <v/>
      </c>
      <c r="FS215" s="1" t="str">
        <f aca="false">IF(ISBLANK(Values!E214),"","5")</f>
        <v/>
      </c>
      <c r="FT215" s="1" t="str">
        <f aca="false">IF(ISBLANK(Values!E214),"","6")</f>
        <v/>
      </c>
      <c r="FU215" s="1" t="str">
        <f aca="false">IF(ISBLANK(Values!E214),"","10")</f>
        <v/>
      </c>
      <c r="FV215" s="1" t="str">
        <f aca="false">IF(ISBLANK(Values!E214),"","10")</f>
        <v/>
      </c>
    </row>
    <row r="216" customFormat="false" ht="15" hidden="false" customHeight="false" outlineLevel="0" collapsed="false">
      <c r="A216" s="27" t="str">
        <f aca="false">IF(ISBLANK(Values!E215),"",IF(Values!$B$37="EU","computercomponent","computer"))</f>
        <v/>
      </c>
      <c r="B216" s="37" t="str">
        <f aca="false">IF(ISBLANK(Values!E215),"",Values!F215)</f>
        <v/>
      </c>
      <c r="C216" s="32" t="str">
        <f aca="false">IF(ISBLANK(Values!E215),"","TellusRem")</f>
        <v/>
      </c>
      <c r="D216" s="30" t="str">
        <f aca="false">IF(ISBLANK(Values!E215),"",Values!E215)</f>
        <v/>
      </c>
      <c r="E216" s="31" t="str">
        <f aca="false">IF(ISBLANK(Values!E215),"","EAN")</f>
        <v/>
      </c>
      <c r="F216" s="28" t="str">
        <f aca="false">IF(ISBLANK(Values!E215),"",IF(Values!J215,Values!H215 &amp;" "&amp;  Values!$B$1 &amp; " " &amp;Values!$B$3,Values!G215 &amp;" "&amp;  Values!$B$2 &amp; " " &amp;Values!$B$3))</f>
        <v/>
      </c>
      <c r="G216" s="32" t="str">
        <f aca="false">IF(ISBLANK(Values!E215),"","TellusRem")</f>
        <v/>
      </c>
      <c r="H216" s="27" t="str">
        <f aca="false">IF(ISBLANK(Values!E215),"",Values!$B$16)</f>
        <v/>
      </c>
      <c r="I216" s="27" t="str">
        <f aca="false">IF(ISBLANK(Values!E215),"","4730574031")</f>
        <v/>
      </c>
      <c r="J216" s="38" t="str">
        <f aca="false">IF(ISBLANK(Values!E215),"",Values!F215 &amp; " variations")</f>
        <v/>
      </c>
      <c r="K216" s="28" t="str">
        <f aca="false">IF(ISBLANK(Values!E215),"",IF(Values!J215, Values!$B$4, Values!$B$5))</f>
        <v/>
      </c>
      <c r="L216" s="39" t="str">
        <f aca="false">IF(ISBLANK(Values!E215),"",Values!$B$18)</f>
        <v/>
      </c>
      <c r="M216" s="28" t="str">
        <f aca="false">IF(ISBLANK(Values!E215),"",Values!$M215)</f>
        <v/>
      </c>
      <c r="N216" s="28" t="str">
        <f aca="false">IF(ISBLANK(Values!F215),"",Values!$N215)</f>
        <v/>
      </c>
      <c r="O216" s="1" t="str">
        <f aca="false">IF(ISBLANK(Values!F215),"",Values!$O215)</f>
        <v/>
      </c>
      <c r="W216" s="32" t="str">
        <f aca="false">IF(ISBLANK(Values!E215),"","Child")</f>
        <v/>
      </c>
      <c r="X216" s="32" t="str">
        <f aca="false">IF(ISBLANK(Values!E215),"",Values!$B$13)</f>
        <v/>
      </c>
      <c r="Y216" s="38" t="str">
        <f aca="false">IF(ISBLANK(Values!E215),"","Size-Color")</f>
        <v/>
      </c>
      <c r="Z216" s="32" t="str">
        <f aca="false">IF(ISBLANK(Values!E215),"","variation")</f>
        <v/>
      </c>
      <c r="AA216" s="36" t="str">
        <f aca="false">IF(ISBLANK(Values!E215),"",Values!$B$20)</f>
        <v/>
      </c>
      <c r="AB216" s="36" t="str">
        <f aca="false">IF(ISBLANK(Values!E215),"",Values!$B$29)</f>
        <v/>
      </c>
      <c r="AI216" s="41" t="str">
        <f aca="false">IF(ISBLANK(Values!E215),"",IF(Values!I215,Values!$B$23,Values!$B$33))</f>
        <v/>
      </c>
      <c r="AJ216" s="42" t="str">
        <f aca="false">IF(ISBLANK(Values!E215),"","👉 "&amp;Values!H235&amp; " "&amp;Values!$B$24 &amp;" "&amp;Values!$B$3)</f>
        <v/>
      </c>
      <c r="AK216" s="1" t="str">
        <f aca="false">IF(ISBLANK(Values!E215),"",Values!$B$25)</f>
        <v/>
      </c>
      <c r="AL216" s="1" t="str">
        <f aca="false">IF(ISBLANK(Values!E215),"",Values!$B$26)</f>
        <v/>
      </c>
      <c r="AM216" s="1" t="str">
        <f aca="false">IF(ISBLANK(Values!E215),"",Values!$B$27)</f>
        <v/>
      </c>
      <c r="AT216" s="1" t="str">
        <f aca="false">IF(ISBLANK(Values!E215),"",IF(Values!J215,"Backlit", "Non-Backlit"))</f>
        <v/>
      </c>
      <c r="AV216" s="28" t="str">
        <f aca="false">IF(ISBLANK(Values!E215),"",Values!H215)</f>
        <v/>
      </c>
      <c r="BE216" s="27" t="str">
        <f aca="false">IF(ISBLANK(Values!E215),"","Professional Audience")</f>
        <v/>
      </c>
      <c r="BF216" s="27" t="str">
        <f aca="false">IF(ISBLANK(Values!E215),"","Consumer Audience")</f>
        <v/>
      </c>
      <c r="BG216" s="27" t="str">
        <f aca="false">IF(ISBLANK(Values!E215),"","Adults")</f>
        <v/>
      </c>
      <c r="BH216" s="27" t="str">
        <f aca="false">IF(ISBLANK(Values!E215),"","People")</f>
        <v/>
      </c>
      <c r="CG216" s="1" t="str">
        <f aca="false">IF(ISBLANK(Values!E215),"",Values!$B$11)</f>
        <v/>
      </c>
      <c r="CH216" s="1" t="str">
        <f aca="false">IF(ISBLANK(Values!E215),"","GR")</f>
        <v/>
      </c>
      <c r="CI216" s="1" t="str">
        <f aca="false">IF(ISBLANK(Values!E215),"",Values!$B$7)</f>
        <v/>
      </c>
      <c r="CJ216" s="1" t="str">
        <f aca="false">IF(ISBLANK(Values!E215),"",Values!$B$8)</f>
        <v/>
      </c>
      <c r="CK216" s="1" t="str">
        <f aca="false">IF(ISBLANK(Values!E215),"",Values!$B$9)</f>
        <v/>
      </c>
      <c r="CL216" s="1" t="str">
        <f aca="false">IF(ISBLANK(Values!E215),"","CM")</f>
        <v/>
      </c>
      <c r="CP216" s="36" t="str">
        <f aca="false">IF(ISBLANK(Values!E215),"",Values!$B$7)</f>
        <v/>
      </c>
      <c r="CQ216" s="36" t="str">
        <f aca="false">IF(ISBLANK(Values!E215),"",Values!$B$8)</f>
        <v/>
      </c>
      <c r="CR216" s="36" t="str">
        <f aca="false">IF(ISBLANK(Values!E215),"",Values!$B$9)</f>
        <v/>
      </c>
      <c r="CS216" s="1" t="str">
        <f aca="false">IF(ISBLANK(Values!E215),"",Values!$B$11)</f>
        <v/>
      </c>
      <c r="CT216" s="1" t="str">
        <f aca="false">IF(ISBLANK(Values!E215),"","GR")</f>
        <v/>
      </c>
      <c r="CU216" s="1" t="str">
        <f aca="false">IF(ISBLANK(Values!E215),"","CM")</f>
        <v/>
      </c>
      <c r="CV216" s="1" t="str">
        <f aca="false">IF(ISBLANK(Values!E215),"",IF(Values!$B$36=options!$F$1,"Denmark", IF(Values!$B$36=options!$F$2, "Danemark",IF(Values!$B$36=options!$F$3, "Dänemark",IF(Values!$B$36=options!$F$4, "Danimarca",IF(Values!$B$36=options!$F$5, "Dinamarca",IF(Values!$B$36=options!$F$6, "Denemarken","" ) ) ) ) )))</f>
        <v/>
      </c>
      <c r="CZ216" s="1" t="str">
        <f aca="false">IF(ISBLANK(Values!E215),"","No")</f>
        <v/>
      </c>
      <c r="DA216" s="1" t="str">
        <f aca="false">IF(ISBLANK(Values!E215),"","No")</f>
        <v/>
      </c>
      <c r="DO216" s="27" t="str">
        <f aca="false">IF(ISBLANK(Values!E215),"","Parts")</f>
        <v/>
      </c>
      <c r="DP216" s="27" t="str">
        <f aca="false">IF(ISBLANK(Values!E215),"",Values!$B$31)</f>
        <v/>
      </c>
      <c r="DS216" s="31"/>
      <c r="DY216" s="31"/>
      <c r="DZ216" s="31"/>
      <c r="EA216" s="31"/>
      <c r="EB216" s="31"/>
      <c r="EC216" s="31"/>
      <c r="EI216" s="1" t="str">
        <f aca="false">IF(ISBLANK(Values!E215),"",Values!$B$31)</f>
        <v/>
      </c>
      <c r="ES216" s="1" t="str">
        <f aca="false">IF(ISBLANK(Values!E215),"","Amazon Tellus UPS")</f>
        <v/>
      </c>
      <c r="EV216" s="1" t="str">
        <f aca="false">IF(ISBLANK(Values!E215),"","New")</f>
        <v/>
      </c>
      <c r="FE216" s="1" t="str">
        <f aca="false">IF(ISBLANK(Values!E215),"","3")</f>
        <v/>
      </c>
      <c r="FH216" s="1" t="str">
        <f aca="false">IF(ISBLANK(Values!E215),"","FALSE")</f>
        <v/>
      </c>
      <c r="FI216" s="36" t="str">
        <f aca="false">IF(ISBLANK(Values!E215),"","FALSE")</f>
        <v/>
      </c>
      <c r="FJ216" s="36" t="str">
        <f aca="false">IF(ISBLANK(Values!E215),"","FALSE")</f>
        <v/>
      </c>
      <c r="FM216" s="1" t="str">
        <f aca="false">IF(ISBLANK(Values!E215),"","1")</f>
        <v/>
      </c>
      <c r="FO216" s="28" t="str">
        <f aca="false">IF(ISBLANK(Values!E215),"",IF(Values!J215, Values!$B$4, Values!$B$5))</f>
        <v/>
      </c>
      <c r="FP216" s="1" t="str">
        <f aca="false">IF(ISBLANK(Values!E215),"","Percent")</f>
        <v/>
      </c>
      <c r="FQ216" s="1" t="str">
        <f aca="false">IF(ISBLANK(Values!E215),"","2")</f>
        <v/>
      </c>
      <c r="FR216" s="1" t="str">
        <f aca="false">IF(ISBLANK(Values!E215),"","3")</f>
        <v/>
      </c>
      <c r="FS216" s="1" t="str">
        <f aca="false">IF(ISBLANK(Values!E215),"","5")</f>
        <v/>
      </c>
      <c r="FT216" s="1" t="str">
        <f aca="false">IF(ISBLANK(Values!E215),"","6")</f>
        <v/>
      </c>
      <c r="FU216" s="1" t="str">
        <f aca="false">IF(ISBLANK(Values!E215),"","10")</f>
        <v/>
      </c>
      <c r="FV216" s="1" t="str">
        <f aca="false">IF(ISBLANK(Values!E215),"","10")</f>
        <v/>
      </c>
    </row>
    <row r="217" customFormat="false" ht="15" hidden="false" customHeight="false" outlineLevel="0" collapsed="false">
      <c r="A217" s="27" t="str">
        <f aca="false">IF(ISBLANK(Values!E216),"",IF(Values!$B$37="EU","computercomponent","computer"))</f>
        <v/>
      </c>
      <c r="B217" s="37" t="str">
        <f aca="false">IF(ISBLANK(Values!E216),"",Values!F216)</f>
        <v/>
      </c>
      <c r="C217" s="32" t="str">
        <f aca="false">IF(ISBLANK(Values!E216),"","TellusRem")</f>
        <v/>
      </c>
      <c r="D217" s="30" t="str">
        <f aca="false">IF(ISBLANK(Values!E216),"",Values!E216)</f>
        <v/>
      </c>
      <c r="E217" s="31" t="str">
        <f aca="false">IF(ISBLANK(Values!E216),"","EAN")</f>
        <v/>
      </c>
      <c r="F217" s="28" t="str">
        <f aca="false">IF(ISBLANK(Values!E216),"",IF(Values!J216,Values!H216 &amp;" "&amp;  Values!$B$1 &amp; " " &amp;Values!$B$3,Values!G216 &amp;" "&amp;  Values!$B$2 &amp; " " &amp;Values!$B$3))</f>
        <v/>
      </c>
      <c r="G217" s="32" t="str">
        <f aca="false">IF(ISBLANK(Values!E216),"","TellusRem")</f>
        <v/>
      </c>
      <c r="H217" s="27" t="str">
        <f aca="false">IF(ISBLANK(Values!E216),"",Values!$B$16)</f>
        <v/>
      </c>
      <c r="I217" s="27" t="str">
        <f aca="false">IF(ISBLANK(Values!E216),"","4730574031")</f>
        <v/>
      </c>
      <c r="J217" s="38" t="str">
        <f aca="false">IF(ISBLANK(Values!E216),"",Values!F216 &amp; " variations")</f>
        <v/>
      </c>
      <c r="K217" s="28" t="str">
        <f aca="false">IF(ISBLANK(Values!E216),"",IF(Values!J216, Values!$B$4, Values!$B$5))</f>
        <v/>
      </c>
      <c r="L217" s="39" t="str">
        <f aca="false">IF(ISBLANK(Values!E216),"",Values!$B$18)</f>
        <v/>
      </c>
      <c r="M217" s="28" t="str">
        <f aca="false">IF(ISBLANK(Values!E216),"",Values!$M216)</f>
        <v/>
      </c>
      <c r="N217" s="28" t="str">
        <f aca="false">IF(ISBLANK(Values!F216),"",Values!$N216)</f>
        <v/>
      </c>
      <c r="O217" s="1" t="str">
        <f aca="false">IF(ISBLANK(Values!F216),"",Values!$O216)</f>
        <v/>
      </c>
      <c r="W217" s="32" t="str">
        <f aca="false">IF(ISBLANK(Values!E216),"","Child")</f>
        <v/>
      </c>
      <c r="X217" s="32" t="str">
        <f aca="false">IF(ISBLANK(Values!E216),"",Values!$B$13)</f>
        <v/>
      </c>
      <c r="Y217" s="38" t="str">
        <f aca="false">IF(ISBLANK(Values!E216),"","Size-Color")</f>
        <v/>
      </c>
      <c r="Z217" s="32" t="str">
        <f aca="false">IF(ISBLANK(Values!E216),"","variation")</f>
        <v/>
      </c>
      <c r="AA217" s="36" t="str">
        <f aca="false">IF(ISBLANK(Values!E216),"",Values!$B$20)</f>
        <v/>
      </c>
      <c r="AB217" s="36" t="str">
        <f aca="false">IF(ISBLANK(Values!E216),"",Values!$B$29)</f>
        <v/>
      </c>
      <c r="AI217" s="41" t="str">
        <f aca="false">IF(ISBLANK(Values!E216),"",IF(Values!I216,Values!$B$23,Values!$B$33))</f>
        <v/>
      </c>
      <c r="AJ217" s="42" t="str">
        <f aca="false">IF(ISBLANK(Values!E216),"","👉 "&amp;Values!H236&amp; " "&amp;Values!$B$24 &amp;" "&amp;Values!$B$3)</f>
        <v/>
      </c>
      <c r="AK217" s="1" t="str">
        <f aca="false">IF(ISBLANK(Values!E216),"",Values!$B$25)</f>
        <v/>
      </c>
      <c r="AL217" s="1" t="str">
        <f aca="false">IF(ISBLANK(Values!E216),"",Values!$B$26)</f>
        <v/>
      </c>
      <c r="AM217" s="1" t="str">
        <f aca="false">IF(ISBLANK(Values!E216),"",Values!$B$27)</f>
        <v/>
      </c>
      <c r="AT217" s="1" t="str">
        <f aca="false">IF(ISBLANK(Values!E216),"",IF(Values!J216,"Backlit", "Non-Backlit"))</f>
        <v/>
      </c>
      <c r="AV217" s="28" t="str">
        <f aca="false">IF(ISBLANK(Values!E216),"",Values!H216)</f>
        <v/>
      </c>
      <c r="BE217" s="27" t="str">
        <f aca="false">IF(ISBLANK(Values!E216),"","Professional Audience")</f>
        <v/>
      </c>
      <c r="BF217" s="27" t="str">
        <f aca="false">IF(ISBLANK(Values!E216),"","Consumer Audience")</f>
        <v/>
      </c>
      <c r="BG217" s="27" t="str">
        <f aca="false">IF(ISBLANK(Values!E216),"","Adults")</f>
        <v/>
      </c>
      <c r="BH217" s="27" t="str">
        <f aca="false">IF(ISBLANK(Values!E216),"","People")</f>
        <v/>
      </c>
      <c r="CG217" s="1" t="str">
        <f aca="false">IF(ISBLANK(Values!E216),"",Values!$B$11)</f>
        <v/>
      </c>
      <c r="CH217" s="1" t="str">
        <f aca="false">IF(ISBLANK(Values!E216),"","GR")</f>
        <v/>
      </c>
      <c r="CI217" s="1" t="str">
        <f aca="false">IF(ISBLANK(Values!E216),"",Values!$B$7)</f>
        <v/>
      </c>
      <c r="CJ217" s="1" t="str">
        <f aca="false">IF(ISBLANK(Values!E216),"",Values!$B$8)</f>
        <v/>
      </c>
      <c r="CK217" s="1" t="str">
        <f aca="false">IF(ISBLANK(Values!E216),"",Values!$B$9)</f>
        <v/>
      </c>
      <c r="CL217" s="1" t="str">
        <f aca="false">IF(ISBLANK(Values!E216),"","CM")</f>
        <v/>
      </c>
      <c r="CP217" s="36" t="str">
        <f aca="false">IF(ISBLANK(Values!E216),"",Values!$B$7)</f>
        <v/>
      </c>
      <c r="CQ217" s="36" t="str">
        <f aca="false">IF(ISBLANK(Values!E216),"",Values!$B$8)</f>
        <v/>
      </c>
      <c r="CR217" s="36" t="str">
        <f aca="false">IF(ISBLANK(Values!E216),"",Values!$B$9)</f>
        <v/>
      </c>
      <c r="CS217" s="1" t="str">
        <f aca="false">IF(ISBLANK(Values!E216),"",Values!$B$11)</f>
        <v/>
      </c>
      <c r="CT217" s="1" t="str">
        <f aca="false">IF(ISBLANK(Values!E216),"","GR")</f>
        <v/>
      </c>
      <c r="CU217" s="1" t="str">
        <f aca="false">IF(ISBLANK(Values!E216),"","CM")</f>
        <v/>
      </c>
      <c r="CV217" s="1" t="str">
        <f aca="false">IF(ISBLANK(Values!E216),"",IF(Values!$B$36=options!$F$1,"Denmark", IF(Values!$B$36=options!$F$2, "Danemark",IF(Values!$B$36=options!$F$3, "Dänemark",IF(Values!$B$36=options!$F$4, "Danimarca",IF(Values!$B$36=options!$F$5, "Dinamarca",IF(Values!$B$36=options!$F$6, "Denemarken","" ) ) ) ) )))</f>
        <v/>
      </c>
      <c r="CZ217" s="1" t="str">
        <f aca="false">IF(ISBLANK(Values!E216),"","No")</f>
        <v/>
      </c>
      <c r="DA217" s="1" t="str">
        <f aca="false">IF(ISBLANK(Values!E216),"","No")</f>
        <v/>
      </c>
      <c r="DO217" s="27" t="str">
        <f aca="false">IF(ISBLANK(Values!E216),"","Parts")</f>
        <v/>
      </c>
      <c r="DP217" s="27" t="str">
        <f aca="false">IF(ISBLANK(Values!E216),"",Values!$B$31)</f>
        <v/>
      </c>
      <c r="DS217" s="31"/>
      <c r="DY217" s="31"/>
      <c r="DZ217" s="31"/>
      <c r="EA217" s="31"/>
      <c r="EB217" s="31"/>
      <c r="EC217" s="31"/>
      <c r="EI217" s="1" t="str">
        <f aca="false">IF(ISBLANK(Values!E216),"",Values!$B$31)</f>
        <v/>
      </c>
      <c r="ES217" s="1" t="str">
        <f aca="false">IF(ISBLANK(Values!E216),"","Amazon Tellus UPS")</f>
        <v/>
      </c>
      <c r="EV217" s="1" t="str">
        <f aca="false">IF(ISBLANK(Values!E216),"","New")</f>
        <v/>
      </c>
      <c r="FE217" s="1" t="str">
        <f aca="false">IF(ISBLANK(Values!E216),"","3")</f>
        <v/>
      </c>
      <c r="FH217" s="1" t="str">
        <f aca="false">IF(ISBLANK(Values!E216),"","FALSE")</f>
        <v/>
      </c>
      <c r="FI217" s="36" t="str">
        <f aca="false">IF(ISBLANK(Values!E216),"","FALSE")</f>
        <v/>
      </c>
      <c r="FJ217" s="36" t="str">
        <f aca="false">IF(ISBLANK(Values!E216),"","FALSE")</f>
        <v/>
      </c>
      <c r="FM217" s="1" t="str">
        <f aca="false">IF(ISBLANK(Values!E216),"","1")</f>
        <v/>
      </c>
      <c r="FO217" s="28" t="str">
        <f aca="false">IF(ISBLANK(Values!E216),"",IF(Values!J216, Values!$B$4, Values!$B$5))</f>
        <v/>
      </c>
      <c r="FP217" s="1" t="str">
        <f aca="false">IF(ISBLANK(Values!E216),"","Percent")</f>
        <v/>
      </c>
      <c r="FQ217" s="1" t="str">
        <f aca="false">IF(ISBLANK(Values!E216),"","2")</f>
        <v/>
      </c>
      <c r="FR217" s="1" t="str">
        <f aca="false">IF(ISBLANK(Values!E216),"","3")</f>
        <v/>
      </c>
      <c r="FS217" s="1" t="str">
        <f aca="false">IF(ISBLANK(Values!E216),"","5")</f>
        <v/>
      </c>
      <c r="FT217" s="1" t="str">
        <f aca="false">IF(ISBLANK(Values!E216),"","6")</f>
        <v/>
      </c>
      <c r="FU217" s="1" t="str">
        <f aca="false">IF(ISBLANK(Values!E216),"","10")</f>
        <v/>
      </c>
      <c r="FV217" s="1" t="str">
        <f aca="false">IF(ISBLANK(Values!E216),"","10")</f>
        <v/>
      </c>
    </row>
    <row r="218" customFormat="false" ht="15" hidden="false" customHeight="false" outlineLevel="0" collapsed="false">
      <c r="A218" s="27" t="str">
        <f aca="false">IF(ISBLANK(Values!E217),"",IF(Values!$B$37="EU","computercomponent","computer"))</f>
        <v/>
      </c>
      <c r="B218" s="37" t="str">
        <f aca="false">IF(ISBLANK(Values!E217),"",Values!F217)</f>
        <v/>
      </c>
      <c r="C218" s="32" t="str">
        <f aca="false">IF(ISBLANK(Values!E217),"","TellusRem")</f>
        <v/>
      </c>
      <c r="D218" s="30" t="str">
        <f aca="false">IF(ISBLANK(Values!E217),"",Values!E217)</f>
        <v/>
      </c>
      <c r="E218" s="31" t="str">
        <f aca="false">IF(ISBLANK(Values!E217),"","EAN")</f>
        <v/>
      </c>
      <c r="F218" s="28" t="str">
        <f aca="false">IF(ISBLANK(Values!E217),"",IF(Values!J217,Values!H217 &amp;" "&amp;  Values!$B$1 &amp; " " &amp;Values!$B$3,Values!G217 &amp;" "&amp;  Values!$B$2 &amp; " " &amp;Values!$B$3))</f>
        <v/>
      </c>
      <c r="G218" s="32" t="str">
        <f aca="false">IF(ISBLANK(Values!E217),"","TellusRem")</f>
        <v/>
      </c>
      <c r="H218" s="27" t="str">
        <f aca="false">IF(ISBLANK(Values!E217),"",Values!$B$16)</f>
        <v/>
      </c>
      <c r="I218" s="27" t="str">
        <f aca="false">IF(ISBLANK(Values!E217),"","4730574031")</f>
        <v/>
      </c>
      <c r="J218" s="38" t="str">
        <f aca="false">IF(ISBLANK(Values!E217),"",Values!F217 &amp; " variations")</f>
        <v/>
      </c>
      <c r="K218" s="28" t="str">
        <f aca="false">IF(ISBLANK(Values!E217),"",IF(Values!J217, Values!$B$4, Values!$B$5))</f>
        <v/>
      </c>
      <c r="L218" s="39" t="str">
        <f aca="false">IF(ISBLANK(Values!E217),"",Values!$B$18)</f>
        <v/>
      </c>
      <c r="M218" s="28" t="str">
        <f aca="false">IF(ISBLANK(Values!E217),"",Values!$M217)</f>
        <v/>
      </c>
      <c r="N218" s="28" t="str">
        <f aca="false">IF(ISBLANK(Values!F217),"",Values!$N217)</f>
        <v/>
      </c>
      <c r="O218" s="1" t="str">
        <f aca="false">IF(ISBLANK(Values!F217),"",Values!$O217)</f>
        <v/>
      </c>
      <c r="W218" s="32" t="str">
        <f aca="false">IF(ISBLANK(Values!E217),"","Child")</f>
        <v/>
      </c>
      <c r="X218" s="32" t="str">
        <f aca="false">IF(ISBLANK(Values!E217),"",Values!$B$13)</f>
        <v/>
      </c>
      <c r="Y218" s="38" t="str">
        <f aca="false">IF(ISBLANK(Values!E217),"","Size-Color")</f>
        <v/>
      </c>
      <c r="Z218" s="32" t="str">
        <f aca="false">IF(ISBLANK(Values!E217),"","variation")</f>
        <v/>
      </c>
      <c r="AA218" s="36" t="str">
        <f aca="false">IF(ISBLANK(Values!E217),"",Values!$B$20)</f>
        <v/>
      </c>
      <c r="AB218" s="36" t="str">
        <f aca="false">IF(ISBLANK(Values!E217),"",Values!$B$29)</f>
        <v/>
      </c>
      <c r="AI218" s="41" t="str">
        <f aca="false">IF(ISBLANK(Values!E217),"",IF(Values!I217,Values!$B$23,Values!$B$33))</f>
        <v/>
      </c>
      <c r="AJ218" s="42" t="str">
        <f aca="false">IF(ISBLANK(Values!E217),"","👉 "&amp;Values!H237&amp; " "&amp;Values!$B$24 &amp;" "&amp;Values!$B$3)</f>
        <v/>
      </c>
      <c r="AK218" s="1" t="str">
        <f aca="false">IF(ISBLANK(Values!E217),"",Values!$B$25)</f>
        <v/>
      </c>
      <c r="AL218" s="1" t="str">
        <f aca="false">IF(ISBLANK(Values!E217),"",Values!$B$26)</f>
        <v/>
      </c>
      <c r="AM218" s="1" t="str">
        <f aca="false">IF(ISBLANK(Values!E217),"",Values!$B$27)</f>
        <v/>
      </c>
      <c r="AT218" s="1" t="str">
        <f aca="false">IF(ISBLANK(Values!E217),"",IF(Values!J217,"Backlit", "Non-Backlit"))</f>
        <v/>
      </c>
      <c r="AV218" s="28" t="str">
        <f aca="false">IF(ISBLANK(Values!E217),"",Values!H217)</f>
        <v/>
      </c>
      <c r="BE218" s="27" t="str">
        <f aca="false">IF(ISBLANK(Values!E217),"","Professional Audience")</f>
        <v/>
      </c>
      <c r="BF218" s="27" t="str">
        <f aca="false">IF(ISBLANK(Values!E217),"","Consumer Audience")</f>
        <v/>
      </c>
      <c r="BG218" s="27" t="str">
        <f aca="false">IF(ISBLANK(Values!E217),"","Adults")</f>
        <v/>
      </c>
      <c r="BH218" s="27" t="str">
        <f aca="false">IF(ISBLANK(Values!E217),"","People")</f>
        <v/>
      </c>
      <c r="CG218" s="1" t="str">
        <f aca="false">IF(ISBLANK(Values!E217),"",Values!$B$11)</f>
        <v/>
      </c>
      <c r="CH218" s="1" t="str">
        <f aca="false">IF(ISBLANK(Values!E217),"","GR")</f>
        <v/>
      </c>
      <c r="CI218" s="1" t="str">
        <f aca="false">IF(ISBLANK(Values!E217),"",Values!$B$7)</f>
        <v/>
      </c>
      <c r="CJ218" s="1" t="str">
        <f aca="false">IF(ISBLANK(Values!E217),"",Values!$B$8)</f>
        <v/>
      </c>
      <c r="CK218" s="1" t="str">
        <f aca="false">IF(ISBLANK(Values!E217),"",Values!$B$9)</f>
        <v/>
      </c>
      <c r="CL218" s="1" t="str">
        <f aca="false">IF(ISBLANK(Values!E217),"","CM")</f>
        <v/>
      </c>
      <c r="CP218" s="36" t="str">
        <f aca="false">IF(ISBLANK(Values!E217),"",Values!$B$7)</f>
        <v/>
      </c>
      <c r="CQ218" s="36" t="str">
        <f aca="false">IF(ISBLANK(Values!E217),"",Values!$B$8)</f>
        <v/>
      </c>
      <c r="CR218" s="36" t="str">
        <f aca="false">IF(ISBLANK(Values!E217),"",Values!$B$9)</f>
        <v/>
      </c>
      <c r="CS218" s="1" t="str">
        <f aca="false">IF(ISBLANK(Values!E217),"",Values!$B$11)</f>
        <v/>
      </c>
      <c r="CT218" s="1" t="str">
        <f aca="false">IF(ISBLANK(Values!E217),"","GR")</f>
        <v/>
      </c>
      <c r="CU218" s="1" t="str">
        <f aca="false">IF(ISBLANK(Values!E217),"","CM")</f>
        <v/>
      </c>
      <c r="CV218" s="1" t="str">
        <f aca="false">IF(ISBLANK(Values!E217),"",IF(Values!$B$36=options!$F$1,"Denmark", IF(Values!$B$36=options!$F$2, "Danemark",IF(Values!$B$36=options!$F$3, "Dänemark",IF(Values!$B$36=options!$F$4, "Danimarca",IF(Values!$B$36=options!$F$5, "Dinamarca",IF(Values!$B$36=options!$F$6, "Denemarken","" ) ) ) ) )))</f>
        <v/>
      </c>
      <c r="CZ218" s="1" t="str">
        <f aca="false">IF(ISBLANK(Values!E217),"","No")</f>
        <v/>
      </c>
      <c r="DA218" s="1" t="str">
        <f aca="false">IF(ISBLANK(Values!E217),"","No")</f>
        <v/>
      </c>
      <c r="DO218" s="27" t="str">
        <f aca="false">IF(ISBLANK(Values!E217),"","Parts")</f>
        <v/>
      </c>
      <c r="DP218" s="27" t="str">
        <f aca="false">IF(ISBLANK(Values!E217),"",Values!$B$31)</f>
        <v/>
      </c>
      <c r="DS218" s="31"/>
      <c r="DY218" s="31"/>
      <c r="DZ218" s="31"/>
      <c r="EA218" s="31"/>
      <c r="EB218" s="31"/>
      <c r="EC218" s="31"/>
      <c r="EI218" s="1" t="str">
        <f aca="false">IF(ISBLANK(Values!E217),"",Values!$B$31)</f>
        <v/>
      </c>
      <c r="ES218" s="1" t="str">
        <f aca="false">IF(ISBLANK(Values!E217),"","Amazon Tellus UPS")</f>
        <v/>
      </c>
      <c r="EV218" s="1" t="str">
        <f aca="false">IF(ISBLANK(Values!E217),"","New")</f>
        <v/>
      </c>
      <c r="FE218" s="1" t="str">
        <f aca="false">IF(ISBLANK(Values!E217),"","3")</f>
        <v/>
      </c>
      <c r="FH218" s="1" t="str">
        <f aca="false">IF(ISBLANK(Values!E217),"","FALSE")</f>
        <v/>
      </c>
      <c r="FI218" s="36" t="str">
        <f aca="false">IF(ISBLANK(Values!E217),"","FALSE")</f>
        <v/>
      </c>
      <c r="FJ218" s="36" t="str">
        <f aca="false">IF(ISBLANK(Values!E217),"","FALSE")</f>
        <v/>
      </c>
      <c r="FM218" s="1" t="str">
        <f aca="false">IF(ISBLANK(Values!E217),"","1")</f>
        <v/>
      </c>
      <c r="FO218" s="28" t="str">
        <f aca="false">IF(ISBLANK(Values!E217),"",IF(Values!J217, Values!$B$4, Values!$B$5))</f>
        <v/>
      </c>
      <c r="FP218" s="1" t="str">
        <f aca="false">IF(ISBLANK(Values!E217),"","Percent")</f>
        <v/>
      </c>
      <c r="FQ218" s="1" t="str">
        <f aca="false">IF(ISBLANK(Values!E217),"","2")</f>
        <v/>
      </c>
      <c r="FR218" s="1" t="str">
        <f aca="false">IF(ISBLANK(Values!E217),"","3")</f>
        <v/>
      </c>
      <c r="FS218" s="1" t="str">
        <f aca="false">IF(ISBLANK(Values!E217),"","5")</f>
        <v/>
      </c>
      <c r="FT218" s="1" t="str">
        <f aca="false">IF(ISBLANK(Values!E217),"","6")</f>
        <v/>
      </c>
      <c r="FU218" s="1" t="str">
        <f aca="false">IF(ISBLANK(Values!E217),"","10")</f>
        <v/>
      </c>
      <c r="FV218" s="1" t="str">
        <f aca="false">IF(ISBLANK(Values!E217),"","10")</f>
        <v/>
      </c>
    </row>
    <row r="219" customFormat="false" ht="15" hidden="false" customHeight="false" outlineLevel="0" collapsed="false">
      <c r="A219" s="27" t="str">
        <f aca="false">IF(ISBLANK(Values!E218),"",IF(Values!$B$37="EU","computercomponent","computer"))</f>
        <v/>
      </c>
      <c r="B219" s="37" t="str">
        <f aca="false">IF(ISBLANK(Values!E218),"",Values!F218)</f>
        <v/>
      </c>
      <c r="C219" s="32" t="str">
        <f aca="false">IF(ISBLANK(Values!E218),"","TellusRem")</f>
        <v/>
      </c>
      <c r="D219" s="30" t="str">
        <f aca="false">IF(ISBLANK(Values!E218),"",Values!E218)</f>
        <v/>
      </c>
      <c r="E219" s="31" t="str">
        <f aca="false">IF(ISBLANK(Values!E218),"","EAN")</f>
        <v/>
      </c>
      <c r="F219" s="28" t="str">
        <f aca="false">IF(ISBLANK(Values!E218),"",IF(Values!J218,Values!H218 &amp;" "&amp;  Values!$B$1 &amp; " " &amp;Values!$B$3,Values!G218 &amp;" "&amp;  Values!$B$2 &amp; " " &amp;Values!$B$3))</f>
        <v/>
      </c>
      <c r="G219" s="32" t="str">
        <f aca="false">IF(ISBLANK(Values!E218),"","TellusRem")</f>
        <v/>
      </c>
      <c r="H219" s="27" t="str">
        <f aca="false">IF(ISBLANK(Values!E218),"",Values!$B$16)</f>
        <v/>
      </c>
      <c r="I219" s="27" t="str">
        <f aca="false">IF(ISBLANK(Values!E218),"","4730574031")</f>
        <v/>
      </c>
      <c r="J219" s="38" t="str">
        <f aca="false">IF(ISBLANK(Values!E218),"",Values!F218 &amp; " variations")</f>
        <v/>
      </c>
      <c r="K219" s="28" t="str">
        <f aca="false">IF(ISBLANK(Values!E218),"",IF(Values!J218, Values!$B$4, Values!$B$5))</f>
        <v/>
      </c>
      <c r="L219" s="39" t="str">
        <f aca="false">IF(ISBLANK(Values!E218),"",Values!$B$18)</f>
        <v/>
      </c>
      <c r="M219" s="28" t="str">
        <f aca="false">IF(ISBLANK(Values!E218),"",Values!$M218)</f>
        <v/>
      </c>
      <c r="N219" s="28" t="str">
        <f aca="false">IF(ISBLANK(Values!F218),"",Values!$N218)</f>
        <v/>
      </c>
      <c r="O219" s="1" t="str">
        <f aca="false">IF(ISBLANK(Values!F218),"",Values!$O218)</f>
        <v/>
      </c>
      <c r="W219" s="32" t="str">
        <f aca="false">IF(ISBLANK(Values!E218),"","Child")</f>
        <v/>
      </c>
      <c r="X219" s="32" t="str">
        <f aca="false">IF(ISBLANK(Values!E218),"",Values!$B$13)</f>
        <v/>
      </c>
      <c r="Y219" s="38" t="str">
        <f aca="false">IF(ISBLANK(Values!E218),"","Size-Color")</f>
        <v/>
      </c>
      <c r="Z219" s="32" t="str">
        <f aca="false">IF(ISBLANK(Values!E218),"","variation")</f>
        <v/>
      </c>
      <c r="AA219" s="36" t="str">
        <f aca="false">IF(ISBLANK(Values!E218),"",Values!$B$20)</f>
        <v/>
      </c>
      <c r="AB219" s="36" t="str">
        <f aca="false">IF(ISBLANK(Values!E218),"",Values!$B$29)</f>
        <v/>
      </c>
      <c r="AI219" s="41" t="str">
        <f aca="false">IF(ISBLANK(Values!E218),"",IF(Values!I218,Values!$B$23,Values!$B$33))</f>
        <v/>
      </c>
      <c r="AJ219" s="42" t="str">
        <f aca="false">IF(ISBLANK(Values!E218),"","👉 "&amp;Values!H238&amp; " "&amp;Values!$B$24 &amp;" "&amp;Values!$B$3)</f>
        <v/>
      </c>
      <c r="AK219" s="1" t="str">
        <f aca="false">IF(ISBLANK(Values!E218),"",Values!$B$25)</f>
        <v/>
      </c>
      <c r="AL219" s="1" t="str">
        <f aca="false">IF(ISBLANK(Values!E218),"",Values!$B$26)</f>
        <v/>
      </c>
      <c r="AM219" s="1" t="str">
        <f aca="false">IF(ISBLANK(Values!E218),"",Values!$B$27)</f>
        <v/>
      </c>
      <c r="AT219" s="1" t="str">
        <f aca="false">IF(ISBLANK(Values!E218),"",IF(Values!J218,"Backlit", "Non-Backlit"))</f>
        <v/>
      </c>
      <c r="AV219" s="28" t="str">
        <f aca="false">IF(ISBLANK(Values!E218),"",Values!H218)</f>
        <v/>
      </c>
      <c r="BE219" s="27" t="str">
        <f aca="false">IF(ISBLANK(Values!E218),"","Professional Audience")</f>
        <v/>
      </c>
      <c r="BF219" s="27" t="str">
        <f aca="false">IF(ISBLANK(Values!E218),"","Consumer Audience")</f>
        <v/>
      </c>
      <c r="BG219" s="27" t="str">
        <f aca="false">IF(ISBLANK(Values!E218),"","Adults")</f>
        <v/>
      </c>
      <c r="BH219" s="27" t="str">
        <f aca="false">IF(ISBLANK(Values!E218),"","People")</f>
        <v/>
      </c>
      <c r="CG219" s="1" t="str">
        <f aca="false">IF(ISBLANK(Values!E218),"",Values!$B$11)</f>
        <v/>
      </c>
      <c r="CH219" s="1" t="str">
        <f aca="false">IF(ISBLANK(Values!E218),"","GR")</f>
        <v/>
      </c>
      <c r="CI219" s="1" t="str">
        <f aca="false">IF(ISBLANK(Values!E218),"",Values!$B$7)</f>
        <v/>
      </c>
      <c r="CJ219" s="1" t="str">
        <f aca="false">IF(ISBLANK(Values!E218),"",Values!$B$8)</f>
        <v/>
      </c>
      <c r="CK219" s="1" t="str">
        <f aca="false">IF(ISBLANK(Values!E218),"",Values!$B$9)</f>
        <v/>
      </c>
      <c r="CL219" s="1" t="str">
        <f aca="false">IF(ISBLANK(Values!E218),"","CM")</f>
        <v/>
      </c>
      <c r="CP219" s="36" t="str">
        <f aca="false">IF(ISBLANK(Values!E218),"",Values!$B$7)</f>
        <v/>
      </c>
      <c r="CQ219" s="36" t="str">
        <f aca="false">IF(ISBLANK(Values!E218),"",Values!$B$8)</f>
        <v/>
      </c>
      <c r="CR219" s="36" t="str">
        <f aca="false">IF(ISBLANK(Values!E218),"",Values!$B$9)</f>
        <v/>
      </c>
      <c r="CS219" s="1" t="str">
        <f aca="false">IF(ISBLANK(Values!E218),"",Values!$B$11)</f>
        <v/>
      </c>
      <c r="CT219" s="1" t="str">
        <f aca="false">IF(ISBLANK(Values!E218),"","GR")</f>
        <v/>
      </c>
      <c r="CU219" s="1" t="str">
        <f aca="false">IF(ISBLANK(Values!E218),"","CM")</f>
        <v/>
      </c>
      <c r="CV219" s="1" t="str">
        <f aca="false">IF(ISBLANK(Values!E218),"",IF(Values!$B$36=options!$F$1,"Denmark", IF(Values!$B$36=options!$F$2, "Danemark",IF(Values!$B$36=options!$F$3, "Dänemark",IF(Values!$B$36=options!$F$4, "Danimarca",IF(Values!$B$36=options!$F$5, "Dinamarca",IF(Values!$B$36=options!$F$6, "Denemarken","" ) ) ) ) )))</f>
        <v/>
      </c>
      <c r="CZ219" s="1" t="str">
        <f aca="false">IF(ISBLANK(Values!E218),"","No")</f>
        <v/>
      </c>
      <c r="DA219" s="1" t="str">
        <f aca="false">IF(ISBLANK(Values!E218),"","No")</f>
        <v/>
      </c>
      <c r="DO219" s="27" t="str">
        <f aca="false">IF(ISBLANK(Values!E218),"","Parts")</f>
        <v/>
      </c>
      <c r="DP219" s="27" t="str">
        <f aca="false">IF(ISBLANK(Values!E218),"",Values!$B$31)</f>
        <v/>
      </c>
      <c r="DS219" s="31"/>
      <c r="DY219" s="31"/>
      <c r="DZ219" s="31"/>
      <c r="EA219" s="31"/>
      <c r="EB219" s="31"/>
      <c r="EC219" s="31"/>
      <c r="EI219" s="1" t="str">
        <f aca="false">IF(ISBLANK(Values!E218),"",Values!$B$31)</f>
        <v/>
      </c>
      <c r="ES219" s="1" t="str">
        <f aca="false">IF(ISBLANK(Values!E218),"","Amazon Tellus UPS")</f>
        <v/>
      </c>
      <c r="EV219" s="1" t="str">
        <f aca="false">IF(ISBLANK(Values!E218),"","New")</f>
        <v/>
      </c>
      <c r="FE219" s="1" t="str">
        <f aca="false">IF(ISBLANK(Values!E218),"","3")</f>
        <v/>
      </c>
      <c r="FH219" s="1" t="str">
        <f aca="false">IF(ISBLANK(Values!E218),"","FALSE")</f>
        <v/>
      </c>
      <c r="FI219" s="36" t="str">
        <f aca="false">IF(ISBLANK(Values!E218),"","FALSE")</f>
        <v/>
      </c>
      <c r="FJ219" s="36" t="str">
        <f aca="false">IF(ISBLANK(Values!E218),"","FALSE")</f>
        <v/>
      </c>
      <c r="FM219" s="1" t="str">
        <f aca="false">IF(ISBLANK(Values!E218),"","1")</f>
        <v/>
      </c>
      <c r="FO219" s="28" t="str">
        <f aca="false">IF(ISBLANK(Values!E218),"",IF(Values!J218, Values!$B$4, Values!$B$5))</f>
        <v/>
      </c>
      <c r="FP219" s="1" t="str">
        <f aca="false">IF(ISBLANK(Values!E218),"","Percent")</f>
        <v/>
      </c>
      <c r="FQ219" s="1" t="str">
        <f aca="false">IF(ISBLANK(Values!E218),"","2")</f>
        <v/>
      </c>
      <c r="FR219" s="1" t="str">
        <f aca="false">IF(ISBLANK(Values!E218),"","3")</f>
        <v/>
      </c>
      <c r="FS219" s="1" t="str">
        <f aca="false">IF(ISBLANK(Values!E218),"","5")</f>
        <v/>
      </c>
      <c r="FT219" s="1" t="str">
        <f aca="false">IF(ISBLANK(Values!E218),"","6")</f>
        <v/>
      </c>
      <c r="FU219" s="1" t="str">
        <f aca="false">IF(ISBLANK(Values!E218),"","10")</f>
        <v/>
      </c>
      <c r="FV219" s="1" t="str">
        <f aca="false">IF(ISBLANK(Values!E218),"","10")</f>
        <v/>
      </c>
    </row>
    <row r="220" customFormat="false" ht="15" hidden="false" customHeight="false" outlineLevel="0" collapsed="false">
      <c r="A220" s="27" t="str">
        <f aca="false">IF(ISBLANK(Values!E219),"",IF(Values!$B$37="EU","computercomponent","computer"))</f>
        <v/>
      </c>
      <c r="B220" s="37" t="str">
        <f aca="false">IF(ISBLANK(Values!E219),"",Values!F219)</f>
        <v/>
      </c>
      <c r="C220" s="32" t="str">
        <f aca="false">IF(ISBLANK(Values!E219),"","TellusRem")</f>
        <v/>
      </c>
      <c r="D220" s="30" t="str">
        <f aca="false">IF(ISBLANK(Values!E219),"",Values!E219)</f>
        <v/>
      </c>
      <c r="E220" s="31" t="str">
        <f aca="false">IF(ISBLANK(Values!E219),"","EAN")</f>
        <v/>
      </c>
      <c r="F220" s="28" t="str">
        <f aca="false">IF(ISBLANK(Values!E219),"",IF(Values!J219,Values!H219 &amp;" "&amp;  Values!$B$1 &amp; " " &amp;Values!$B$3,Values!G219 &amp;" "&amp;  Values!$B$2 &amp; " " &amp;Values!$B$3))</f>
        <v/>
      </c>
      <c r="G220" s="32" t="str">
        <f aca="false">IF(ISBLANK(Values!E219),"","TellusRem")</f>
        <v/>
      </c>
      <c r="H220" s="27" t="str">
        <f aca="false">IF(ISBLANK(Values!E219),"",Values!$B$16)</f>
        <v/>
      </c>
      <c r="I220" s="27" t="str">
        <f aca="false">IF(ISBLANK(Values!E219),"","4730574031")</f>
        <v/>
      </c>
      <c r="J220" s="38" t="str">
        <f aca="false">IF(ISBLANK(Values!E219),"",Values!F219 &amp; " variations")</f>
        <v/>
      </c>
      <c r="K220" s="28" t="str">
        <f aca="false">IF(ISBLANK(Values!E219),"",IF(Values!J219, Values!$B$4, Values!$B$5))</f>
        <v/>
      </c>
      <c r="L220" s="39" t="str">
        <f aca="false">IF(ISBLANK(Values!E219),"",Values!$B$18)</f>
        <v/>
      </c>
      <c r="M220" s="28" t="str">
        <f aca="false">IF(ISBLANK(Values!E219),"",Values!$M219)</f>
        <v/>
      </c>
      <c r="N220" s="28" t="str">
        <f aca="false">IF(ISBLANK(Values!F219),"",Values!$N219)</f>
        <v/>
      </c>
      <c r="O220" s="1" t="str">
        <f aca="false">IF(ISBLANK(Values!F219),"",Values!$O219)</f>
        <v/>
      </c>
      <c r="W220" s="32" t="str">
        <f aca="false">IF(ISBLANK(Values!E219),"","Child")</f>
        <v/>
      </c>
      <c r="X220" s="32" t="str">
        <f aca="false">IF(ISBLANK(Values!E219),"",Values!$B$13)</f>
        <v/>
      </c>
      <c r="Y220" s="38" t="str">
        <f aca="false">IF(ISBLANK(Values!E219),"","Size-Color")</f>
        <v/>
      </c>
      <c r="Z220" s="32" t="str">
        <f aca="false">IF(ISBLANK(Values!E219),"","variation")</f>
        <v/>
      </c>
      <c r="AA220" s="36" t="str">
        <f aca="false">IF(ISBLANK(Values!E219),"",Values!$B$20)</f>
        <v/>
      </c>
      <c r="AB220" s="36" t="str">
        <f aca="false">IF(ISBLANK(Values!E219),"",Values!$B$29)</f>
        <v/>
      </c>
      <c r="AI220" s="41" t="str">
        <f aca="false">IF(ISBLANK(Values!E219),"",IF(Values!I219,Values!$B$23,Values!$B$33))</f>
        <v/>
      </c>
      <c r="AJ220" s="42" t="str">
        <f aca="false">IF(ISBLANK(Values!E219),"","👉 "&amp;Values!H239&amp; " "&amp;Values!$B$24 &amp;" "&amp;Values!$B$3)</f>
        <v/>
      </c>
      <c r="AK220" s="1" t="str">
        <f aca="false">IF(ISBLANK(Values!E219),"",Values!$B$25)</f>
        <v/>
      </c>
      <c r="AL220" s="1" t="str">
        <f aca="false">IF(ISBLANK(Values!E219),"",Values!$B$26)</f>
        <v/>
      </c>
      <c r="AM220" s="1" t="str">
        <f aca="false">IF(ISBLANK(Values!E219),"",Values!$B$27)</f>
        <v/>
      </c>
      <c r="AT220" s="1" t="str">
        <f aca="false">IF(ISBLANK(Values!E219),"",IF(Values!J219,"Backlit", "Non-Backlit"))</f>
        <v/>
      </c>
      <c r="AV220" s="28" t="str">
        <f aca="false">IF(ISBLANK(Values!E219),"",Values!H219)</f>
        <v/>
      </c>
      <c r="BE220" s="27" t="str">
        <f aca="false">IF(ISBLANK(Values!E219),"","Professional Audience")</f>
        <v/>
      </c>
      <c r="BF220" s="27" t="str">
        <f aca="false">IF(ISBLANK(Values!E219),"","Consumer Audience")</f>
        <v/>
      </c>
      <c r="BG220" s="27" t="str">
        <f aca="false">IF(ISBLANK(Values!E219),"","Adults")</f>
        <v/>
      </c>
      <c r="BH220" s="27" t="str">
        <f aca="false">IF(ISBLANK(Values!E219),"","People")</f>
        <v/>
      </c>
      <c r="CG220" s="1" t="str">
        <f aca="false">IF(ISBLANK(Values!E219),"",Values!$B$11)</f>
        <v/>
      </c>
      <c r="CH220" s="1" t="str">
        <f aca="false">IF(ISBLANK(Values!E219),"","GR")</f>
        <v/>
      </c>
      <c r="CI220" s="1" t="str">
        <f aca="false">IF(ISBLANK(Values!E219),"",Values!$B$7)</f>
        <v/>
      </c>
      <c r="CJ220" s="1" t="str">
        <f aca="false">IF(ISBLANK(Values!E219),"",Values!$B$8)</f>
        <v/>
      </c>
      <c r="CK220" s="1" t="str">
        <f aca="false">IF(ISBLANK(Values!E219),"",Values!$B$9)</f>
        <v/>
      </c>
      <c r="CL220" s="1" t="str">
        <f aca="false">IF(ISBLANK(Values!E219),"","CM")</f>
        <v/>
      </c>
      <c r="CP220" s="36" t="str">
        <f aca="false">IF(ISBLANK(Values!E219),"",Values!$B$7)</f>
        <v/>
      </c>
      <c r="CQ220" s="36" t="str">
        <f aca="false">IF(ISBLANK(Values!E219),"",Values!$B$8)</f>
        <v/>
      </c>
      <c r="CR220" s="36" t="str">
        <f aca="false">IF(ISBLANK(Values!E219),"",Values!$B$9)</f>
        <v/>
      </c>
      <c r="CS220" s="1" t="str">
        <f aca="false">IF(ISBLANK(Values!E219),"",Values!$B$11)</f>
        <v/>
      </c>
      <c r="CT220" s="1" t="str">
        <f aca="false">IF(ISBLANK(Values!E219),"","GR")</f>
        <v/>
      </c>
      <c r="CU220" s="1" t="str">
        <f aca="false">IF(ISBLANK(Values!E219),"","CM")</f>
        <v/>
      </c>
      <c r="CV220" s="1" t="str">
        <f aca="false">IF(ISBLANK(Values!E219),"",IF(Values!$B$36=options!$F$1,"Denmark", IF(Values!$B$36=options!$F$2, "Danemark",IF(Values!$B$36=options!$F$3, "Dänemark",IF(Values!$B$36=options!$F$4, "Danimarca",IF(Values!$B$36=options!$F$5, "Dinamarca",IF(Values!$B$36=options!$F$6, "Denemarken","" ) ) ) ) )))</f>
        <v/>
      </c>
      <c r="CZ220" s="1" t="str">
        <f aca="false">IF(ISBLANK(Values!E219),"","No")</f>
        <v/>
      </c>
      <c r="DA220" s="1" t="str">
        <f aca="false">IF(ISBLANK(Values!E219),"","No")</f>
        <v/>
      </c>
      <c r="DO220" s="27" t="str">
        <f aca="false">IF(ISBLANK(Values!E219),"","Parts")</f>
        <v/>
      </c>
      <c r="DP220" s="27" t="str">
        <f aca="false">IF(ISBLANK(Values!E219),"",Values!$B$31)</f>
        <v/>
      </c>
      <c r="DS220" s="31"/>
      <c r="DY220" s="31"/>
      <c r="DZ220" s="31"/>
      <c r="EA220" s="31"/>
      <c r="EB220" s="31"/>
      <c r="EC220" s="31"/>
      <c r="EI220" s="1" t="str">
        <f aca="false">IF(ISBLANK(Values!E219),"",Values!$B$31)</f>
        <v/>
      </c>
      <c r="ES220" s="1" t="str">
        <f aca="false">IF(ISBLANK(Values!E219),"","Amazon Tellus UPS")</f>
        <v/>
      </c>
      <c r="EV220" s="1" t="str">
        <f aca="false">IF(ISBLANK(Values!E219),"","New")</f>
        <v/>
      </c>
      <c r="FE220" s="1" t="str">
        <f aca="false">IF(ISBLANK(Values!E219),"","3")</f>
        <v/>
      </c>
      <c r="FH220" s="1" t="str">
        <f aca="false">IF(ISBLANK(Values!E219),"","FALSE")</f>
        <v/>
      </c>
      <c r="FI220" s="36" t="str">
        <f aca="false">IF(ISBLANK(Values!E219),"","FALSE")</f>
        <v/>
      </c>
      <c r="FJ220" s="36" t="str">
        <f aca="false">IF(ISBLANK(Values!E219),"","FALSE")</f>
        <v/>
      </c>
      <c r="FM220" s="1" t="str">
        <f aca="false">IF(ISBLANK(Values!E219),"","1")</f>
        <v/>
      </c>
      <c r="FO220" s="28" t="str">
        <f aca="false">IF(ISBLANK(Values!E219),"",IF(Values!J219, Values!$B$4, Values!$B$5))</f>
        <v/>
      </c>
      <c r="FP220" s="1" t="str">
        <f aca="false">IF(ISBLANK(Values!E219),"","Percent")</f>
        <v/>
      </c>
      <c r="FQ220" s="1" t="str">
        <f aca="false">IF(ISBLANK(Values!E219),"","2")</f>
        <v/>
      </c>
      <c r="FR220" s="1" t="str">
        <f aca="false">IF(ISBLANK(Values!E219),"","3")</f>
        <v/>
      </c>
      <c r="FS220" s="1" t="str">
        <f aca="false">IF(ISBLANK(Values!E219),"","5")</f>
        <v/>
      </c>
      <c r="FT220" s="1" t="str">
        <f aca="false">IF(ISBLANK(Values!E219),"","6")</f>
        <v/>
      </c>
      <c r="FU220" s="1" t="str">
        <f aca="false">IF(ISBLANK(Values!E219),"","10")</f>
        <v/>
      </c>
      <c r="FV220" s="1" t="str">
        <f aca="false">IF(ISBLANK(Values!E219),"","10")</f>
        <v/>
      </c>
    </row>
    <row r="221" customFormat="false" ht="15" hidden="false" customHeight="false" outlineLevel="0" collapsed="false">
      <c r="A221" s="27" t="str">
        <f aca="false">IF(ISBLANK(Values!E220),"",IF(Values!$B$37="EU","computercomponent","computer"))</f>
        <v/>
      </c>
      <c r="B221" s="37" t="str">
        <f aca="false">IF(ISBLANK(Values!E220),"",Values!F220)</f>
        <v/>
      </c>
      <c r="C221" s="32" t="str">
        <f aca="false">IF(ISBLANK(Values!E220),"","TellusRem")</f>
        <v/>
      </c>
      <c r="D221" s="30" t="str">
        <f aca="false">IF(ISBLANK(Values!E220),"",Values!E220)</f>
        <v/>
      </c>
      <c r="E221" s="31" t="str">
        <f aca="false">IF(ISBLANK(Values!E220),"","EAN")</f>
        <v/>
      </c>
      <c r="F221" s="28" t="str">
        <f aca="false">IF(ISBLANK(Values!E220),"",IF(Values!J220,Values!H220 &amp;" "&amp;  Values!$B$1 &amp; " " &amp;Values!$B$3,Values!G220 &amp;" "&amp;  Values!$B$2 &amp; " " &amp;Values!$B$3))</f>
        <v/>
      </c>
      <c r="G221" s="32" t="str">
        <f aca="false">IF(ISBLANK(Values!E220),"","TellusRem")</f>
        <v/>
      </c>
      <c r="H221" s="27" t="str">
        <f aca="false">IF(ISBLANK(Values!E220),"",Values!$B$16)</f>
        <v/>
      </c>
      <c r="I221" s="27" t="str">
        <f aca="false">IF(ISBLANK(Values!E220),"","4730574031")</f>
        <v/>
      </c>
      <c r="J221" s="38" t="str">
        <f aca="false">IF(ISBLANK(Values!E220),"",Values!F220 &amp; " variations")</f>
        <v/>
      </c>
      <c r="K221" s="28" t="str">
        <f aca="false">IF(ISBLANK(Values!E220),"",IF(Values!J220, Values!$B$4, Values!$B$5))</f>
        <v/>
      </c>
      <c r="L221" s="39" t="str">
        <f aca="false">IF(ISBLANK(Values!E220),"",Values!$B$18)</f>
        <v/>
      </c>
      <c r="M221" s="28" t="str">
        <f aca="false">IF(ISBLANK(Values!E220),"",Values!$M220)</f>
        <v/>
      </c>
      <c r="N221" s="28" t="str">
        <f aca="false">IF(ISBLANK(Values!F220),"",Values!$N220)</f>
        <v/>
      </c>
      <c r="O221" s="1" t="str">
        <f aca="false">IF(ISBLANK(Values!F220),"",Values!$O220)</f>
        <v/>
      </c>
      <c r="W221" s="32" t="str">
        <f aca="false">IF(ISBLANK(Values!E220),"","Child")</f>
        <v/>
      </c>
      <c r="X221" s="32" t="str">
        <f aca="false">IF(ISBLANK(Values!E220),"",Values!$B$13)</f>
        <v/>
      </c>
      <c r="Y221" s="38" t="str">
        <f aca="false">IF(ISBLANK(Values!E220),"","Size-Color")</f>
        <v/>
      </c>
      <c r="Z221" s="32" t="str">
        <f aca="false">IF(ISBLANK(Values!E220),"","variation")</f>
        <v/>
      </c>
      <c r="AA221" s="36" t="str">
        <f aca="false">IF(ISBLANK(Values!E220),"",Values!$B$20)</f>
        <v/>
      </c>
      <c r="AB221" s="36" t="str">
        <f aca="false">IF(ISBLANK(Values!E220),"",Values!$B$29)</f>
        <v/>
      </c>
      <c r="AI221" s="41" t="str">
        <f aca="false">IF(ISBLANK(Values!E220),"",IF(Values!I220,Values!$B$23,Values!$B$33))</f>
        <v/>
      </c>
      <c r="AJ221" s="42" t="str">
        <f aca="false">IF(ISBLANK(Values!E220),"","👉 "&amp;Values!H240&amp; " "&amp;Values!$B$24 &amp;" "&amp;Values!$B$3)</f>
        <v/>
      </c>
      <c r="AK221" s="1" t="str">
        <f aca="false">IF(ISBLANK(Values!E220),"",Values!$B$25)</f>
        <v/>
      </c>
      <c r="AL221" s="1" t="str">
        <f aca="false">IF(ISBLANK(Values!E220),"",Values!$B$26)</f>
        <v/>
      </c>
      <c r="AM221" s="1" t="str">
        <f aca="false">IF(ISBLANK(Values!E220),"",Values!$B$27)</f>
        <v/>
      </c>
      <c r="AT221" s="1" t="str">
        <f aca="false">IF(ISBLANK(Values!E220),"",IF(Values!J220,"Backlit", "Non-Backlit"))</f>
        <v/>
      </c>
      <c r="AV221" s="28" t="str">
        <f aca="false">IF(ISBLANK(Values!E220),"",Values!H220)</f>
        <v/>
      </c>
      <c r="BE221" s="27" t="str">
        <f aca="false">IF(ISBLANK(Values!E220),"","Professional Audience")</f>
        <v/>
      </c>
      <c r="BF221" s="27" t="str">
        <f aca="false">IF(ISBLANK(Values!E220),"","Consumer Audience")</f>
        <v/>
      </c>
      <c r="BG221" s="27" t="str">
        <f aca="false">IF(ISBLANK(Values!E220),"","Adults")</f>
        <v/>
      </c>
      <c r="BH221" s="27" t="str">
        <f aca="false">IF(ISBLANK(Values!E220),"","People")</f>
        <v/>
      </c>
      <c r="CG221" s="1" t="str">
        <f aca="false">IF(ISBLANK(Values!E220),"",Values!$B$11)</f>
        <v/>
      </c>
      <c r="CH221" s="1" t="str">
        <f aca="false">IF(ISBLANK(Values!E220),"","GR")</f>
        <v/>
      </c>
      <c r="CI221" s="1" t="str">
        <f aca="false">IF(ISBLANK(Values!E220),"",Values!$B$7)</f>
        <v/>
      </c>
      <c r="CJ221" s="1" t="str">
        <f aca="false">IF(ISBLANK(Values!E220),"",Values!$B$8)</f>
        <v/>
      </c>
      <c r="CK221" s="1" t="str">
        <f aca="false">IF(ISBLANK(Values!E220),"",Values!$B$9)</f>
        <v/>
      </c>
      <c r="CL221" s="1" t="str">
        <f aca="false">IF(ISBLANK(Values!E220),"","CM")</f>
        <v/>
      </c>
      <c r="CP221" s="36" t="str">
        <f aca="false">IF(ISBLANK(Values!E220),"",Values!$B$7)</f>
        <v/>
      </c>
      <c r="CQ221" s="36" t="str">
        <f aca="false">IF(ISBLANK(Values!E220),"",Values!$B$8)</f>
        <v/>
      </c>
      <c r="CR221" s="36" t="str">
        <f aca="false">IF(ISBLANK(Values!E220),"",Values!$B$9)</f>
        <v/>
      </c>
      <c r="CS221" s="1" t="str">
        <f aca="false">IF(ISBLANK(Values!E220),"",Values!$B$11)</f>
        <v/>
      </c>
      <c r="CT221" s="1" t="str">
        <f aca="false">IF(ISBLANK(Values!E220),"","GR")</f>
        <v/>
      </c>
      <c r="CU221" s="1" t="str">
        <f aca="false">IF(ISBLANK(Values!E220),"","CM")</f>
        <v/>
      </c>
      <c r="CV221" s="1" t="str">
        <f aca="false">IF(ISBLANK(Values!E220),"",IF(Values!$B$36=options!$F$1,"Denmark", IF(Values!$B$36=options!$F$2, "Danemark",IF(Values!$B$36=options!$F$3, "Dänemark",IF(Values!$B$36=options!$F$4, "Danimarca",IF(Values!$B$36=options!$F$5, "Dinamarca",IF(Values!$B$36=options!$F$6, "Denemarken","" ) ) ) ) )))</f>
        <v/>
      </c>
      <c r="CZ221" s="1" t="str">
        <f aca="false">IF(ISBLANK(Values!E220),"","No")</f>
        <v/>
      </c>
      <c r="DA221" s="1" t="str">
        <f aca="false">IF(ISBLANK(Values!E220),"","No")</f>
        <v/>
      </c>
      <c r="DO221" s="27" t="str">
        <f aca="false">IF(ISBLANK(Values!E220),"","Parts")</f>
        <v/>
      </c>
      <c r="DP221" s="27" t="str">
        <f aca="false">IF(ISBLANK(Values!E220),"",Values!$B$31)</f>
        <v/>
      </c>
      <c r="DS221" s="31"/>
      <c r="DY221" s="31"/>
      <c r="DZ221" s="31"/>
      <c r="EA221" s="31"/>
      <c r="EB221" s="31"/>
      <c r="EC221" s="31"/>
      <c r="EI221" s="1" t="str">
        <f aca="false">IF(ISBLANK(Values!E220),"",Values!$B$31)</f>
        <v/>
      </c>
      <c r="ES221" s="1" t="str">
        <f aca="false">IF(ISBLANK(Values!E220),"","Amazon Tellus UPS")</f>
        <v/>
      </c>
      <c r="EV221" s="1" t="str">
        <f aca="false">IF(ISBLANK(Values!E220),"","New")</f>
        <v/>
      </c>
      <c r="FE221" s="1" t="str">
        <f aca="false">IF(ISBLANK(Values!E220),"","3")</f>
        <v/>
      </c>
      <c r="FH221" s="1" t="str">
        <f aca="false">IF(ISBLANK(Values!E220),"","FALSE")</f>
        <v/>
      </c>
      <c r="FI221" s="36" t="str">
        <f aca="false">IF(ISBLANK(Values!E220),"","FALSE")</f>
        <v/>
      </c>
      <c r="FJ221" s="36" t="str">
        <f aca="false">IF(ISBLANK(Values!E220),"","FALSE")</f>
        <v/>
      </c>
      <c r="FM221" s="1" t="str">
        <f aca="false">IF(ISBLANK(Values!E220),"","1")</f>
        <v/>
      </c>
      <c r="FO221" s="28" t="str">
        <f aca="false">IF(ISBLANK(Values!E220),"",IF(Values!J220, Values!$B$4, Values!$B$5))</f>
        <v/>
      </c>
      <c r="FP221" s="1" t="str">
        <f aca="false">IF(ISBLANK(Values!E220),"","Percent")</f>
        <v/>
      </c>
      <c r="FQ221" s="1" t="str">
        <f aca="false">IF(ISBLANK(Values!E220),"","2")</f>
        <v/>
      </c>
      <c r="FR221" s="1" t="str">
        <f aca="false">IF(ISBLANK(Values!E220),"","3")</f>
        <v/>
      </c>
      <c r="FS221" s="1" t="str">
        <f aca="false">IF(ISBLANK(Values!E220),"","5")</f>
        <v/>
      </c>
      <c r="FT221" s="1" t="str">
        <f aca="false">IF(ISBLANK(Values!E220),"","6")</f>
        <v/>
      </c>
      <c r="FU221" s="1" t="str">
        <f aca="false">IF(ISBLANK(Values!E220),"","10")</f>
        <v/>
      </c>
      <c r="FV221" s="1" t="str">
        <f aca="false">IF(ISBLANK(Values!E220),"","10")</f>
        <v/>
      </c>
    </row>
    <row r="222" customFormat="false" ht="15" hidden="false" customHeight="false" outlineLevel="0" collapsed="false">
      <c r="A222" s="27" t="str">
        <f aca="false">IF(ISBLANK(Values!E221),"",IF(Values!$B$37="EU","computercomponent","computer"))</f>
        <v/>
      </c>
      <c r="B222" s="37" t="str">
        <f aca="false">IF(ISBLANK(Values!E221),"",Values!F221)</f>
        <v/>
      </c>
      <c r="C222" s="32" t="str">
        <f aca="false">IF(ISBLANK(Values!E221),"","TellusRem")</f>
        <v/>
      </c>
      <c r="D222" s="30" t="str">
        <f aca="false">IF(ISBLANK(Values!E221),"",Values!E221)</f>
        <v/>
      </c>
      <c r="E222" s="31" t="str">
        <f aca="false">IF(ISBLANK(Values!E221),"","EAN")</f>
        <v/>
      </c>
      <c r="F222" s="28" t="str">
        <f aca="false">IF(ISBLANK(Values!E221),"",IF(Values!J221,Values!H221 &amp;" "&amp;  Values!$B$1 &amp; " " &amp;Values!$B$3,Values!G221 &amp;" "&amp;  Values!$B$2 &amp; " " &amp;Values!$B$3))</f>
        <v/>
      </c>
      <c r="G222" s="32" t="str">
        <f aca="false">IF(ISBLANK(Values!E221),"","TellusRem")</f>
        <v/>
      </c>
      <c r="H222" s="27" t="str">
        <f aca="false">IF(ISBLANK(Values!E221),"",Values!$B$16)</f>
        <v/>
      </c>
      <c r="I222" s="27" t="str">
        <f aca="false">IF(ISBLANK(Values!E221),"","4730574031")</f>
        <v/>
      </c>
      <c r="J222" s="38" t="str">
        <f aca="false">IF(ISBLANK(Values!E221),"",Values!F221 &amp; " variations")</f>
        <v/>
      </c>
      <c r="K222" s="28" t="str">
        <f aca="false">IF(ISBLANK(Values!E221),"",IF(Values!J221, Values!$B$4, Values!$B$5))</f>
        <v/>
      </c>
      <c r="L222" s="39" t="str">
        <f aca="false">IF(ISBLANK(Values!E221),"",Values!$B$18)</f>
        <v/>
      </c>
      <c r="M222" s="28" t="str">
        <f aca="false">IF(ISBLANK(Values!E221),"",Values!$M221)</f>
        <v/>
      </c>
      <c r="N222" s="28" t="str">
        <f aca="false">IF(ISBLANK(Values!F221),"",Values!$N221)</f>
        <v/>
      </c>
      <c r="O222" s="1" t="str">
        <f aca="false">IF(ISBLANK(Values!F221),"",Values!$O221)</f>
        <v/>
      </c>
      <c r="W222" s="32" t="str">
        <f aca="false">IF(ISBLANK(Values!E221),"","Child")</f>
        <v/>
      </c>
      <c r="X222" s="32" t="str">
        <f aca="false">IF(ISBLANK(Values!E221),"",Values!$B$13)</f>
        <v/>
      </c>
      <c r="Y222" s="38" t="str">
        <f aca="false">IF(ISBLANK(Values!E221),"","Size-Color")</f>
        <v/>
      </c>
      <c r="Z222" s="32" t="str">
        <f aca="false">IF(ISBLANK(Values!E221),"","variation")</f>
        <v/>
      </c>
      <c r="AA222" s="36" t="str">
        <f aca="false">IF(ISBLANK(Values!E221),"",Values!$B$20)</f>
        <v/>
      </c>
      <c r="AB222" s="36" t="str">
        <f aca="false">IF(ISBLANK(Values!E221),"",Values!$B$29)</f>
        <v/>
      </c>
      <c r="AI222" s="41" t="str">
        <f aca="false">IF(ISBLANK(Values!E221),"",IF(Values!I221,Values!$B$23,Values!$B$33))</f>
        <v/>
      </c>
      <c r="AJ222" s="42" t="str">
        <f aca="false">IF(ISBLANK(Values!E221),"","👉 "&amp;Values!H241&amp; " "&amp;Values!$B$24 &amp;" "&amp;Values!$B$3)</f>
        <v/>
      </c>
      <c r="AK222" s="1" t="str">
        <f aca="false">IF(ISBLANK(Values!E221),"",Values!$B$25)</f>
        <v/>
      </c>
      <c r="AL222" s="1" t="str">
        <f aca="false">IF(ISBLANK(Values!E221),"",Values!$B$26)</f>
        <v/>
      </c>
      <c r="AM222" s="1" t="str">
        <f aca="false">IF(ISBLANK(Values!E221),"",Values!$B$27)</f>
        <v/>
      </c>
      <c r="AT222" s="1" t="str">
        <f aca="false">IF(ISBLANK(Values!E221),"",IF(Values!J221,"Backlit", "Non-Backlit"))</f>
        <v/>
      </c>
      <c r="AV222" s="28" t="str">
        <f aca="false">IF(ISBLANK(Values!E221),"",Values!H221)</f>
        <v/>
      </c>
      <c r="BE222" s="27" t="str">
        <f aca="false">IF(ISBLANK(Values!E221),"","Professional Audience")</f>
        <v/>
      </c>
      <c r="BF222" s="27" t="str">
        <f aca="false">IF(ISBLANK(Values!E221),"","Consumer Audience")</f>
        <v/>
      </c>
      <c r="BG222" s="27" t="str">
        <f aca="false">IF(ISBLANK(Values!E221),"","Adults")</f>
        <v/>
      </c>
      <c r="BH222" s="27" t="str">
        <f aca="false">IF(ISBLANK(Values!E221),"","People")</f>
        <v/>
      </c>
      <c r="CG222" s="1" t="str">
        <f aca="false">IF(ISBLANK(Values!E221),"",Values!$B$11)</f>
        <v/>
      </c>
      <c r="CH222" s="1" t="str">
        <f aca="false">IF(ISBLANK(Values!E221),"","GR")</f>
        <v/>
      </c>
      <c r="CI222" s="1" t="str">
        <f aca="false">IF(ISBLANK(Values!E221),"",Values!$B$7)</f>
        <v/>
      </c>
      <c r="CJ222" s="1" t="str">
        <f aca="false">IF(ISBLANK(Values!E221),"",Values!$B$8)</f>
        <v/>
      </c>
      <c r="CK222" s="1" t="str">
        <f aca="false">IF(ISBLANK(Values!E221),"",Values!$B$9)</f>
        <v/>
      </c>
      <c r="CL222" s="1" t="str">
        <f aca="false">IF(ISBLANK(Values!E221),"","CM")</f>
        <v/>
      </c>
      <c r="CP222" s="36" t="str">
        <f aca="false">IF(ISBLANK(Values!E221),"",Values!$B$7)</f>
        <v/>
      </c>
      <c r="CQ222" s="36" t="str">
        <f aca="false">IF(ISBLANK(Values!E221),"",Values!$B$8)</f>
        <v/>
      </c>
      <c r="CR222" s="36" t="str">
        <f aca="false">IF(ISBLANK(Values!E221),"",Values!$B$9)</f>
        <v/>
      </c>
      <c r="CS222" s="1" t="str">
        <f aca="false">IF(ISBLANK(Values!E221),"",Values!$B$11)</f>
        <v/>
      </c>
      <c r="CT222" s="1" t="str">
        <f aca="false">IF(ISBLANK(Values!E221),"","GR")</f>
        <v/>
      </c>
      <c r="CU222" s="1" t="str">
        <f aca="false">IF(ISBLANK(Values!E221),"","CM")</f>
        <v/>
      </c>
      <c r="CV222" s="1" t="str">
        <f aca="false">IF(ISBLANK(Values!E221),"",IF(Values!$B$36=options!$F$1,"Denmark", IF(Values!$B$36=options!$F$2, "Danemark",IF(Values!$B$36=options!$F$3, "Dänemark",IF(Values!$B$36=options!$F$4, "Danimarca",IF(Values!$B$36=options!$F$5, "Dinamarca",IF(Values!$B$36=options!$F$6, "Denemarken","" ) ) ) ) )))</f>
        <v/>
      </c>
      <c r="CZ222" s="1" t="str">
        <f aca="false">IF(ISBLANK(Values!E221),"","No")</f>
        <v/>
      </c>
      <c r="DA222" s="1" t="str">
        <f aca="false">IF(ISBLANK(Values!E221),"","No")</f>
        <v/>
      </c>
      <c r="DO222" s="27" t="str">
        <f aca="false">IF(ISBLANK(Values!E221),"","Parts")</f>
        <v/>
      </c>
      <c r="DP222" s="27" t="str">
        <f aca="false">IF(ISBLANK(Values!E221),"",Values!$B$31)</f>
        <v/>
      </c>
      <c r="DS222" s="31"/>
      <c r="DY222" s="31"/>
      <c r="DZ222" s="31"/>
      <c r="EA222" s="31"/>
      <c r="EB222" s="31"/>
      <c r="EC222" s="31"/>
      <c r="EI222" s="1" t="str">
        <f aca="false">IF(ISBLANK(Values!E221),"",Values!$B$31)</f>
        <v/>
      </c>
      <c r="ES222" s="1" t="str">
        <f aca="false">IF(ISBLANK(Values!E221),"","Amazon Tellus UPS")</f>
        <v/>
      </c>
      <c r="EV222" s="1" t="str">
        <f aca="false">IF(ISBLANK(Values!E221),"","New")</f>
        <v/>
      </c>
      <c r="FE222" s="1" t="str">
        <f aca="false">IF(ISBLANK(Values!E221),"","3")</f>
        <v/>
      </c>
      <c r="FH222" s="1" t="str">
        <f aca="false">IF(ISBLANK(Values!E221),"","FALSE")</f>
        <v/>
      </c>
      <c r="FI222" s="36" t="str">
        <f aca="false">IF(ISBLANK(Values!E221),"","FALSE")</f>
        <v/>
      </c>
      <c r="FJ222" s="36" t="str">
        <f aca="false">IF(ISBLANK(Values!E221),"","FALSE")</f>
        <v/>
      </c>
      <c r="FM222" s="1" t="str">
        <f aca="false">IF(ISBLANK(Values!E221),"","1")</f>
        <v/>
      </c>
      <c r="FO222" s="28" t="str">
        <f aca="false">IF(ISBLANK(Values!E221),"",IF(Values!J221, Values!$B$4, Values!$B$5))</f>
        <v/>
      </c>
      <c r="FP222" s="1" t="str">
        <f aca="false">IF(ISBLANK(Values!E221),"","Percent")</f>
        <v/>
      </c>
      <c r="FQ222" s="1" t="str">
        <f aca="false">IF(ISBLANK(Values!E221),"","2")</f>
        <v/>
      </c>
      <c r="FR222" s="1" t="str">
        <f aca="false">IF(ISBLANK(Values!E221),"","3")</f>
        <v/>
      </c>
      <c r="FS222" s="1" t="str">
        <f aca="false">IF(ISBLANK(Values!E221),"","5")</f>
        <v/>
      </c>
      <c r="FT222" s="1" t="str">
        <f aca="false">IF(ISBLANK(Values!E221),"","6")</f>
        <v/>
      </c>
      <c r="FU222" s="1" t="str">
        <f aca="false">IF(ISBLANK(Values!E221),"","10")</f>
        <v/>
      </c>
      <c r="FV222" s="1" t="str">
        <f aca="false">IF(ISBLANK(Values!E221),"","10")</f>
        <v/>
      </c>
    </row>
    <row r="223" customFormat="false" ht="15" hidden="false" customHeight="false" outlineLevel="0" collapsed="false">
      <c r="A223" s="27" t="str">
        <f aca="false">IF(ISBLANK(Values!E222),"",IF(Values!$B$37="EU","computercomponent","computer"))</f>
        <v/>
      </c>
      <c r="B223" s="37" t="str">
        <f aca="false">IF(ISBLANK(Values!E222),"",Values!F222)</f>
        <v/>
      </c>
      <c r="C223" s="32" t="str">
        <f aca="false">IF(ISBLANK(Values!E222),"","TellusRem")</f>
        <v/>
      </c>
      <c r="D223" s="30" t="str">
        <f aca="false">IF(ISBLANK(Values!E222),"",Values!E222)</f>
        <v/>
      </c>
      <c r="E223" s="31" t="str">
        <f aca="false">IF(ISBLANK(Values!E222),"","EAN")</f>
        <v/>
      </c>
      <c r="F223" s="28" t="str">
        <f aca="false">IF(ISBLANK(Values!E222),"",IF(Values!J222,Values!H222 &amp;" "&amp;  Values!$B$1 &amp; " " &amp;Values!$B$3,Values!G222 &amp;" "&amp;  Values!$B$2 &amp; " " &amp;Values!$B$3))</f>
        <v/>
      </c>
      <c r="G223" s="32" t="str">
        <f aca="false">IF(ISBLANK(Values!E222),"","TellusRem")</f>
        <v/>
      </c>
      <c r="H223" s="27" t="str">
        <f aca="false">IF(ISBLANK(Values!E222),"",Values!$B$16)</f>
        <v/>
      </c>
      <c r="I223" s="27" t="str">
        <f aca="false">IF(ISBLANK(Values!E222),"","4730574031")</f>
        <v/>
      </c>
      <c r="J223" s="38" t="str">
        <f aca="false">IF(ISBLANK(Values!E222),"",Values!F222 &amp; " variations")</f>
        <v/>
      </c>
      <c r="K223" s="28" t="str">
        <f aca="false">IF(ISBLANK(Values!E222),"",IF(Values!J222, Values!$B$4, Values!$B$5))</f>
        <v/>
      </c>
      <c r="L223" s="39" t="str">
        <f aca="false">IF(ISBLANK(Values!E222),"",Values!$B$18)</f>
        <v/>
      </c>
      <c r="M223" s="28" t="str">
        <f aca="false">IF(ISBLANK(Values!E222),"",Values!$M222)</f>
        <v/>
      </c>
      <c r="N223" s="28" t="str">
        <f aca="false">IF(ISBLANK(Values!F222),"",Values!$N222)</f>
        <v/>
      </c>
      <c r="O223" s="1" t="str">
        <f aca="false">IF(ISBLANK(Values!F222),"",Values!$O222)</f>
        <v/>
      </c>
      <c r="W223" s="32" t="str">
        <f aca="false">IF(ISBLANK(Values!E222),"","Child")</f>
        <v/>
      </c>
      <c r="X223" s="32" t="str">
        <f aca="false">IF(ISBLANK(Values!E222),"",Values!$B$13)</f>
        <v/>
      </c>
      <c r="Y223" s="38" t="str">
        <f aca="false">IF(ISBLANK(Values!E222),"","Size-Color")</f>
        <v/>
      </c>
      <c r="Z223" s="32" t="str">
        <f aca="false">IF(ISBLANK(Values!E222),"","variation")</f>
        <v/>
      </c>
      <c r="AA223" s="36" t="str">
        <f aca="false">IF(ISBLANK(Values!E222),"",Values!$B$20)</f>
        <v/>
      </c>
      <c r="AB223" s="36" t="str">
        <f aca="false">IF(ISBLANK(Values!E222),"",Values!$B$29)</f>
        <v/>
      </c>
      <c r="AI223" s="41" t="str">
        <f aca="false">IF(ISBLANK(Values!E222),"",IF(Values!I222,Values!$B$23,Values!$B$33))</f>
        <v/>
      </c>
      <c r="AJ223" s="42" t="str">
        <f aca="false">IF(ISBLANK(Values!E222),"","👉 "&amp;Values!H242&amp; " "&amp;Values!$B$24 &amp;" "&amp;Values!$B$3)</f>
        <v/>
      </c>
      <c r="AK223" s="1" t="str">
        <f aca="false">IF(ISBLANK(Values!E222),"",Values!$B$25)</f>
        <v/>
      </c>
      <c r="AL223" s="1" t="str">
        <f aca="false">IF(ISBLANK(Values!E222),"",Values!$B$26)</f>
        <v/>
      </c>
      <c r="AM223" s="1" t="str">
        <f aca="false">IF(ISBLANK(Values!E222),"",Values!$B$27)</f>
        <v/>
      </c>
      <c r="AT223" s="1" t="str">
        <f aca="false">IF(ISBLANK(Values!E222),"",IF(Values!J222,"Backlit", "Non-Backlit"))</f>
        <v/>
      </c>
      <c r="AV223" s="28" t="str">
        <f aca="false">IF(ISBLANK(Values!E222),"",Values!H222)</f>
        <v/>
      </c>
      <c r="BE223" s="27" t="str">
        <f aca="false">IF(ISBLANK(Values!E222),"","Professional Audience")</f>
        <v/>
      </c>
      <c r="BF223" s="27" t="str">
        <f aca="false">IF(ISBLANK(Values!E222),"","Consumer Audience")</f>
        <v/>
      </c>
      <c r="BG223" s="27" t="str">
        <f aca="false">IF(ISBLANK(Values!E222),"","Adults")</f>
        <v/>
      </c>
      <c r="BH223" s="27" t="str">
        <f aca="false">IF(ISBLANK(Values!E222),"","People")</f>
        <v/>
      </c>
      <c r="CG223" s="1" t="str">
        <f aca="false">IF(ISBLANK(Values!E222),"",Values!$B$11)</f>
        <v/>
      </c>
      <c r="CH223" s="1" t="str">
        <f aca="false">IF(ISBLANK(Values!E222),"","GR")</f>
        <v/>
      </c>
      <c r="CI223" s="1" t="str">
        <f aca="false">IF(ISBLANK(Values!E222),"",Values!$B$7)</f>
        <v/>
      </c>
      <c r="CJ223" s="1" t="str">
        <f aca="false">IF(ISBLANK(Values!E222),"",Values!$B$8)</f>
        <v/>
      </c>
      <c r="CK223" s="1" t="str">
        <f aca="false">IF(ISBLANK(Values!E222),"",Values!$B$9)</f>
        <v/>
      </c>
      <c r="CL223" s="1" t="str">
        <f aca="false">IF(ISBLANK(Values!E222),"","CM")</f>
        <v/>
      </c>
      <c r="CP223" s="36" t="str">
        <f aca="false">IF(ISBLANK(Values!E222),"",Values!$B$7)</f>
        <v/>
      </c>
      <c r="CQ223" s="36" t="str">
        <f aca="false">IF(ISBLANK(Values!E222),"",Values!$B$8)</f>
        <v/>
      </c>
      <c r="CR223" s="36" t="str">
        <f aca="false">IF(ISBLANK(Values!E222),"",Values!$B$9)</f>
        <v/>
      </c>
      <c r="CS223" s="1" t="str">
        <f aca="false">IF(ISBLANK(Values!E222),"",Values!$B$11)</f>
        <v/>
      </c>
      <c r="CT223" s="1" t="str">
        <f aca="false">IF(ISBLANK(Values!E222),"","GR")</f>
        <v/>
      </c>
      <c r="CU223" s="1" t="str">
        <f aca="false">IF(ISBLANK(Values!E222),"","CM")</f>
        <v/>
      </c>
      <c r="CV223" s="1" t="str">
        <f aca="false">IF(ISBLANK(Values!E222),"",IF(Values!$B$36=options!$F$1,"Denmark", IF(Values!$B$36=options!$F$2, "Danemark",IF(Values!$B$36=options!$F$3, "Dänemark",IF(Values!$B$36=options!$F$4, "Danimarca",IF(Values!$B$36=options!$F$5, "Dinamarca",IF(Values!$B$36=options!$F$6, "Denemarken","" ) ) ) ) )))</f>
        <v/>
      </c>
      <c r="CZ223" s="1" t="str">
        <f aca="false">IF(ISBLANK(Values!E222),"","No")</f>
        <v/>
      </c>
      <c r="DA223" s="1" t="str">
        <f aca="false">IF(ISBLANK(Values!E222),"","No")</f>
        <v/>
      </c>
      <c r="DO223" s="27" t="str">
        <f aca="false">IF(ISBLANK(Values!E222),"","Parts")</f>
        <v/>
      </c>
      <c r="DP223" s="27" t="str">
        <f aca="false">IF(ISBLANK(Values!E222),"",Values!$B$31)</f>
        <v/>
      </c>
      <c r="DS223" s="31"/>
      <c r="DY223" s="31"/>
      <c r="DZ223" s="31"/>
      <c r="EA223" s="31"/>
      <c r="EB223" s="31"/>
      <c r="EC223" s="31"/>
      <c r="EI223" s="1" t="str">
        <f aca="false">IF(ISBLANK(Values!E222),"",Values!$B$31)</f>
        <v/>
      </c>
      <c r="ES223" s="1" t="str">
        <f aca="false">IF(ISBLANK(Values!E222),"","Amazon Tellus UPS")</f>
        <v/>
      </c>
      <c r="EV223" s="1" t="str">
        <f aca="false">IF(ISBLANK(Values!E222),"","New")</f>
        <v/>
      </c>
      <c r="FE223" s="1" t="str">
        <f aca="false">IF(ISBLANK(Values!E222),"","3")</f>
        <v/>
      </c>
      <c r="FH223" s="1" t="str">
        <f aca="false">IF(ISBLANK(Values!E222),"","FALSE")</f>
        <v/>
      </c>
      <c r="FI223" s="36" t="str">
        <f aca="false">IF(ISBLANK(Values!E222),"","FALSE")</f>
        <v/>
      </c>
      <c r="FJ223" s="36" t="str">
        <f aca="false">IF(ISBLANK(Values!E222),"","FALSE")</f>
        <v/>
      </c>
      <c r="FM223" s="1" t="str">
        <f aca="false">IF(ISBLANK(Values!E222),"","1")</f>
        <v/>
      </c>
      <c r="FO223" s="28" t="str">
        <f aca="false">IF(ISBLANK(Values!E222),"",IF(Values!J222, Values!$B$4, Values!$B$5))</f>
        <v/>
      </c>
      <c r="FP223" s="1" t="str">
        <f aca="false">IF(ISBLANK(Values!E222),"","Percent")</f>
        <v/>
      </c>
      <c r="FQ223" s="1" t="str">
        <f aca="false">IF(ISBLANK(Values!E222),"","2")</f>
        <v/>
      </c>
      <c r="FR223" s="1" t="str">
        <f aca="false">IF(ISBLANK(Values!E222),"","3")</f>
        <v/>
      </c>
      <c r="FS223" s="1" t="str">
        <f aca="false">IF(ISBLANK(Values!E222),"","5")</f>
        <v/>
      </c>
      <c r="FT223" s="1" t="str">
        <f aca="false">IF(ISBLANK(Values!E222),"","6")</f>
        <v/>
      </c>
      <c r="FU223" s="1" t="str">
        <f aca="false">IF(ISBLANK(Values!E222),"","10")</f>
        <v/>
      </c>
      <c r="FV223" s="1" t="str">
        <f aca="false">IF(ISBLANK(Values!E222),"","10")</f>
        <v/>
      </c>
    </row>
    <row r="224" customFormat="false" ht="15" hidden="false" customHeight="false" outlineLevel="0" collapsed="false">
      <c r="A224" s="27" t="str">
        <f aca="false">IF(ISBLANK(Values!E223),"",IF(Values!$B$37="EU","computercomponent","computer"))</f>
        <v/>
      </c>
      <c r="B224" s="37" t="str">
        <f aca="false">IF(ISBLANK(Values!E223),"",Values!F223)</f>
        <v/>
      </c>
      <c r="C224" s="32" t="str">
        <f aca="false">IF(ISBLANK(Values!E223),"","TellusRem")</f>
        <v/>
      </c>
      <c r="D224" s="30" t="str">
        <f aca="false">IF(ISBLANK(Values!E223),"",Values!E223)</f>
        <v/>
      </c>
      <c r="E224" s="31" t="str">
        <f aca="false">IF(ISBLANK(Values!E223),"","EAN")</f>
        <v/>
      </c>
      <c r="F224" s="28" t="str">
        <f aca="false">IF(ISBLANK(Values!E223),"",IF(Values!J223,Values!H223 &amp;" "&amp;  Values!$B$1 &amp; " " &amp;Values!$B$3,Values!G223 &amp;" "&amp;  Values!$B$2 &amp; " " &amp;Values!$B$3))</f>
        <v/>
      </c>
      <c r="G224" s="32" t="str">
        <f aca="false">IF(ISBLANK(Values!E223),"","TellusRem")</f>
        <v/>
      </c>
      <c r="H224" s="27" t="str">
        <f aca="false">IF(ISBLANK(Values!E223),"",Values!$B$16)</f>
        <v/>
      </c>
      <c r="I224" s="27" t="str">
        <f aca="false">IF(ISBLANK(Values!E223),"","4730574031")</f>
        <v/>
      </c>
      <c r="J224" s="38" t="str">
        <f aca="false">IF(ISBLANK(Values!E223),"",Values!F223 &amp; " variations")</f>
        <v/>
      </c>
      <c r="K224" s="28" t="str">
        <f aca="false">IF(ISBLANK(Values!E223),"",IF(Values!J223, Values!$B$4, Values!$B$5))</f>
        <v/>
      </c>
      <c r="L224" s="39" t="str">
        <f aca="false">IF(ISBLANK(Values!E223),"",Values!$B$18)</f>
        <v/>
      </c>
      <c r="M224" s="28" t="str">
        <f aca="false">IF(ISBLANK(Values!E223),"",Values!$M223)</f>
        <v/>
      </c>
      <c r="N224" s="28" t="str">
        <f aca="false">IF(ISBLANK(Values!F223),"",Values!$N223)</f>
        <v/>
      </c>
      <c r="O224" s="1" t="str">
        <f aca="false">IF(ISBLANK(Values!F223),"",Values!$O223)</f>
        <v/>
      </c>
      <c r="W224" s="32" t="str">
        <f aca="false">IF(ISBLANK(Values!E223),"","Child")</f>
        <v/>
      </c>
      <c r="X224" s="32" t="str">
        <f aca="false">IF(ISBLANK(Values!E223),"",Values!$B$13)</f>
        <v/>
      </c>
      <c r="Y224" s="38" t="str">
        <f aca="false">IF(ISBLANK(Values!E223),"","Size-Color")</f>
        <v/>
      </c>
      <c r="Z224" s="32" t="str">
        <f aca="false">IF(ISBLANK(Values!E223),"","variation")</f>
        <v/>
      </c>
      <c r="AA224" s="36" t="str">
        <f aca="false">IF(ISBLANK(Values!E223),"",Values!$B$20)</f>
        <v/>
      </c>
      <c r="AB224" s="36" t="str">
        <f aca="false">IF(ISBLANK(Values!E223),"",Values!$B$29)</f>
        <v/>
      </c>
      <c r="AI224" s="41" t="str">
        <f aca="false">IF(ISBLANK(Values!E223),"",IF(Values!I223,Values!$B$23,Values!$B$33))</f>
        <v/>
      </c>
      <c r="AJ224" s="42" t="str">
        <f aca="false">IF(ISBLANK(Values!E223),"","👉 "&amp;Values!H243&amp; " "&amp;Values!$B$24 &amp;" "&amp;Values!$B$3)</f>
        <v/>
      </c>
      <c r="AK224" s="1" t="str">
        <f aca="false">IF(ISBLANK(Values!E223),"",Values!$B$25)</f>
        <v/>
      </c>
      <c r="AL224" s="1" t="str">
        <f aca="false">IF(ISBLANK(Values!E223),"",Values!$B$26)</f>
        <v/>
      </c>
      <c r="AM224" s="1" t="str">
        <f aca="false">IF(ISBLANK(Values!E223),"",Values!$B$27)</f>
        <v/>
      </c>
      <c r="AT224" s="1" t="str">
        <f aca="false">IF(ISBLANK(Values!E223),"",IF(Values!J223,"Backlit", "Non-Backlit"))</f>
        <v/>
      </c>
      <c r="AV224" s="28" t="str">
        <f aca="false">IF(ISBLANK(Values!E223),"",Values!H223)</f>
        <v/>
      </c>
      <c r="BE224" s="27" t="str">
        <f aca="false">IF(ISBLANK(Values!E223),"","Professional Audience")</f>
        <v/>
      </c>
      <c r="BF224" s="27" t="str">
        <f aca="false">IF(ISBLANK(Values!E223),"","Consumer Audience")</f>
        <v/>
      </c>
      <c r="BG224" s="27" t="str">
        <f aca="false">IF(ISBLANK(Values!E223),"","Adults")</f>
        <v/>
      </c>
      <c r="BH224" s="27" t="str">
        <f aca="false">IF(ISBLANK(Values!E223),"","People")</f>
        <v/>
      </c>
      <c r="CG224" s="1" t="str">
        <f aca="false">IF(ISBLANK(Values!E223),"",Values!$B$11)</f>
        <v/>
      </c>
      <c r="CH224" s="1" t="str">
        <f aca="false">IF(ISBLANK(Values!E223),"","GR")</f>
        <v/>
      </c>
      <c r="CI224" s="1" t="str">
        <f aca="false">IF(ISBLANK(Values!E223),"",Values!$B$7)</f>
        <v/>
      </c>
      <c r="CJ224" s="1" t="str">
        <f aca="false">IF(ISBLANK(Values!E223),"",Values!$B$8)</f>
        <v/>
      </c>
      <c r="CK224" s="1" t="str">
        <f aca="false">IF(ISBLANK(Values!E223),"",Values!$B$9)</f>
        <v/>
      </c>
      <c r="CL224" s="1" t="str">
        <f aca="false">IF(ISBLANK(Values!E223),"","CM")</f>
        <v/>
      </c>
      <c r="CP224" s="36" t="str">
        <f aca="false">IF(ISBLANK(Values!E223),"",Values!$B$7)</f>
        <v/>
      </c>
      <c r="CQ224" s="36" t="str">
        <f aca="false">IF(ISBLANK(Values!E223),"",Values!$B$8)</f>
        <v/>
      </c>
      <c r="CR224" s="36" t="str">
        <f aca="false">IF(ISBLANK(Values!E223),"",Values!$B$9)</f>
        <v/>
      </c>
      <c r="CS224" s="1" t="str">
        <f aca="false">IF(ISBLANK(Values!E223),"",Values!$B$11)</f>
        <v/>
      </c>
      <c r="CT224" s="1" t="str">
        <f aca="false">IF(ISBLANK(Values!E223),"","GR")</f>
        <v/>
      </c>
      <c r="CU224" s="1" t="str">
        <f aca="false">IF(ISBLANK(Values!E223),"","CM")</f>
        <v/>
      </c>
      <c r="CV224" s="1" t="str">
        <f aca="false">IF(ISBLANK(Values!E223),"",IF(Values!$B$36=options!$F$1,"Denmark", IF(Values!$B$36=options!$F$2, "Danemark",IF(Values!$B$36=options!$F$3, "Dänemark",IF(Values!$B$36=options!$F$4, "Danimarca",IF(Values!$B$36=options!$F$5, "Dinamarca",IF(Values!$B$36=options!$F$6, "Denemarken","" ) ) ) ) )))</f>
        <v/>
      </c>
      <c r="CZ224" s="1" t="str">
        <f aca="false">IF(ISBLANK(Values!E223),"","No")</f>
        <v/>
      </c>
      <c r="DA224" s="1" t="str">
        <f aca="false">IF(ISBLANK(Values!E223),"","No")</f>
        <v/>
      </c>
      <c r="DO224" s="27" t="str">
        <f aca="false">IF(ISBLANK(Values!E223),"","Parts")</f>
        <v/>
      </c>
      <c r="DP224" s="27" t="str">
        <f aca="false">IF(ISBLANK(Values!E223),"",Values!$B$31)</f>
        <v/>
      </c>
      <c r="DS224" s="31"/>
      <c r="DY224" s="31"/>
      <c r="DZ224" s="31"/>
      <c r="EA224" s="31"/>
      <c r="EB224" s="31"/>
      <c r="EC224" s="31"/>
      <c r="EI224" s="1" t="str">
        <f aca="false">IF(ISBLANK(Values!E223),"",Values!$B$31)</f>
        <v/>
      </c>
      <c r="ES224" s="1" t="str">
        <f aca="false">IF(ISBLANK(Values!E223),"","Amazon Tellus UPS")</f>
        <v/>
      </c>
      <c r="EV224" s="1" t="str">
        <f aca="false">IF(ISBLANK(Values!E223),"","New")</f>
        <v/>
      </c>
      <c r="FE224" s="1" t="str">
        <f aca="false">IF(ISBLANK(Values!E223),"","3")</f>
        <v/>
      </c>
      <c r="FH224" s="1" t="str">
        <f aca="false">IF(ISBLANK(Values!E223),"","FALSE")</f>
        <v/>
      </c>
      <c r="FI224" s="36" t="str">
        <f aca="false">IF(ISBLANK(Values!E223),"","FALSE")</f>
        <v/>
      </c>
      <c r="FJ224" s="36" t="str">
        <f aca="false">IF(ISBLANK(Values!E223),"","FALSE")</f>
        <v/>
      </c>
      <c r="FM224" s="1" t="str">
        <f aca="false">IF(ISBLANK(Values!E223),"","1")</f>
        <v/>
      </c>
      <c r="FO224" s="28" t="str">
        <f aca="false">IF(ISBLANK(Values!E223),"",IF(Values!J223, Values!$B$4, Values!$B$5))</f>
        <v/>
      </c>
      <c r="FP224" s="1" t="str">
        <f aca="false">IF(ISBLANK(Values!E223),"","Percent")</f>
        <v/>
      </c>
      <c r="FQ224" s="1" t="str">
        <f aca="false">IF(ISBLANK(Values!E223),"","2")</f>
        <v/>
      </c>
      <c r="FR224" s="1" t="str">
        <f aca="false">IF(ISBLANK(Values!E223),"","3")</f>
        <v/>
      </c>
      <c r="FS224" s="1" t="str">
        <f aca="false">IF(ISBLANK(Values!E223),"","5")</f>
        <v/>
      </c>
      <c r="FT224" s="1" t="str">
        <f aca="false">IF(ISBLANK(Values!E223),"","6")</f>
        <v/>
      </c>
      <c r="FU224" s="1" t="str">
        <f aca="false">IF(ISBLANK(Values!E223),"","10")</f>
        <v/>
      </c>
      <c r="FV224" s="1" t="str">
        <f aca="false">IF(ISBLANK(Values!E223),"","10")</f>
        <v/>
      </c>
    </row>
    <row r="225" customFormat="false" ht="15" hidden="false" customHeight="false" outlineLevel="0" collapsed="false">
      <c r="A225" s="27" t="str">
        <f aca="false">IF(ISBLANK(Values!E224),"",IF(Values!$B$37="EU","computercomponent","computer"))</f>
        <v/>
      </c>
      <c r="B225" s="37" t="str">
        <f aca="false">IF(ISBLANK(Values!E224),"",Values!F224)</f>
        <v/>
      </c>
      <c r="C225" s="32" t="str">
        <f aca="false">IF(ISBLANK(Values!E224),"","TellusRem")</f>
        <v/>
      </c>
      <c r="D225" s="30" t="str">
        <f aca="false">IF(ISBLANK(Values!E224),"",Values!E224)</f>
        <v/>
      </c>
      <c r="E225" s="31" t="str">
        <f aca="false">IF(ISBLANK(Values!E224),"","EAN")</f>
        <v/>
      </c>
      <c r="F225" s="28" t="str">
        <f aca="false">IF(ISBLANK(Values!E224),"",IF(Values!J224,Values!H224 &amp;" "&amp;  Values!$B$1 &amp; " " &amp;Values!$B$3,Values!G224 &amp;" "&amp;  Values!$B$2 &amp; " " &amp;Values!$B$3))</f>
        <v/>
      </c>
      <c r="G225" s="32" t="str">
        <f aca="false">IF(ISBLANK(Values!E224),"","TellusRem")</f>
        <v/>
      </c>
      <c r="H225" s="27" t="str">
        <f aca="false">IF(ISBLANK(Values!E224),"",Values!$B$16)</f>
        <v/>
      </c>
      <c r="I225" s="27" t="str">
        <f aca="false">IF(ISBLANK(Values!E224),"","4730574031")</f>
        <v/>
      </c>
      <c r="J225" s="38" t="str">
        <f aca="false">IF(ISBLANK(Values!E224),"",Values!F224 &amp; " variations")</f>
        <v/>
      </c>
      <c r="K225" s="28" t="str">
        <f aca="false">IF(ISBLANK(Values!E224),"",IF(Values!J224, Values!$B$4, Values!$B$5))</f>
        <v/>
      </c>
      <c r="L225" s="39" t="str">
        <f aca="false">IF(ISBLANK(Values!E224),"",Values!$B$18)</f>
        <v/>
      </c>
      <c r="M225" s="28" t="str">
        <f aca="false">IF(ISBLANK(Values!E224),"",Values!$M224)</f>
        <v/>
      </c>
      <c r="N225" s="28" t="str">
        <f aca="false">IF(ISBLANK(Values!F224),"",Values!$N224)</f>
        <v/>
      </c>
      <c r="O225" s="1" t="str">
        <f aca="false">IF(ISBLANK(Values!F224),"",Values!$O224)</f>
        <v/>
      </c>
      <c r="W225" s="32" t="str">
        <f aca="false">IF(ISBLANK(Values!E224),"","Child")</f>
        <v/>
      </c>
      <c r="X225" s="32" t="str">
        <f aca="false">IF(ISBLANK(Values!E224),"",Values!$B$13)</f>
        <v/>
      </c>
      <c r="Y225" s="38" t="str">
        <f aca="false">IF(ISBLANK(Values!E224),"","Size-Color")</f>
        <v/>
      </c>
      <c r="Z225" s="32" t="str">
        <f aca="false">IF(ISBLANK(Values!E224),"","variation")</f>
        <v/>
      </c>
      <c r="AA225" s="36" t="str">
        <f aca="false">IF(ISBLANK(Values!E224),"",Values!$B$20)</f>
        <v/>
      </c>
      <c r="AB225" s="36" t="str">
        <f aca="false">IF(ISBLANK(Values!E224),"",Values!$B$29)</f>
        <v/>
      </c>
      <c r="AI225" s="41" t="str">
        <f aca="false">IF(ISBLANK(Values!E224),"",IF(Values!I224,Values!$B$23,Values!$B$33))</f>
        <v/>
      </c>
      <c r="AJ225" s="42" t="str">
        <f aca="false">IF(ISBLANK(Values!E224),"","👉 "&amp;Values!H244&amp; " "&amp;Values!$B$24 &amp;" "&amp;Values!$B$3)</f>
        <v/>
      </c>
      <c r="AK225" s="1" t="str">
        <f aca="false">IF(ISBLANK(Values!E224),"",Values!$B$25)</f>
        <v/>
      </c>
      <c r="AL225" s="1" t="str">
        <f aca="false">IF(ISBLANK(Values!E224),"",Values!$B$26)</f>
        <v/>
      </c>
      <c r="AM225" s="1" t="str">
        <f aca="false">IF(ISBLANK(Values!E224),"",Values!$B$27)</f>
        <v/>
      </c>
      <c r="AT225" s="1" t="str">
        <f aca="false">IF(ISBLANK(Values!E224),"",IF(Values!J224,"Backlit", "Non-Backlit"))</f>
        <v/>
      </c>
      <c r="AV225" s="28" t="str">
        <f aca="false">IF(ISBLANK(Values!E224),"",Values!H224)</f>
        <v/>
      </c>
      <c r="BE225" s="27" t="str">
        <f aca="false">IF(ISBLANK(Values!E224),"","Professional Audience")</f>
        <v/>
      </c>
      <c r="BF225" s="27" t="str">
        <f aca="false">IF(ISBLANK(Values!E224),"","Consumer Audience")</f>
        <v/>
      </c>
      <c r="BG225" s="27" t="str">
        <f aca="false">IF(ISBLANK(Values!E224),"","Adults")</f>
        <v/>
      </c>
      <c r="BH225" s="27" t="str">
        <f aca="false">IF(ISBLANK(Values!E224),"","People")</f>
        <v/>
      </c>
      <c r="CG225" s="1" t="str">
        <f aca="false">IF(ISBLANK(Values!E224),"",Values!$B$11)</f>
        <v/>
      </c>
      <c r="CH225" s="1" t="str">
        <f aca="false">IF(ISBLANK(Values!E224),"","GR")</f>
        <v/>
      </c>
      <c r="CI225" s="1" t="str">
        <f aca="false">IF(ISBLANK(Values!E224),"",Values!$B$7)</f>
        <v/>
      </c>
      <c r="CJ225" s="1" t="str">
        <f aca="false">IF(ISBLANK(Values!E224),"",Values!$B$8)</f>
        <v/>
      </c>
      <c r="CK225" s="1" t="str">
        <f aca="false">IF(ISBLANK(Values!E224),"",Values!$B$9)</f>
        <v/>
      </c>
      <c r="CL225" s="1" t="str">
        <f aca="false">IF(ISBLANK(Values!E224),"","CM")</f>
        <v/>
      </c>
      <c r="CP225" s="36" t="str">
        <f aca="false">IF(ISBLANK(Values!E224),"",Values!$B$7)</f>
        <v/>
      </c>
      <c r="CQ225" s="36" t="str">
        <f aca="false">IF(ISBLANK(Values!E224),"",Values!$B$8)</f>
        <v/>
      </c>
      <c r="CR225" s="36" t="str">
        <f aca="false">IF(ISBLANK(Values!E224),"",Values!$B$9)</f>
        <v/>
      </c>
      <c r="CS225" s="1" t="str">
        <f aca="false">IF(ISBLANK(Values!E224),"",Values!$B$11)</f>
        <v/>
      </c>
      <c r="CT225" s="1" t="str">
        <f aca="false">IF(ISBLANK(Values!E224),"","GR")</f>
        <v/>
      </c>
      <c r="CU225" s="1" t="str">
        <f aca="false">IF(ISBLANK(Values!E224),"","CM")</f>
        <v/>
      </c>
      <c r="CV225" s="1" t="str">
        <f aca="false">IF(ISBLANK(Values!E224),"",IF(Values!$B$36=options!$F$1,"Denmark", IF(Values!$B$36=options!$F$2, "Danemark",IF(Values!$B$36=options!$F$3, "Dänemark",IF(Values!$B$36=options!$F$4, "Danimarca",IF(Values!$B$36=options!$F$5, "Dinamarca",IF(Values!$B$36=options!$F$6, "Denemarken","" ) ) ) ) )))</f>
        <v/>
      </c>
      <c r="CZ225" s="1" t="str">
        <f aca="false">IF(ISBLANK(Values!E224),"","No")</f>
        <v/>
      </c>
      <c r="DA225" s="1" t="str">
        <f aca="false">IF(ISBLANK(Values!E224),"","No")</f>
        <v/>
      </c>
      <c r="DO225" s="27" t="str">
        <f aca="false">IF(ISBLANK(Values!E224),"","Parts")</f>
        <v/>
      </c>
      <c r="DP225" s="27" t="str">
        <f aca="false">IF(ISBLANK(Values!E224),"",Values!$B$31)</f>
        <v/>
      </c>
      <c r="DS225" s="31"/>
      <c r="DY225" s="31"/>
      <c r="DZ225" s="31"/>
      <c r="EA225" s="31"/>
      <c r="EB225" s="31"/>
      <c r="EC225" s="31"/>
      <c r="EI225" s="1" t="str">
        <f aca="false">IF(ISBLANK(Values!E224),"",Values!$B$31)</f>
        <v/>
      </c>
      <c r="ES225" s="1" t="str">
        <f aca="false">IF(ISBLANK(Values!E224),"","Amazon Tellus UPS")</f>
        <v/>
      </c>
      <c r="EV225" s="1" t="str">
        <f aca="false">IF(ISBLANK(Values!E224),"","New")</f>
        <v/>
      </c>
      <c r="FE225" s="1" t="str">
        <f aca="false">IF(ISBLANK(Values!E224),"","3")</f>
        <v/>
      </c>
      <c r="FH225" s="1" t="str">
        <f aca="false">IF(ISBLANK(Values!E224),"","FALSE")</f>
        <v/>
      </c>
      <c r="FI225" s="36" t="str">
        <f aca="false">IF(ISBLANK(Values!E224),"","FALSE")</f>
        <v/>
      </c>
      <c r="FJ225" s="36" t="str">
        <f aca="false">IF(ISBLANK(Values!E224),"","FALSE")</f>
        <v/>
      </c>
      <c r="FM225" s="1" t="str">
        <f aca="false">IF(ISBLANK(Values!E224),"","1")</f>
        <v/>
      </c>
      <c r="FO225" s="28" t="str">
        <f aca="false">IF(ISBLANK(Values!E224),"",IF(Values!J224, Values!$B$4, Values!$B$5))</f>
        <v/>
      </c>
      <c r="FP225" s="1" t="str">
        <f aca="false">IF(ISBLANK(Values!E224),"","Percent")</f>
        <v/>
      </c>
      <c r="FQ225" s="1" t="str">
        <f aca="false">IF(ISBLANK(Values!E224),"","2")</f>
        <v/>
      </c>
      <c r="FR225" s="1" t="str">
        <f aca="false">IF(ISBLANK(Values!E224),"","3")</f>
        <v/>
      </c>
      <c r="FS225" s="1" t="str">
        <f aca="false">IF(ISBLANK(Values!E224),"","5")</f>
        <v/>
      </c>
      <c r="FT225" s="1" t="str">
        <f aca="false">IF(ISBLANK(Values!E224),"","6")</f>
        <v/>
      </c>
      <c r="FU225" s="1" t="str">
        <f aca="false">IF(ISBLANK(Values!E224),"","10")</f>
        <v/>
      </c>
      <c r="FV225" s="1" t="str">
        <f aca="false">IF(ISBLANK(Values!E224),"","10")</f>
        <v/>
      </c>
    </row>
    <row r="226" customFormat="false" ht="15" hidden="false" customHeight="false" outlineLevel="0" collapsed="false">
      <c r="A226" s="27" t="str">
        <f aca="false">IF(ISBLANK(Values!E225),"",IF(Values!$B$37="EU","computercomponent","computer"))</f>
        <v/>
      </c>
      <c r="B226" s="37" t="str">
        <f aca="false">IF(ISBLANK(Values!E225),"",Values!F225)</f>
        <v/>
      </c>
      <c r="C226" s="32" t="str">
        <f aca="false">IF(ISBLANK(Values!E225),"","TellusRem")</f>
        <v/>
      </c>
      <c r="D226" s="30" t="str">
        <f aca="false">IF(ISBLANK(Values!E225),"",Values!E225)</f>
        <v/>
      </c>
      <c r="E226" s="31" t="str">
        <f aca="false">IF(ISBLANK(Values!E225),"","EAN")</f>
        <v/>
      </c>
      <c r="F226" s="28" t="str">
        <f aca="false">IF(ISBLANK(Values!E225),"",IF(Values!J225,Values!H225 &amp;" "&amp;  Values!$B$1 &amp; " " &amp;Values!$B$3,Values!G225 &amp;" "&amp;  Values!$B$2 &amp; " " &amp;Values!$B$3))</f>
        <v/>
      </c>
      <c r="G226" s="32" t="str">
        <f aca="false">IF(ISBLANK(Values!E225),"","TellusRem")</f>
        <v/>
      </c>
      <c r="H226" s="27" t="str">
        <f aca="false">IF(ISBLANK(Values!E225),"",Values!$B$16)</f>
        <v/>
      </c>
      <c r="I226" s="27" t="str">
        <f aca="false">IF(ISBLANK(Values!E225),"","4730574031")</f>
        <v/>
      </c>
      <c r="J226" s="38" t="str">
        <f aca="false">IF(ISBLANK(Values!E225),"",Values!F225 &amp; " variations")</f>
        <v/>
      </c>
      <c r="K226" s="28" t="str">
        <f aca="false">IF(ISBLANK(Values!E225),"",IF(Values!J225, Values!$B$4, Values!$B$5))</f>
        <v/>
      </c>
      <c r="L226" s="39" t="str">
        <f aca="false">IF(ISBLANK(Values!E225),"",Values!$B$18)</f>
        <v/>
      </c>
      <c r="M226" s="28" t="str">
        <f aca="false">IF(ISBLANK(Values!E225),"",Values!$M225)</f>
        <v/>
      </c>
      <c r="N226" s="28" t="str">
        <f aca="false">IF(ISBLANK(Values!F225),"",Values!$N225)</f>
        <v/>
      </c>
      <c r="O226" s="1" t="str">
        <f aca="false">IF(ISBLANK(Values!F225),"",Values!$O225)</f>
        <v/>
      </c>
      <c r="W226" s="32" t="str">
        <f aca="false">IF(ISBLANK(Values!E225),"","Child")</f>
        <v/>
      </c>
      <c r="X226" s="32" t="str">
        <f aca="false">IF(ISBLANK(Values!E225),"",Values!$B$13)</f>
        <v/>
      </c>
      <c r="Y226" s="38" t="str">
        <f aca="false">IF(ISBLANK(Values!E225),"","Size-Color")</f>
        <v/>
      </c>
      <c r="Z226" s="32" t="str">
        <f aca="false">IF(ISBLANK(Values!E225),"","variation")</f>
        <v/>
      </c>
      <c r="AA226" s="36" t="str">
        <f aca="false">IF(ISBLANK(Values!E225),"",Values!$B$20)</f>
        <v/>
      </c>
      <c r="AB226" s="36" t="str">
        <f aca="false">IF(ISBLANK(Values!E225),"",Values!$B$29)</f>
        <v/>
      </c>
      <c r="AI226" s="41" t="str">
        <f aca="false">IF(ISBLANK(Values!E225),"",IF(Values!I225,Values!$B$23,Values!$B$33))</f>
        <v/>
      </c>
      <c r="AJ226" s="42" t="str">
        <f aca="false">IF(ISBLANK(Values!E225),"","👉 "&amp;Values!H245&amp; " "&amp;Values!$B$24 &amp;" "&amp;Values!$B$3)</f>
        <v/>
      </c>
      <c r="AK226" s="1" t="str">
        <f aca="false">IF(ISBLANK(Values!E225),"",Values!$B$25)</f>
        <v/>
      </c>
      <c r="AL226" s="1" t="str">
        <f aca="false">IF(ISBLANK(Values!E225),"",Values!$B$26)</f>
        <v/>
      </c>
      <c r="AM226" s="1" t="str">
        <f aca="false">IF(ISBLANK(Values!E225),"",Values!$B$27)</f>
        <v/>
      </c>
      <c r="AT226" s="1" t="str">
        <f aca="false">IF(ISBLANK(Values!E225),"",IF(Values!J225,"Backlit", "Non-Backlit"))</f>
        <v/>
      </c>
      <c r="AV226" s="28" t="str">
        <f aca="false">IF(ISBLANK(Values!E225),"",Values!H225)</f>
        <v/>
      </c>
      <c r="BE226" s="27" t="str">
        <f aca="false">IF(ISBLANK(Values!E225),"","Professional Audience")</f>
        <v/>
      </c>
      <c r="BF226" s="27" t="str">
        <f aca="false">IF(ISBLANK(Values!E225),"","Consumer Audience")</f>
        <v/>
      </c>
      <c r="BG226" s="27" t="str">
        <f aca="false">IF(ISBLANK(Values!E225),"","Adults")</f>
        <v/>
      </c>
      <c r="BH226" s="27" t="str">
        <f aca="false">IF(ISBLANK(Values!E225),"","People")</f>
        <v/>
      </c>
      <c r="CG226" s="1" t="str">
        <f aca="false">IF(ISBLANK(Values!E225),"",Values!$B$11)</f>
        <v/>
      </c>
      <c r="CH226" s="1" t="str">
        <f aca="false">IF(ISBLANK(Values!E225),"","GR")</f>
        <v/>
      </c>
      <c r="CI226" s="1" t="str">
        <f aca="false">IF(ISBLANK(Values!E225),"",Values!$B$7)</f>
        <v/>
      </c>
      <c r="CJ226" s="1" t="str">
        <f aca="false">IF(ISBLANK(Values!E225),"",Values!$B$8)</f>
        <v/>
      </c>
      <c r="CK226" s="1" t="str">
        <f aca="false">IF(ISBLANK(Values!E225),"",Values!$B$9)</f>
        <v/>
      </c>
      <c r="CL226" s="1" t="str">
        <f aca="false">IF(ISBLANK(Values!E225),"","CM")</f>
        <v/>
      </c>
      <c r="CP226" s="36" t="str">
        <f aca="false">IF(ISBLANK(Values!E225),"",Values!$B$7)</f>
        <v/>
      </c>
      <c r="CQ226" s="36" t="str">
        <f aca="false">IF(ISBLANK(Values!E225),"",Values!$B$8)</f>
        <v/>
      </c>
      <c r="CR226" s="36" t="str">
        <f aca="false">IF(ISBLANK(Values!E225),"",Values!$B$9)</f>
        <v/>
      </c>
      <c r="CS226" s="1" t="str">
        <f aca="false">IF(ISBLANK(Values!E225),"",Values!$B$11)</f>
        <v/>
      </c>
      <c r="CT226" s="1" t="str">
        <f aca="false">IF(ISBLANK(Values!E225),"","GR")</f>
        <v/>
      </c>
      <c r="CU226" s="1" t="str">
        <f aca="false">IF(ISBLANK(Values!E225),"","CM")</f>
        <v/>
      </c>
      <c r="CV226" s="1" t="str">
        <f aca="false">IF(ISBLANK(Values!E225),"",IF(Values!$B$36=options!$F$1,"Denmark", IF(Values!$B$36=options!$F$2, "Danemark",IF(Values!$B$36=options!$F$3, "Dänemark",IF(Values!$B$36=options!$F$4, "Danimarca",IF(Values!$B$36=options!$F$5, "Dinamarca",IF(Values!$B$36=options!$F$6, "Denemarken","" ) ) ) ) )))</f>
        <v/>
      </c>
      <c r="CZ226" s="1" t="str">
        <f aca="false">IF(ISBLANK(Values!E225),"","No")</f>
        <v/>
      </c>
      <c r="DA226" s="1" t="str">
        <f aca="false">IF(ISBLANK(Values!E225),"","No")</f>
        <v/>
      </c>
      <c r="DO226" s="27" t="str">
        <f aca="false">IF(ISBLANK(Values!E225),"","Parts")</f>
        <v/>
      </c>
      <c r="DP226" s="27" t="str">
        <f aca="false">IF(ISBLANK(Values!E225),"",Values!$B$31)</f>
        <v/>
      </c>
      <c r="DS226" s="31"/>
      <c r="DY226" s="31"/>
      <c r="DZ226" s="31"/>
      <c r="EA226" s="31"/>
      <c r="EB226" s="31"/>
      <c r="EC226" s="31"/>
      <c r="EI226" s="1" t="str">
        <f aca="false">IF(ISBLANK(Values!E225),"",Values!$B$31)</f>
        <v/>
      </c>
      <c r="ES226" s="1" t="str">
        <f aca="false">IF(ISBLANK(Values!E225),"","Amazon Tellus UPS")</f>
        <v/>
      </c>
      <c r="EV226" s="1" t="str">
        <f aca="false">IF(ISBLANK(Values!E225),"","New")</f>
        <v/>
      </c>
      <c r="FE226" s="1" t="str">
        <f aca="false">IF(ISBLANK(Values!E225),"","3")</f>
        <v/>
      </c>
      <c r="FH226" s="1" t="str">
        <f aca="false">IF(ISBLANK(Values!E225),"","FALSE")</f>
        <v/>
      </c>
      <c r="FI226" s="36" t="str">
        <f aca="false">IF(ISBLANK(Values!E225),"","FALSE")</f>
        <v/>
      </c>
      <c r="FJ226" s="36" t="str">
        <f aca="false">IF(ISBLANK(Values!E225),"","FALSE")</f>
        <v/>
      </c>
      <c r="FM226" s="1" t="str">
        <f aca="false">IF(ISBLANK(Values!E225),"","1")</f>
        <v/>
      </c>
      <c r="FO226" s="28" t="str">
        <f aca="false">IF(ISBLANK(Values!E225),"",IF(Values!J225, Values!$B$4, Values!$B$5))</f>
        <v/>
      </c>
      <c r="FP226" s="1" t="str">
        <f aca="false">IF(ISBLANK(Values!E225),"","Percent")</f>
        <v/>
      </c>
      <c r="FQ226" s="1" t="str">
        <f aca="false">IF(ISBLANK(Values!E225),"","2")</f>
        <v/>
      </c>
      <c r="FR226" s="1" t="str">
        <f aca="false">IF(ISBLANK(Values!E225),"","3")</f>
        <v/>
      </c>
      <c r="FS226" s="1" t="str">
        <f aca="false">IF(ISBLANK(Values!E225),"","5")</f>
        <v/>
      </c>
      <c r="FT226" s="1" t="str">
        <f aca="false">IF(ISBLANK(Values!E225),"","6")</f>
        <v/>
      </c>
      <c r="FU226" s="1" t="str">
        <f aca="false">IF(ISBLANK(Values!E225),"","10")</f>
        <v/>
      </c>
      <c r="FV226" s="1" t="str">
        <f aca="false">IF(ISBLANK(Values!E225),"","10")</f>
        <v/>
      </c>
    </row>
    <row r="227" customFormat="false" ht="15" hidden="false" customHeight="false" outlineLevel="0" collapsed="false">
      <c r="A227" s="27" t="str">
        <f aca="false">IF(ISBLANK(Values!E226),"",IF(Values!$B$37="EU","computercomponent","computer"))</f>
        <v/>
      </c>
      <c r="B227" s="37" t="str">
        <f aca="false">IF(ISBLANK(Values!E226),"",Values!F226)</f>
        <v/>
      </c>
      <c r="C227" s="32" t="str">
        <f aca="false">IF(ISBLANK(Values!E226),"","TellusRem")</f>
        <v/>
      </c>
      <c r="D227" s="30" t="str">
        <f aca="false">IF(ISBLANK(Values!E226),"",Values!E226)</f>
        <v/>
      </c>
      <c r="E227" s="31" t="str">
        <f aca="false">IF(ISBLANK(Values!E226),"","EAN")</f>
        <v/>
      </c>
      <c r="F227" s="28" t="str">
        <f aca="false">IF(ISBLANK(Values!E226),"",IF(Values!J226,Values!H226 &amp;" "&amp;  Values!$B$1 &amp; " " &amp;Values!$B$3,Values!G226 &amp;" "&amp;  Values!$B$2 &amp; " " &amp;Values!$B$3))</f>
        <v/>
      </c>
      <c r="G227" s="32" t="str">
        <f aca="false">IF(ISBLANK(Values!E226),"","TellusRem")</f>
        <v/>
      </c>
      <c r="H227" s="27" t="str">
        <f aca="false">IF(ISBLANK(Values!E226),"",Values!$B$16)</f>
        <v/>
      </c>
      <c r="I227" s="27" t="str">
        <f aca="false">IF(ISBLANK(Values!E226),"","4730574031")</f>
        <v/>
      </c>
      <c r="J227" s="38" t="str">
        <f aca="false">IF(ISBLANK(Values!E226),"",Values!F226 &amp; " variations")</f>
        <v/>
      </c>
      <c r="K227" s="28" t="str">
        <f aca="false">IF(ISBLANK(Values!E226),"",IF(Values!J226, Values!$B$4, Values!$B$5))</f>
        <v/>
      </c>
      <c r="L227" s="39" t="str">
        <f aca="false">IF(ISBLANK(Values!E226),"",Values!$B$18)</f>
        <v/>
      </c>
      <c r="M227" s="28" t="str">
        <f aca="false">IF(ISBLANK(Values!E226),"",Values!$M226)</f>
        <v/>
      </c>
      <c r="N227" s="28" t="str">
        <f aca="false">IF(ISBLANK(Values!F226),"",Values!$N226)</f>
        <v/>
      </c>
      <c r="O227" s="1" t="str">
        <f aca="false">IF(ISBLANK(Values!F226),"",Values!$O226)</f>
        <v/>
      </c>
      <c r="W227" s="32" t="str">
        <f aca="false">IF(ISBLANK(Values!E226),"","Child")</f>
        <v/>
      </c>
      <c r="X227" s="32" t="str">
        <f aca="false">IF(ISBLANK(Values!E226),"",Values!$B$13)</f>
        <v/>
      </c>
      <c r="Y227" s="38" t="str">
        <f aca="false">IF(ISBLANK(Values!E226),"","Size-Color")</f>
        <v/>
      </c>
      <c r="Z227" s="32" t="str">
        <f aca="false">IF(ISBLANK(Values!E226),"","variation")</f>
        <v/>
      </c>
      <c r="AA227" s="36" t="str">
        <f aca="false">IF(ISBLANK(Values!E226),"",Values!$B$20)</f>
        <v/>
      </c>
      <c r="AB227" s="36" t="str">
        <f aca="false">IF(ISBLANK(Values!E226),"",Values!$B$29)</f>
        <v/>
      </c>
      <c r="AI227" s="41" t="str">
        <f aca="false">IF(ISBLANK(Values!E226),"",IF(Values!I226,Values!$B$23,Values!$B$33))</f>
        <v/>
      </c>
      <c r="AJ227" s="42" t="str">
        <f aca="false">IF(ISBLANK(Values!E226),"","👉 "&amp;Values!H246&amp; " "&amp;Values!$B$24 &amp;" "&amp;Values!$B$3)</f>
        <v/>
      </c>
      <c r="AK227" s="1" t="str">
        <f aca="false">IF(ISBLANK(Values!E226),"",Values!$B$25)</f>
        <v/>
      </c>
      <c r="AL227" s="1" t="str">
        <f aca="false">IF(ISBLANK(Values!E226),"",Values!$B$26)</f>
        <v/>
      </c>
      <c r="AM227" s="1" t="str">
        <f aca="false">IF(ISBLANK(Values!E226),"",Values!$B$27)</f>
        <v/>
      </c>
      <c r="AT227" s="1" t="str">
        <f aca="false">IF(ISBLANK(Values!E226),"",IF(Values!J226,"Backlit", "Non-Backlit"))</f>
        <v/>
      </c>
      <c r="AV227" s="28" t="str">
        <f aca="false">IF(ISBLANK(Values!E226),"",Values!H226)</f>
        <v/>
      </c>
      <c r="BE227" s="27" t="str">
        <f aca="false">IF(ISBLANK(Values!E226),"","Professional Audience")</f>
        <v/>
      </c>
      <c r="BF227" s="27" t="str">
        <f aca="false">IF(ISBLANK(Values!E226),"","Consumer Audience")</f>
        <v/>
      </c>
      <c r="BG227" s="27" t="str">
        <f aca="false">IF(ISBLANK(Values!E226),"","Adults")</f>
        <v/>
      </c>
      <c r="BH227" s="27" t="str">
        <f aca="false">IF(ISBLANK(Values!E226),"","People")</f>
        <v/>
      </c>
      <c r="CG227" s="1" t="str">
        <f aca="false">IF(ISBLANK(Values!E226),"",Values!$B$11)</f>
        <v/>
      </c>
      <c r="CH227" s="1" t="str">
        <f aca="false">IF(ISBLANK(Values!E226),"","GR")</f>
        <v/>
      </c>
      <c r="CI227" s="1" t="str">
        <f aca="false">IF(ISBLANK(Values!E226),"",Values!$B$7)</f>
        <v/>
      </c>
      <c r="CJ227" s="1" t="str">
        <f aca="false">IF(ISBLANK(Values!E226),"",Values!$B$8)</f>
        <v/>
      </c>
      <c r="CK227" s="1" t="str">
        <f aca="false">IF(ISBLANK(Values!E226),"",Values!$B$9)</f>
        <v/>
      </c>
      <c r="CL227" s="1" t="str">
        <f aca="false">IF(ISBLANK(Values!E226),"","CM")</f>
        <v/>
      </c>
      <c r="CP227" s="36" t="str">
        <f aca="false">IF(ISBLANK(Values!E226),"",Values!$B$7)</f>
        <v/>
      </c>
      <c r="CQ227" s="36" t="str">
        <f aca="false">IF(ISBLANK(Values!E226),"",Values!$B$8)</f>
        <v/>
      </c>
      <c r="CR227" s="36" t="str">
        <f aca="false">IF(ISBLANK(Values!E226),"",Values!$B$9)</f>
        <v/>
      </c>
      <c r="CS227" s="1" t="str">
        <f aca="false">IF(ISBLANK(Values!E226),"",Values!$B$11)</f>
        <v/>
      </c>
      <c r="CT227" s="1" t="str">
        <f aca="false">IF(ISBLANK(Values!E226),"","GR")</f>
        <v/>
      </c>
      <c r="CU227" s="1" t="str">
        <f aca="false">IF(ISBLANK(Values!E226),"","CM")</f>
        <v/>
      </c>
      <c r="CV227" s="1" t="str">
        <f aca="false">IF(ISBLANK(Values!E226),"",IF(Values!$B$36=options!$F$1,"Denmark", IF(Values!$B$36=options!$F$2, "Danemark",IF(Values!$B$36=options!$F$3, "Dänemark",IF(Values!$B$36=options!$F$4, "Danimarca",IF(Values!$B$36=options!$F$5, "Dinamarca",IF(Values!$B$36=options!$F$6, "Denemarken","" ) ) ) ) )))</f>
        <v/>
      </c>
      <c r="CZ227" s="1" t="str">
        <f aca="false">IF(ISBLANK(Values!E226),"","No")</f>
        <v/>
      </c>
      <c r="DA227" s="1" t="str">
        <f aca="false">IF(ISBLANK(Values!E226),"","No")</f>
        <v/>
      </c>
      <c r="DO227" s="27" t="str">
        <f aca="false">IF(ISBLANK(Values!E226),"","Parts")</f>
        <v/>
      </c>
      <c r="DP227" s="27" t="str">
        <f aca="false">IF(ISBLANK(Values!E226),"",Values!$B$31)</f>
        <v/>
      </c>
      <c r="DS227" s="31"/>
      <c r="DY227" s="31"/>
      <c r="DZ227" s="31"/>
      <c r="EA227" s="31"/>
      <c r="EB227" s="31"/>
      <c r="EC227" s="31"/>
      <c r="EI227" s="1" t="str">
        <f aca="false">IF(ISBLANK(Values!E226),"",Values!$B$31)</f>
        <v/>
      </c>
      <c r="ES227" s="1" t="str">
        <f aca="false">IF(ISBLANK(Values!E226),"","Amazon Tellus UPS")</f>
        <v/>
      </c>
      <c r="EV227" s="1" t="str">
        <f aca="false">IF(ISBLANK(Values!E226),"","New")</f>
        <v/>
      </c>
      <c r="FE227" s="1" t="str">
        <f aca="false">IF(ISBLANK(Values!E226),"","3")</f>
        <v/>
      </c>
      <c r="FH227" s="1" t="str">
        <f aca="false">IF(ISBLANK(Values!E226),"","FALSE")</f>
        <v/>
      </c>
      <c r="FI227" s="36" t="str">
        <f aca="false">IF(ISBLANK(Values!E226),"","FALSE")</f>
        <v/>
      </c>
      <c r="FJ227" s="36" t="str">
        <f aca="false">IF(ISBLANK(Values!E226),"","FALSE")</f>
        <v/>
      </c>
      <c r="FM227" s="1" t="str">
        <f aca="false">IF(ISBLANK(Values!E226),"","1")</f>
        <v/>
      </c>
      <c r="FO227" s="28" t="str">
        <f aca="false">IF(ISBLANK(Values!E226),"",IF(Values!J226, Values!$B$4, Values!$B$5))</f>
        <v/>
      </c>
      <c r="FP227" s="1" t="str">
        <f aca="false">IF(ISBLANK(Values!E226),"","Percent")</f>
        <v/>
      </c>
      <c r="FQ227" s="1" t="str">
        <f aca="false">IF(ISBLANK(Values!E226),"","2")</f>
        <v/>
      </c>
      <c r="FR227" s="1" t="str">
        <f aca="false">IF(ISBLANK(Values!E226),"","3")</f>
        <v/>
      </c>
      <c r="FS227" s="1" t="str">
        <f aca="false">IF(ISBLANK(Values!E226),"","5")</f>
        <v/>
      </c>
      <c r="FT227" s="1" t="str">
        <f aca="false">IF(ISBLANK(Values!E226),"","6")</f>
        <v/>
      </c>
      <c r="FU227" s="1" t="str">
        <f aca="false">IF(ISBLANK(Values!E226),"","10")</f>
        <v/>
      </c>
      <c r="FV227" s="1" t="str">
        <f aca="false">IF(ISBLANK(Values!E226),"","10")</f>
        <v/>
      </c>
    </row>
    <row r="228" customFormat="false" ht="15" hidden="false" customHeight="false" outlineLevel="0" collapsed="false">
      <c r="A228" s="27" t="str">
        <f aca="false">IF(ISBLANK(Values!E227),"",IF(Values!$B$37="EU","computercomponent","computer"))</f>
        <v/>
      </c>
      <c r="B228" s="37" t="str">
        <f aca="false">IF(ISBLANK(Values!E227),"",Values!F227)</f>
        <v/>
      </c>
      <c r="C228" s="32" t="str">
        <f aca="false">IF(ISBLANK(Values!E227),"","TellusRem")</f>
        <v/>
      </c>
      <c r="D228" s="30" t="str">
        <f aca="false">IF(ISBLANK(Values!E227),"",Values!E227)</f>
        <v/>
      </c>
      <c r="E228" s="31" t="str">
        <f aca="false">IF(ISBLANK(Values!E227),"","EAN")</f>
        <v/>
      </c>
      <c r="F228" s="28" t="str">
        <f aca="false">IF(ISBLANK(Values!E227),"",IF(Values!J227,Values!H227 &amp;" "&amp;  Values!$B$1 &amp; " " &amp;Values!$B$3,Values!G227 &amp;" "&amp;  Values!$B$2 &amp; " " &amp;Values!$B$3))</f>
        <v/>
      </c>
      <c r="G228" s="32" t="str">
        <f aca="false">IF(ISBLANK(Values!E227),"","TellusRem")</f>
        <v/>
      </c>
      <c r="H228" s="27" t="str">
        <f aca="false">IF(ISBLANK(Values!E227),"",Values!$B$16)</f>
        <v/>
      </c>
      <c r="I228" s="27" t="str">
        <f aca="false">IF(ISBLANK(Values!E227),"","4730574031")</f>
        <v/>
      </c>
      <c r="J228" s="38" t="str">
        <f aca="false">IF(ISBLANK(Values!E227),"",Values!F227 &amp; " variations")</f>
        <v/>
      </c>
      <c r="K228" s="28" t="str">
        <f aca="false">IF(ISBLANK(Values!E227),"",IF(Values!J227, Values!$B$4, Values!$B$5))</f>
        <v/>
      </c>
      <c r="L228" s="39" t="str">
        <f aca="false">IF(ISBLANK(Values!E227),"",Values!$B$18)</f>
        <v/>
      </c>
      <c r="M228" s="28" t="str">
        <f aca="false">IF(ISBLANK(Values!E227),"",Values!$M227)</f>
        <v/>
      </c>
      <c r="N228" s="28" t="str">
        <f aca="false">IF(ISBLANK(Values!F227),"",Values!$N227)</f>
        <v/>
      </c>
      <c r="O228" s="1" t="str">
        <f aca="false">IF(ISBLANK(Values!F227),"",Values!$O227)</f>
        <v/>
      </c>
      <c r="W228" s="32" t="str">
        <f aca="false">IF(ISBLANK(Values!E227),"","Child")</f>
        <v/>
      </c>
      <c r="X228" s="32" t="str">
        <f aca="false">IF(ISBLANK(Values!E227),"",Values!$B$13)</f>
        <v/>
      </c>
      <c r="Y228" s="38" t="str">
        <f aca="false">IF(ISBLANK(Values!E227),"","Size-Color")</f>
        <v/>
      </c>
      <c r="Z228" s="32" t="str">
        <f aca="false">IF(ISBLANK(Values!E227),"","variation")</f>
        <v/>
      </c>
      <c r="AA228" s="36" t="str">
        <f aca="false">IF(ISBLANK(Values!E227),"",Values!$B$20)</f>
        <v/>
      </c>
      <c r="AB228" s="36" t="str">
        <f aca="false">IF(ISBLANK(Values!E227),"",Values!$B$29)</f>
        <v/>
      </c>
      <c r="AI228" s="41" t="str">
        <f aca="false">IF(ISBLANK(Values!E227),"",IF(Values!I227,Values!$B$23,Values!$B$33))</f>
        <v/>
      </c>
      <c r="AJ228" s="42" t="str">
        <f aca="false">IF(ISBLANK(Values!E227),"","👉 "&amp;Values!H247&amp; " "&amp;Values!$B$24 &amp;" "&amp;Values!$B$3)</f>
        <v/>
      </c>
      <c r="AK228" s="1" t="str">
        <f aca="false">IF(ISBLANK(Values!E227),"",Values!$B$25)</f>
        <v/>
      </c>
      <c r="AL228" s="1" t="str">
        <f aca="false">IF(ISBLANK(Values!E227),"",Values!$B$26)</f>
        <v/>
      </c>
      <c r="AM228" s="1" t="str">
        <f aca="false">IF(ISBLANK(Values!E227),"",Values!$B$27)</f>
        <v/>
      </c>
      <c r="AT228" s="1" t="str">
        <f aca="false">IF(ISBLANK(Values!E227),"",IF(Values!J227,"Backlit", "Non-Backlit"))</f>
        <v/>
      </c>
      <c r="AV228" s="28" t="str">
        <f aca="false">IF(ISBLANK(Values!E227),"",Values!H227)</f>
        <v/>
      </c>
      <c r="BE228" s="27" t="str">
        <f aca="false">IF(ISBLANK(Values!E227),"","Professional Audience")</f>
        <v/>
      </c>
      <c r="BF228" s="27" t="str">
        <f aca="false">IF(ISBLANK(Values!E227),"","Consumer Audience")</f>
        <v/>
      </c>
      <c r="BG228" s="27" t="str">
        <f aca="false">IF(ISBLANK(Values!E227),"","Adults")</f>
        <v/>
      </c>
      <c r="BH228" s="27" t="str">
        <f aca="false">IF(ISBLANK(Values!E227),"","People")</f>
        <v/>
      </c>
      <c r="CG228" s="1" t="str">
        <f aca="false">IF(ISBLANK(Values!E227),"",Values!$B$11)</f>
        <v/>
      </c>
      <c r="CH228" s="1" t="str">
        <f aca="false">IF(ISBLANK(Values!E227),"","GR")</f>
        <v/>
      </c>
      <c r="CI228" s="1" t="str">
        <f aca="false">IF(ISBLANK(Values!E227),"",Values!$B$7)</f>
        <v/>
      </c>
      <c r="CJ228" s="1" t="str">
        <f aca="false">IF(ISBLANK(Values!E227),"",Values!$B$8)</f>
        <v/>
      </c>
      <c r="CK228" s="1" t="str">
        <f aca="false">IF(ISBLANK(Values!E227),"",Values!$B$9)</f>
        <v/>
      </c>
      <c r="CL228" s="1" t="str">
        <f aca="false">IF(ISBLANK(Values!E227),"","CM")</f>
        <v/>
      </c>
      <c r="CP228" s="36" t="str">
        <f aca="false">IF(ISBLANK(Values!E227),"",Values!$B$7)</f>
        <v/>
      </c>
      <c r="CQ228" s="36" t="str">
        <f aca="false">IF(ISBLANK(Values!E227),"",Values!$B$8)</f>
        <v/>
      </c>
      <c r="CR228" s="36" t="str">
        <f aca="false">IF(ISBLANK(Values!E227),"",Values!$B$9)</f>
        <v/>
      </c>
      <c r="CS228" s="1" t="str">
        <f aca="false">IF(ISBLANK(Values!E227),"",Values!$B$11)</f>
        <v/>
      </c>
      <c r="CT228" s="1" t="str">
        <f aca="false">IF(ISBLANK(Values!E227),"","GR")</f>
        <v/>
      </c>
      <c r="CU228" s="1" t="str">
        <f aca="false">IF(ISBLANK(Values!E227),"","CM")</f>
        <v/>
      </c>
      <c r="CV228" s="1" t="str">
        <f aca="false">IF(ISBLANK(Values!E227),"",IF(Values!$B$36=options!$F$1,"Denmark", IF(Values!$B$36=options!$F$2, "Danemark",IF(Values!$B$36=options!$F$3, "Dänemark",IF(Values!$B$36=options!$F$4, "Danimarca",IF(Values!$B$36=options!$F$5, "Dinamarca",IF(Values!$B$36=options!$F$6, "Denemarken","" ) ) ) ) )))</f>
        <v/>
      </c>
      <c r="CZ228" s="1" t="str">
        <f aca="false">IF(ISBLANK(Values!E227),"","No")</f>
        <v/>
      </c>
      <c r="DA228" s="1" t="str">
        <f aca="false">IF(ISBLANK(Values!E227),"","No")</f>
        <v/>
      </c>
      <c r="DO228" s="27" t="str">
        <f aca="false">IF(ISBLANK(Values!E227),"","Parts")</f>
        <v/>
      </c>
      <c r="DP228" s="27" t="str">
        <f aca="false">IF(ISBLANK(Values!E227),"",Values!$B$31)</f>
        <v/>
      </c>
      <c r="DS228" s="31"/>
      <c r="DY228" s="31"/>
      <c r="DZ228" s="31"/>
      <c r="EA228" s="31"/>
      <c r="EB228" s="31"/>
      <c r="EC228" s="31"/>
      <c r="EI228" s="1" t="str">
        <f aca="false">IF(ISBLANK(Values!E227),"",Values!$B$31)</f>
        <v/>
      </c>
      <c r="ES228" s="1" t="str">
        <f aca="false">IF(ISBLANK(Values!E227),"","Amazon Tellus UPS")</f>
        <v/>
      </c>
      <c r="EV228" s="1" t="str">
        <f aca="false">IF(ISBLANK(Values!E227),"","New")</f>
        <v/>
      </c>
      <c r="FE228" s="1" t="str">
        <f aca="false">IF(ISBLANK(Values!E227),"","3")</f>
        <v/>
      </c>
      <c r="FH228" s="1" t="str">
        <f aca="false">IF(ISBLANK(Values!E227),"","FALSE")</f>
        <v/>
      </c>
      <c r="FI228" s="36" t="str">
        <f aca="false">IF(ISBLANK(Values!E227),"","FALSE")</f>
        <v/>
      </c>
      <c r="FJ228" s="36" t="str">
        <f aca="false">IF(ISBLANK(Values!E227),"","FALSE")</f>
        <v/>
      </c>
      <c r="FM228" s="1" t="str">
        <f aca="false">IF(ISBLANK(Values!E227),"","1")</f>
        <v/>
      </c>
      <c r="FO228" s="28" t="str">
        <f aca="false">IF(ISBLANK(Values!E227),"",IF(Values!J227, Values!$B$4, Values!$B$5))</f>
        <v/>
      </c>
      <c r="FP228" s="1" t="str">
        <f aca="false">IF(ISBLANK(Values!E227),"","Percent")</f>
        <v/>
      </c>
      <c r="FQ228" s="1" t="str">
        <f aca="false">IF(ISBLANK(Values!E227),"","2")</f>
        <v/>
      </c>
      <c r="FR228" s="1" t="str">
        <f aca="false">IF(ISBLANK(Values!E227),"","3")</f>
        <v/>
      </c>
      <c r="FS228" s="1" t="str">
        <f aca="false">IF(ISBLANK(Values!E227),"","5")</f>
        <v/>
      </c>
      <c r="FT228" s="1" t="str">
        <f aca="false">IF(ISBLANK(Values!E227),"","6")</f>
        <v/>
      </c>
      <c r="FU228" s="1" t="str">
        <f aca="false">IF(ISBLANK(Values!E227),"","10")</f>
        <v/>
      </c>
      <c r="FV228" s="1" t="str">
        <f aca="false">IF(ISBLANK(Values!E227),"","10")</f>
        <v/>
      </c>
    </row>
    <row r="229" customFormat="false" ht="15" hidden="false" customHeight="false" outlineLevel="0" collapsed="false">
      <c r="A229" s="27" t="str">
        <f aca="false">IF(ISBLANK(Values!E228),"",IF(Values!$B$37="EU","computercomponent","computer"))</f>
        <v/>
      </c>
      <c r="B229" s="37" t="str">
        <f aca="false">IF(ISBLANK(Values!E228),"",Values!F228)</f>
        <v/>
      </c>
      <c r="C229" s="32" t="str">
        <f aca="false">IF(ISBLANK(Values!E228),"","TellusRem")</f>
        <v/>
      </c>
      <c r="D229" s="30" t="str">
        <f aca="false">IF(ISBLANK(Values!E228),"",Values!E228)</f>
        <v/>
      </c>
      <c r="E229" s="31" t="str">
        <f aca="false">IF(ISBLANK(Values!E228),"","EAN")</f>
        <v/>
      </c>
      <c r="F229" s="28" t="str">
        <f aca="false">IF(ISBLANK(Values!E228),"",IF(Values!J228,Values!H228 &amp;" "&amp;  Values!$B$1 &amp; " " &amp;Values!$B$3,Values!G228 &amp;" "&amp;  Values!$B$2 &amp; " " &amp;Values!$B$3))</f>
        <v/>
      </c>
      <c r="G229" s="32" t="str">
        <f aca="false">IF(ISBLANK(Values!E228),"","TellusRem")</f>
        <v/>
      </c>
      <c r="H229" s="27" t="str">
        <f aca="false">IF(ISBLANK(Values!E228),"",Values!$B$16)</f>
        <v/>
      </c>
      <c r="I229" s="27" t="str">
        <f aca="false">IF(ISBLANK(Values!E228),"","4730574031")</f>
        <v/>
      </c>
      <c r="J229" s="38" t="str">
        <f aca="false">IF(ISBLANK(Values!E228),"",Values!F228 &amp; " variations")</f>
        <v/>
      </c>
      <c r="K229" s="28" t="str">
        <f aca="false">IF(ISBLANK(Values!E228),"",IF(Values!J228, Values!$B$4, Values!$B$5))</f>
        <v/>
      </c>
      <c r="L229" s="39" t="str">
        <f aca="false">IF(ISBLANK(Values!E228),"",Values!$B$18)</f>
        <v/>
      </c>
      <c r="M229" s="28" t="str">
        <f aca="false">IF(ISBLANK(Values!E228),"",Values!$M228)</f>
        <v/>
      </c>
      <c r="N229" s="28" t="str">
        <f aca="false">IF(ISBLANK(Values!F228),"",Values!$N228)</f>
        <v/>
      </c>
      <c r="O229" s="1" t="str">
        <f aca="false">IF(ISBLANK(Values!F228),"",Values!$O228)</f>
        <v/>
      </c>
      <c r="W229" s="32" t="str">
        <f aca="false">IF(ISBLANK(Values!E228),"","Child")</f>
        <v/>
      </c>
      <c r="X229" s="32" t="str">
        <f aca="false">IF(ISBLANK(Values!E228),"",Values!$B$13)</f>
        <v/>
      </c>
      <c r="Y229" s="38" t="str">
        <f aca="false">IF(ISBLANK(Values!E228),"","Size-Color")</f>
        <v/>
      </c>
      <c r="Z229" s="32" t="str">
        <f aca="false">IF(ISBLANK(Values!E228),"","variation")</f>
        <v/>
      </c>
      <c r="AA229" s="36" t="str">
        <f aca="false">IF(ISBLANK(Values!E228),"",Values!$B$20)</f>
        <v/>
      </c>
      <c r="AB229" s="36" t="str">
        <f aca="false">IF(ISBLANK(Values!E228),"",Values!$B$29)</f>
        <v/>
      </c>
      <c r="AI229" s="41" t="str">
        <f aca="false">IF(ISBLANK(Values!E228),"",IF(Values!I228,Values!$B$23,Values!$B$33))</f>
        <v/>
      </c>
      <c r="AJ229" s="42" t="str">
        <f aca="false">IF(ISBLANK(Values!E228),"","👉 "&amp;Values!H248&amp; " "&amp;Values!$B$24 &amp;" "&amp;Values!$B$3)</f>
        <v/>
      </c>
      <c r="AK229" s="1" t="str">
        <f aca="false">IF(ISBLANK(Values!E228),"",Values!$B$25)</f>
        <v/>
      </c>
      <c r="AL229" s="1" t="str">
        <f aca="false">IF(ISBLANK(Values!E228),"",Values!$B$26)</f>
        <v/>
      </c>
      <c r="AM229" s="1" t="str">
        <f aca="false">IF(ISBLANK(Values!E228),"",Values!$B$27)</f>
        <v/>
      </c>
      <c r="AT229" s="1" t="str">
        <f aca="false">IF(ISBLANK(Values!E228),"",IF(Values!J228,"Backlit", "Non-Backlit"))</f>
        <v/>
      </c>
      <c r="AV229" s="28" t="str">
        <f aca="false">IF(ISBLANK(Values!E228),"",Values!H228)</f>
        <v/>
      </c>
      <c r="BE229" s="27" t="str">
        <f aca="false">IF(ISBLANK(Values!E228),"","Professional Audience")</f>
        <v/>
      </c>
      <c r="BF229" s="27" t="str">
        <f aca="false">IF(ISBLANK(Values!E228),"","Consumer Audience")</f>
        <v/>
      </c>
      <c r="BG229" s="27" t="str">
        <f aca="false">IF(ISBLANK(Values!E228),"","Adults")</f>
        <v/>
      </c>
      <c r="BH229" s="27" t="str">
        <f aca="false">IF(ISBLANK(Values!E228),"","People")</f>
        <v/>
      </c>
      <c r="CG229" s="1" t="str">
        <f aca="false">IF(ISBLANK(Values!E228),"",Values!$B$11)</f>
        <v/>
      </c>
      <c r="CH229" s="1" t="str">
        <f aca="false">IF(ISBLANK(Values!E228),"","GR")</f>
        <v/>
      </c>
      <c r="CI229" s="1" t="str">
        <f aca="false">IF(ISBLANK(Values!E228),"",Values!$B$7)</f>
        <v/>
      </c>
      <c r="CJ229" s="1" t="str">
        <f aca="false">IF(ISBLANK(Values!E228),"",Values!$B$8)</f>
        <v/>
      </c>
      <c r="CK229" s="1" t="str">
        <f aca="false">IF(ISBLANK(Values!E228),"",Values!$B$9)</f>
        <v/>
      </c>
      <c r="CL229" s="1" t="str">
        <f aca="false">IF(ISBLANK(Values!E228),"","CM")</f>
        <v/>
      </c>
      <c r="CP229" s="36" t="str">
        <f aca="false">IF(ISBLANK(Values!E228),"",Values!$B$7)</f>
        <v/>
      </c>
      <c r="CQ229" s="36" t="str">
        <f aca="false">IF(ISBLANK(Values!E228),"",Values!$B$8)</f>
        <v/>
      </c>
      <c r="CR229" s="36" t="str">
        <f aca="false">IF(ISBLANK(Values!E228),"",Values!$B$9)</f>
        <v/>
      </c>
      <c r="CS229" s="1" t="str">
        <f aca="false">IF(ISBLANK(Values!E228),"",Values!$B$11)</f>
        <v/>
      </c>
      <c r="CT229" s="1" t="str">
        <f aca="false">IF(ISBLANK(Values!E228),"","GR")</f>
        <v/>
      </c>
      <c r="CU229" s="1" t="str">
        <f aca="false">IF(ISBLANK(Values!E228),"","CM")</f>
        <v/>
      </c>
      <c r="CV229" s="1" t="str">
        <f aca="false">IF(ISBLANK(Values!E228),"",IF(Values!$B$36=options!$F$1,"Denmark", IF(Values!$B$36=options!$F$2, "Danemark",IF(Values!$B$36=options!$F$3, "Dänemark",IF(Values!$B$36=options!$F$4, "Danimarca",IF(Values!$B$36=options!$F$5, "Dinamarca",IF(Values!$B$36=options!$F$6, "Denemarken","" ) ) ) ) )))</f>
        <v/>
      </c>
      <c r="CZ229" s="1" t="str">
        <f aca="false">IF(ISBLANK(Values!E228),"","No")</f>
        <v/>
      </c>
      <c r="DA229" s="1" t="str">
        <f aca="false">IF(ISBLANK(Values!E228),"","No")</f>
        <v/>
      </c>
      <c r="DO229" s="27" t="str">
        <f aca="false">IF(ISBLANK(Values!E228),"","Parts")</f>
        <v/>
      </c>
      <c r="DP229" s="27" t="str">
        <f aca="false">IF(ISBLANK(Values!E228),"",Values!$B$31)</f>
        <v/>
      </c>
      <c r="DS229" s="31"/>
      <c r="DY229" s="31"/>
      <c r="DZ229" s="31"/>
      <c r="EA229" s="31"/>
      <c r="EB229" s="31"/>
      <c r="EC229" s="31"/>
      <c r="EI229" s="1" t="str">
        <f aca="false">IF(ISBLANK(Values!E228),"",Values!$B$31)</f>
        <v/>
      </c>
      <c r="ES229" s="1" t="str">
        <f aca="false">IF(ISBLANK(Values!E228),"","Amazon Tellus UPS")</f>
        <v/>
      </c>
      <c r="EV229" s="1" t="str">
        <f aca="false">IF(ISBLANK(Values!E228),"","New")</f>
        <v/>
      </c>
      <c r="FE229" s="1" t="str">
        <f aca="false">IF(ISBLANK(Values!E228),"","3")</f>
        <v/>
      </c>
      <c r="FH229" s="1" t="str">
        <f aca="false">IF(ISBLANK(Values!E228),"","FALSE")</f>
        <v/>
      </c>
      <c r="FI229" s="36" t="str">
        <f aca="false">IF(ISBLANK(Values!E228),"","FALSE")</f>
        <v/>
      </c>
      <c r="FJ229" s="36" t="str">
        <f aca="false">IF(ISBLANK(Values!E228),"","FALSE")</f>
        <v/>
      </c>
      <c r="FM229" s="1" t="str">
        <f aca="false">IF(ISBLANK(Values!E228),"","1")</f>
        <v/>
      </c>
      <c r="FO229" s="28" t="str">
        <f aca="false">IF(ISBLANK(Values!E228),"",IF(Values!J228, Values!$B$4, Values!$B$5))</f>
        <v/>
      </c>
      <c r="FP229" s="1" t="str">
        <f aca="false">IF(ISBLANK(Values!E228),"","Percent")</f>
        <v/>
      </c>
      <c r="FQ229" s="1" t="str">
        <f aca="false">IF(ISBLANK(Values!E228),"","2")</f>
        <v/>
      </c>
      <c r="FR229" s="1" t="str">
        <f aca="false">IF(ISBLANK(Values!E228),"","3")</f>
        <v/>
      </c>
      <c r="FS229" s="1" t="str">
        <f aca="false">IF(ISBLANK(Values!E228),"","5")</f>
        <v/>
      </c>
      <c r="FT229" s="1" t="str">
        <f aca="false">IF(ISBLANK(Values!E228),"","6")</f>
        <v/>
      </c>
      <c r="FU229" s="1" t="str">
        <f aca="false">IF(ISBLANK(Values!E228),"","10")</f>
        <v/>
      </c>
      <c r="FV229" s="1" t="str">
        <f aca="false">IF(ISBLANK(Values!E228),"","10")</f>
        <v/>
      </c>
    </row>
    <row r="230" customFormat="false" ht="15" hidden="false" customHeight="false" outlineLevel="0" collapsed="false">
      <c r="A230" s="27" t="str">
        <f aca="false">IF(ISBLANK(Values!E229),"",IF(Values!$B$37="EU","computercomponent","computer"))</f>
        <v/>
      </c>
      <c r="B230" s="37" t="str">
        <f aca="false">IF(ISBLANK(Values!E229),"",Values!F229)</f>
        <v/>
      </c>
      <c r="C230" s="32" t="str">
        <f aca="false">IF(ISBLANK(Values!E229),"","TellusRem")</f>
        <v/>
      </c>
      <c r="D230" s="30" t="str">
        <f aca="false">IF(ISBLANK(Values!E229),"",Values!E229)</f>
        <v/>
      </c>
      <c r="E230" s="31" t="str">
        <f aca="false">IF(ISBLANK(Values!E229),"","EAN")</f>
        <v/>
      </c>
      <c r="F230" s="28" t="str">
        <f aca="false">IF(ISBLANK(Values!E229),"",IF(Values!J229,Values!H229 &amp;" "&amp;  Values!$B$1 &amp; " " &amp;Values!$B$3,Values!G229 &amp;" "&amp;  Values!$B$2 &amp; " " &amp;Values!$B$3))</f>
        <v/>
      </c>
      <c r="G230" s="32" t="str">
        <f aca="false">IF(ISBLANK(Values!E229),"","TellusRem")</f>
        <v/>
      </c>
      <c r="H230" s="27" t="str">
        <f aca="false">IF(ISBLANK(Values!E229),"",Values!$B$16)</f>
        <v/>
      </c>
      <c r="I230" s="27" t="str">
        <f aca="false">IF(ISBLANK(Values!E229),"","4730574031")</f>
        <v/>
      </c>
      <c r="J230" s="38" t="str">
        <f aca="false">IF(ISBLANK(Values!E229),"",Values!F229 &amp; " variations")</f>
        <v/>
      </c>
      <c r="K230" s="28" t="str">
        <f aca="false">IF(ISBLANK(Values!E229),"",IF(Values!J229, Values!$B$4, Values!$B$5))</f>
        <v/>
      </c>
      <c r="L230" s="39" t="str">
        <f aca="false">IF(ISBLANK(Values!E229),"",Values!$B$18)</f>
        <v/>
      </c>
      <c r="M230" s="28" t="str">
        <f aca="false">IF(ISBLANK(Values!E229),"",Values!$M229)</f>
        <v/>
      </c>
      <c r="N230" s="28" t="str">
        <f aca="false">IF(ISBLANK(Values!F229),"",Values!$N229)</f>
        <v/>
      </c>
      <c r="O230" s="1" t="str">
        <f aca="false">IF(ISBLANK(Values!F229),"",Values!$O229)</f>
        <v/>
      </c>
      <c r="W230" s="32" t="str">
        <f aca="false">IF(ISBLANK(Values!E229),"","Child")</f>
        <v/>
      </c>
      <c r="X230" s="32" t="str">
        <f aca="false">IF(ISBLANK(Values!E229),"",Values!$B$13)</f>
        <v/>
      </c>
      <c r="Y230" s="38" t="str">
        <f aca="false">IF(ISBLANK(Values!E229),"","Size-Color")</f>
        <v/>
      </c>
      <c r="Z230" s="32" t="str">
        <f aca="false">IF(ISBLANK(Values!E229),"","variation")</f>
        <v/>
      </c>
      <c r="AA230" s="36" t="str">
        <f aca="false">IF(ISBLANK(Values!E229),"",Values!$B$20)</f>
        <v/>
      </c>
      <c r="AB230" s="36" t="str">
        <f aca="false">IF(ISBLANK(Values!E229),"",Values!$B$29)</f>
        <v/>
      </c>
      <c r="AI230" s="41" t="str">
        <f aca="false">IF(ISBLANK(Values!E229),"",IF(Values!I229,Values!$B$23,Values!$B$33))</f>
        <v/>
      </c>
      <c r="AJ230" s="42" t="str">
        <f aca="false">IF(ISBLANK(Values!E229),"","👉 "&amp;Values!H249&amp; " "&amp;Values!$B$24 &amp;" "&amp;Values!$B$3)</f>
        <v/>
      </c>
      <c r="AK230" s="1" t="str">
        <f aca="false">IF(ISBLANK(Values!E229),"",Values!$B$25)</f>
        <v/>
      </c>
      <c r="AL230" s="1" t="str">
        <f aca="false">IF(ISBLANK(Values!E229),"",Values!$B$26)</f>
        <v/>
      </c>
      <c r="AM230" s="1" t="str">
        <f aca="false">IF(ISBLANK(Values!E229),"",Values!$B$27)</f>
        <v/>
      </c>
      <c r="AT230" s="1" t="str">
        <f aca="false">IF(ISBLANK(Values!E229),"",IF(Values!J229,"Backlit", "Non-Backlit"))</f>
        <v/>
      </c>
      <c r="AV230" s="28" t="str">
        <f aca="false">IF(ISBLANK(Values!E229),"",Values!H229)</f>
        <v/>
      </c>
      <c r="BE230" s="27" t="str">
        <f aca="false">IF(ISBLANK(Values!E229),"","Professional Audience")</f>
        <v/>
      </c>
      <c r="BF230" s="27" t="str">
        <f aca="false">IF(ISBLANK(Values!E229),"","Consumer Audience")</f>
        <v/>
      </c>
      <c r="BG230" s="27" t="str">
        <f aca="false">IF(ISBLANK(Values!E229),"","Adults")</f>
        <v/>
      </c>
      <c r="BH230" s="27" t="str">
        <f aca="false">IF(ISBLANK(Values!E229),"","People")</f>
        <v/>
      </c>
      <c r="CG230" s="1" t="str">
        <f aca="false">IF(ISBLANK(Values!E229),"",Values!$B$11)</f>
        <v/>
      </c>
      <c r="CH230" s="1" t="str">
        <f aca="false">IF(ISBLANK(Values!E229),"","GR")</f>
        <v/>
      </c>
      <c r="CI230" s="1" t="str">
        <f aca="false">IF(ISBLANK(Values!E229),"",Values!$B$7)</f>
        <v/>
      </c>
      <c r="CJ230" s="1" t="str">
        <f aca="false">IF(ISBLANK(Values!E229),"",Values!$B$8)</f>
        <v/>
      </c>
      <c r="CK230" s="1" t="str">
        <f aca="false">IF(ISBLANK(Values!E229),"",Values!$B$9)</f>
        <v/>
      </c>
      <c r="CL230" s="1" t="str">
        <f aca="false">IF(ISBLANK(Values!E229),"","CM")</f>
        <v/>
      </c>
      <c r="CP230" s="36" t="str">
        <f aca="false">IF(ISBLANK(Values!E229),"",Values!$B$7)</f>
        <v/>
      </c>
      <c r="CQ230" s="36" t="str">
        <f aca="false">IF(ISBLANK(Values!E229),"",Values!$B$8)</f>
        <v/>
      </c>
      <c r="CR230" s="36" t="str">
        <f aca="false">IF(ISBLANK(Values!E229),"",Values!$B$9)</f>
        <v/>
      </c>
      <c r="CS230" s="1" t="str">
        <f aca="false">IF(ISBLANK(Values!E229),"",Values!$B$11)</f>
        <v/>
      </c>
      <c r="CT230" s="1" t="str">
        <f aca="false">IF(ISBLANK(Values!E229),"","GR")</f>
        <v/>
      </c>
      <c r="CU230" s="1" t="str">
        <f aca="false">IF(ISBLANK(Values!E229),"","CM")</f>
        <v/>
      </c>
      <c r="CV230" s="1" t="str">
        <f aca="false">IF(ISBLANK(Values!E229),"",IF(Values!$B$36=options!$F$1,"Denmark", IF(Values!$B$36=options!$F$2, "Danemark",IF(Values!$B$36=options!$F$3, "Dänemark",IF(Values!$B$36=options!$F$4, "Danimarca",IF(Values!$B$36=options!$F$5, "Dinamarca",IF(Values!$B$36=options!$F$6, "Denemarken","" ) ) ) ) )))</f>
        <v/>
      </c>
      <c r="CZ230" s="1" t="str">
        <f aca="false">IF(ISBLANK(Values!E229),"","No")</f>
        <v/>
      </c>
      <c r="DA230" s="1" t="str">
        <f aca="false">IF(ISBLANK(Values!E229),"","No")</f>
        <v/>
      </c>
      <c r="DO230" s="27" t="str">
        <f aca="false">IF(ISBLANK(Values!E229),"","Parts")</f>
        <v/>
      </c>
      <c r="DP230" s="27" t="str">
        <f aca="false">IF(ISBLANK(Values!E229),"",Values!$B$31)</f>
        <v/>
      </c>
      <c r="DS230" s="31"/>
      <c r="DY230" s="31"/>
      <c r="DZ230" s="31"/>
      <c r="EA230" s="31"/>
      <c r="EB230" s="31"/>
      <c r="EC230" s="31"/>
      <c r="EI230" s="1" t="str">
        <f aca="false">IF(ISBLANK(Values!E229),"",Values!$B$31)</f>
        <v/>
      </c>
      <c r="ES230" s="1" t="str">
        <f aca="false">IF(ISBLANK(Values!E229),"","Amazon Tellus UPS")</f>
        <v/>
      </c>
      <c r="EV230" s="1" t="str">
        <f aca="false">IF(ISBLANK(Values!E229),"","New")</f>
        <v/>
      </c>
      <c r="FE230" s="1" t="str">
        <f aca="false">IF(ISBLANK(Values!E229),"","3")</f>
        <v/>
      </c>
      <c r="FH230" s="1" t="str">
        <f aca="false">IF(ISBLANK(Values!E229),"","FALSE")</f>
        <v/>
      </c>
      <c r="FI230" s="36" t="str">
        <f aca="false">IF(ISBLANK(Values!E229),"","FALSE")</f>
        <v/>
      </c>
      <c r="FJ230" s="36" t="str">
        <f aca="false">IF(ISBLANK(Values!E229),"","FALSE")</f>
        <v/>
      </c>
      <c r="FM230" s="1" t="str">
        <f aca="false">IF(ISBLANK(Values!E229),"","1")</f>
        <v/>
      </c>
      <c r="FO230" s="28" t="str">
        <f aca="false">IF(ISBLANK(Values!E229),"",IF(Values!J229, Values!$B$4, Values!$B$5))</f>
        <v/>
      </c>
      <c r="FP230" s="1" t="str">
        <f aca="false">IF(ISBLANK(Values!E229),"","Percent")</f>
        <v/>
      </c>
      <c r="FQ230" s="1" t="str">
        <f aca="false">IF(ISBLANK(Values!E229),"","2")</f>
        <v/>
      </c>
      <c r="FR230" s="1" t="str">
        <f aca="false">IF(ISBLANK(Values!E229),"","3")</f>
        <v/>
      </c>
      <c r="FS230" s="1" t="str">
        <f aca="false">IF(ISBLANK(Values!E229),"","5")</f>
        <v/>
      </c>
      <c r="FT230" s="1" t="str">
        <f aca="false">IF(ISBLANK(Values!E229),"","6")</f>
        <v/>
      </c>
      <c r="FU230" s="1" t="str">
        <f aca="false">IF(ISBLANK(Values!E229),"","10")</f>
        <v/>
      </c>
      <c r="FV230" s="1" t="str">
        <f aca="false">IF(ISBLANK(Values!E229),"","10")</f>
        <v/>
      </c>
    </row>
    <row r="231" customFormat="false" ht="15" hidden="false" customHeight="false" outlineLevel="0" collapsed="false">
      <c r="A231" s="27" t="str">
        <f aca="false">IF(ISBLANK(Values!E230),"",IF(Values!$B$37="EU","computercomponent","computer"))</f>
        <v/>
      </c>
      <c r="B231" s="37" t="str">
        <f aca="false">IF(ISBLANK(Values!E230),"",Values!F230)</f>
        <v/>
      </c>
      <c r="C231" s="32" t="str">
        <f aca="false">IF(ISBLANK(Values!E230),"","TellusRem")</f>
        <v/>
      </c>
      <c r="D231" s="30" t="str">
        <f aca="false">IF(ISBLANK(Values!E230),"",Values!E230)</f>
        <v/>
      </c>
      <c r="E231" s="31" t="str">
        <f aca="false">IF(ISBLANK(Values!E230),"","EAN")</f>
        <v/>
      </c>
      <c r="F231" s="28" t="str">
        <f aca="false">IF(ISBLANK(Values!E230),"",IF(Values!J230,Values!H230 &amp;" "&amp;  Values!$B$1 &amp; " " &amp;Values!$B$3,Values!G230 &amp;" "&amp;  Values!$B$2 &amp; " " &amp;Values!$B$3))</f>
        <v/>
      </c>
      <c r="G231" s="32" t="str">
        <f aca="false">IF(ISBLANK(Values!E230),"","TellusRem")</f>
        <v/>
      </c>
      <c r="H231" s="27" t="str">
        <f aca="false">IF(ISBLANK(Values!E230),"",Values!$B$16)</f>
        <v/>
      </c>
      <c r="I231" s="27" t="str">
        <f aca="false">IF(ISBLANK(Values!E230),"","4730574031")</f>
        <v/>
      </c>
      <c r="J231" s="38" t="str">
        <f aca="false">IF(ISBLANK(Values!E230),"",Values!F230 &amp; " variations")</f>
        <v/>
      </c>
      <c r="K231" s="28" t="str">
        <f aca="false">IF(ISBLANK(Values!E230),"",IF(Values!J230, Values!$B$4, Values!$B$5))</f>
        <v/>
      </c>
      <c r="L231" s="39" t="str">
        <f aca="false">IF(ISBLANK(Values!E230),"",Values!$B$18)</f>
        <v/>
      </c>
      <c r="M231" s="28" t="str">
        <f aca="false">IF(ISBLANK(Values!E230),"",Values!$M230)</f>
        <v/>
      </c>
      <c r="N231" s="28" t="str">
        <f aca="false">IF(ISBLANK(Values!F230),"",Values!$N230)</f>
        <v/>
      </c>
      <c r="O231" s="1" t="str">
        <f aca="false">IF(ISBLANK(Values!F230),"",Values!$O230)</f>
        <v/>
      </c>
      <c r="W231" s="32" t="str">
        <f aca="false">IF(ISBLANK(Values!E230),"","Child")</f>
        <v/>
      </c>
      <c r="X231" s="32" t="str">
        <f aca="false">IF(ISBLANK(Values!E230),"",Values!$B$13)</f>
        <v/>
      </c>
      <c r="Y231" s="38" t="str">
        <f aca="false">IF(ISBLANK(Values!E230),"","Size-Color")</f>
        <v/>
      </c>
      <c r="Z231" s="32" t="str">
        <f aca="false">IF(ISBLANK(Values!E230),"","variation")</f>
        <v/>
      </c>
      <c r="AA231" s="36" t="str">
        <f aca="false">IF(ISBLANK(Values!E230),"",Values!$B$20)</f>
        <v/>
      </c>
      <c r="AB231" s="36" t="str">
        <f aca="false">IF(ISBLANK(Values!E230),"",Values!$B$29)</f>
        <v/>
      </c>
      <c r="AI231" s="41" t="str">
        <f aca="false">IF(ISBLANK(Values!E230),"",IF(Values!I230,Values!$B$23,Values!$B$33))</f>
        <v/>
      </c>
      <c r="AJ231" s="42" t="str">
        <f aca="false">IF(ISBLANK(Values!E230),"","👉 "&amp;Values!H250&amp; " "&amp;Values!$B$24 &amp;" "&amp;Values!$B$3)</f>
        <v/>
      </c>
      <c r="AK231" s="1" t="str">
        <f aca="false">IF(ISBLANK(Values!E230),"",Values!$B$25)</f>
        <v/>
      </c>
      <c r="AL231" s="1" t="str">
        <f aca="false">IF(ISBLANK(Values!E230),"",Values!$B$26)</f>
        <v/>
      </c>
      <c r="AM231" s="1" t="str">
        <f aca="false">IF(ISBLANK(Values!E230),"",Values!$B$27)</f>
        <v/>
      </c>
      <c r="AT231" s="1" t="str">
        <f aca="false">IF(ISBLANK(Values!E230),"",IF(Values!J230,"Backlit", "Non-Backlit"))</f>
        <v/>
      </c>
      <c r="AV231" s="28" t="str">
        <f aca="false">IF(ISBLANK(Values!E230),"",Values!H230)</f>
        <v/>
      </c>
      <c r="BE231" s="27" t="str">
        <f aca="false">IF(ISBLANK(Values!E230),"","Professional Audience")</f>
        <v/>
      </c>
      <c r="BF231" s="27" t="str">
        <f aca="false">IF(ISBLANK(Values!E230),"","Consumer Audience")</f>
        <v/>
      </c>
      <c r="BG231" s="27" t="str">
        <f aca="false">IF(ISBLANK(Values!E230),"","Adults")</f>
        <v/>
      </c>
      <c r="BH231" s="27" t="str">
        <f aca="false">IF(ISBLANK(Values!E230),"","People")</f>
        <v/>
      </c>
      <c r="CG231" s="1" t="str">
        <f aca="false">IF(ISBLANK(Values!E230),"",Values!$B$11)</f>
        <v/>
      </c>
      <c r="CH231" s="1" t="str">
        <f aca="false">IF(ISBLANK(Values!E230),"","GR")</f>
        <v/>
      </c>
      <c r="CI231" s="1" t="str">
        <f aca="false">IF(ISBLANK(Values!E230),"",Values!$B$7)</f>
        <v/>
      </c>
      <c r="CJ231" s="1" t="str">
        <f aca="false">IF(ISBLANK(Values!E230),"",Values!$B$8)</f>
        <v/>
      </c>
      <c r="CK231" s="1" t="str">
        <f aca="false">IF(ISBLANK(Values!E230),"",Values!$B$9)</f>
        <v/>
      </c>
      <c r="CL231" s="1" t="str">
        <f aca="false">IF(ISBLANK(Values!E230),"","CM")</f>
        <v/>
      </c>
      <c r="CP231" s="36" t="str">
        <f aca="false">IF(ISBLANK(Values!E230),"",Values!$B$7)</f>
        <v/>
      </c>
      <c r="CQ231" s="36" t="str">
        <f aca="false">IF(ISBLANK(Values!E230),"",Values!$B$8)</f>
        <v/>
      </c>
      <c r="CR231" s="36" t="str">
        <f aca="false">IF(ISBLANK(Values!E230),"",Values!$B$9)</f>
        <v/>
      </c>
      <c r="CS231" s="1" t="str">
        <f aca="false">IF(ISBLANK(Values!E230),"",Values!$B$11)</f>
        <v/>
      </c>
      <c r="CT231" s="1" t="str">
        <f aca="false">IF(ISBLANK(Values!E230),"","GR")</f>
        <v/>
      </c>
      <c r="CU231" s="1" t="str">
        <f aca="false">IF(ISBLANK(Values!E230),"","CM")</f>
        <v/>
      </c>
      <c r="CV231" s="1" t="str">
        <f aca="false">IF(ISBLANK(Values!E230),"",IF(Values!$B$36=options!$F$1,"Denmark", IF(Values!$B$36=options!$F$2, "Danemark",IF(Values!$B$36=options!$F$3, "Dänemark",IF(Values!$B$36=options!$F$4, "Danimarca",IF(Values!$B$36=options!$F$5, "Dinamarca",IF(Values!$B$36=options!$F$6, "Denemarken","" ) ) ) ) )))</f>
        <v/>
      </c>
      <c r="CZ231" s="1" t="str">
        <f aca="false">IF(ISBLANK(Values!E230),"","No")</f>
        <v/>
      </c>
      <c r="DA231" s="1" t="str">
        <f aca="false">IF(ISBLANK(Values!E230),"","No")</f>
        <v/>
      </c>
      <c r="DO231" s="27" t="str">
        <f aca="false">IF(ISBLANK(Values!E230),"","Parts")</f>
        <v/>
      </c>
      <c r="DP231" s="27" t="str">
        <f aca="false">IF(ISBLANK(Values!E230),"",Values!$B$31)</f>
        <v/>
      </c>
      <c r="DS231" s="31"/>
      <c r="DY231" s="31"/>
      <c r="DZ231" s="31"/>
      <c r="EA231" s="31"/>
      <c r="EB231" s="31"/>
      <c r="EC231" s="31"/>
      <c r="EI231" s="1" t="str">
        <f aca="false">IF(ISBLANK(Values!E230),"",Values!$B$31)</f>
        <v/>
      </c>
      <c r="ES231" s="1" t="str">
        <f aca="false">IF(ISBLANK(Values!E230),"","Amazon Tellus UPS")</f>
        <v/>
      </c>
      <c r="EV231" s="1" t="str">
        <f aca="false">IF(ISBLANK(Values!E230),"","New")</f>
        <v/>
      </c>
      <c r="FE231" s="1" t="str">
        <f aca="false">IF(ISBLANK(Values!E230),"","3")</f>
        <v/>
      </c>
      <c r="FH231" s="1" t="str">
        <f aca="false">IF(ISBLANK(Values!E230),"","FALSE")</f>
        <v/>
      </c>
      <c r="FI231" s="36" t="str">
        <f aca="false">IF(ISBLANK(Values!E230),"","FALSE")</f>
        <v/>
      </c>
      <c r="FJ231" s="36" t="str">
        <f aca="false">IF(ISBLANK(Values!E230),"","FALSE")</f>
        <v/>
      </c>
      <c r="FM231" s="1" t="str">
        <f aca="false">IF(ISBLANK(Values!E230),"","1")</f>
        <v/>
      </c>
      <c r="FO231" s="28" t="str">
        <f aca="false">IF(ISBLANK(Values!E230),"",IF(Values!J230, Values!$B$4, Values!$B$5))</f>
        <v/>
      </c>
      <c r="FP231" s="1" t="str">
        <f aca="false">IF(ISBLANK(Values!E230),"","Percent")</f>
        <v/>
      </c>
      <c r="FQ231" s="1" t="str">
        <f aca="false">IF(ISBLANK(Values!E230),"","2")</f>
        <v/>
      </c>
      <c r="FR231" s="1" t="str">
        <f aca="false">IF(ISBLANK(Values!E230),"","3")</f>
        <v/>
      </c>
      <c r="FS231" s="1" t="str">
        <f aca="false">IF(ISBLANK(Values!E230),"","5")</f>
        <v/>
      </c>
      <c r="FT231" s="1" t="str">
        <f aca="false">IF(ISBLANK(Values!E230),"","6")</f>
        <v/>
      </c>
      <c r="FU231" s="1" t="str">
        <f aca="false">IF(ISBLANK(Values!E230),"","10")</f>
        <v/>
      </c>
      <c r="FV231" s="1" t="str">
        <f aca="false">IF(ISBLANK(Values!E230),"","10")</f>
        <v/>
      </c>
    </row>
    <row r="232" customFormat="false" ht="15" hidden="false" customHeight="false" outlineLevel="0" collapsed="false">
      <c r="A232" s="27" t="str">
        <f aca="false">IF(ISBLANK(Values!E231),"",IF(Values!$B$37="EU","computercomponent","computer"))</f>
        <v/>
      </c>
      <c r="B232" s="37" t="str">
        <f aca="false">IF(ISBLANK(Values!E231),"",Values!F231)</f>
        <v/>
      </c>
      <c r="C232" s="32" t="str">
        <f aca="false">IF(ISBLANK(Values!E231),"","TellusRem")</f>
        <v/>
      </c>
      <c r="D232" s="30" t="str">
        <f aca="false">IF(ISBLANK(Values!E231),"",Values!E231)</f>
        <v/>
      </c>
      <c r="E232" s="31" t="str">
        <f aca="false">IF(ISBLANK(Values!E231),"","EAN")</f>
        <v/>
      </c>
      <c r="F232" s="28" t="str">
        <f aca="false">IF(ISBLANK(Values!E231),"",IF(Values!J231,Values!H231 &amp;" "&amp;  Values!$B$1 &amp; " " &amp;Values!$B$3,Values!G231 &amp;" "&amp;  Values!$B$2 &amp; " " &amp;Values!$B$3))</f>
        <v/>
      </c>
      <c r="G232" s="32" t="str">
        <f aca="false">IF(ISBLANK(Values!E231),"","TellusRem")</f>
        <v/>
      </c>
      <c r="H232" s="27" t="str">
        <f aca="false">IF(ISBLANK(Values!E231),"",Values!$B$16)</f>
        <v/>
      </c>
      <c r="I232" s="27" t="str">
        <f aca="false">IF(ISBLANK(Values!E231),"","4730574031")</f>
        <v/>
      </c>
      <c r="J232" s="38" t="str">
        <f aca="false">IF(ISBLANK(Values!E231),"",Values!F231 &amp; " variations")</f>
        <v/>
      </c>
      <c r="K232" s="28" t="str">
        <f aca="false">IF(ISBLANK(Values!E231),"",IF(Values!J231, Values!$B$4, Values!$B$5))</f>
        <v/>
      </c>
      <c r="L232" s="39" t="str">
        <f aca="false">IF(ISBLANK(Values!E231),"",Values!$B$18)</f>
        <v/>
      </c>
      <c r="M232" s="28" t="str">
        <f aca="false">IF(ISBLANK(Values!E231),"",Values!$M231)</f>
        <v/>
      </c>
      <c r="N232" s="28" t="str">
        <f aca="false">IF(ISBLANK(Values!F231),"",Values!$N231)</f>
        <v/>
      </c>
      <c r="O232" s="1" t="str">
        <f aca="false">IF(ISBLANK(Values!F231),"",Values!$O231)</f>
        <v/>
      </c>
      <c r="W232" s="32" t="str">
        <f aca="false">IF(ISBLANK(Values!E231),"","Child")</f>
        <v/>
      </c>
      <c r="X232" s="32" t="str">
        <f aca="false">IF(ISBLANK(Values!E231),"",Values!$B$13)</f>
        <v/>
      </c>
      <c r="Y232" s="38" t="str">
        <f aca="false">IF(ISBLANK(Values!E231),"","Size-Color")</f>
        <v/>
      </c>
      <c r="Z232" s="32" t="str">
        <f aca="false">IF(ISBLANK(Values!E231),"","variation")</f>
        <v/>
      </c>
      <c r="AA232" s="36" t="str">
        <f aca="false">IF(ISBLANK(Values!E231),"",Values!$B$20)</f>
        <v/>
      </c>
      <c r="AB232" s="36" t="str">
        <f aca="false">IF(ISBLANK(Values!E231),"",Values!$B$29)</f>
        <v/>
      </c>
      <c r="AI232" s="41" t="str">
        <f aca="false">IF(ISBLANK(Values!E231),"",IF(Values!I231,Values!$B$23,Values!$B$33))</f>
        <v/>
      </c>
      <c r="AJ232" s="42" t="str">
        <f aca="false">IF(ISBLANK(Values!E231),"","👉 "&amp;Values!H251&amp; " "&amp;Values!$B$24 &amp;" "&amp;Values!$B$3)</f>
        <v/>
      </c>
      <c r="AK232" s="1" t="str">
        <f aca="false">IF(ISBLANK(Values!E231),"",Values!$B$25)</f>
        <v/>
      </c>
      <c r="AL232" s="1" t="str">
        <f aca="false">IF(ISBLANK(Values!E231),"",Values!$B$26)</f>
        <v/>
      </c>
      <c r="AM232" s="1" t="str">
        <f aca="false">IF(ISBLANK(Values!E231),"",Values!$B$27)</f>
        <v/>
      </c>
      <c r="AT232" s="1" t="str">
        <f aca="false">IF(ISBLANK(Values!E231),"",IF(Values!J231,"Backlit", "Non-Backlit"))</f>
        <v/>
      </c>
      <c r="AV232" s="28" t="str">
        <f aca="false">IF(ISBLANK(Values!E231),"",Values!H231)</f>
        <v/>
      </c>
      <c r="BE232" s="27" t="str">
        <f aca="false">IF(ISBLANK(Values!E231),"","Professional Audience")</f>
        <v/>
      </c>
      <c r="BF232" s="27" t="str">
        <f aca="false">IF(ISBLANK(Values!E231),"","Consumer Audience")</f>
        <v/>
      </c>
      <c r="BG232" s="27" t="str">
        <f aca="false">IF(ISBLANK(Values!E231),"","Adults")</f>
        <v/>
      </c>
      <c r="BH232" s="27" t="str">
        <f aca="false">IF(ISBLANK(Values!E231),"","People")</f>
        <v/>
      </c>
      <c r="CG232" s="1" t="str">
        <f aca="false">IF(ISBLANK(Values!E231),"",Values!$B$11)</f>
        <v/>
      </c>
      <c r="CH232" s="1" t="str">
        <f aca="false">IF(ISBLANK(Values!E231),"","GR")</f>
        <v/>
      </c>
      <c r="CI232" s="1" t="str">
        <f aca="false">IF(ISBLANK(Values!E231),"",Values!$B$7)</f>
        <v/>
      </c>
      <c r="CJ232" s="1" t="str">
        <f aca="false">IF(ISBLANK(Values!E231),"",Values!$B$8)</f>
        <v/>
      </c>
      <c r="CK232" s="1" t="str">
        <f aca="false">IF(ISBLANK(Values!E231),"",Values!$B$9)</f>
        <v/>
      </c>
      <c r="CL232" s="1" t="str">
        <f aca="false">IF(ISBLANK(Values!E231),"","CM")</f>
        <v/>
      </c>
      <c r="CP232" s="36" t="str">
        <f aca="false">IF(ISBLANK(Values!E231),"",Values!$B$7)</f>
        <v/>
      </c>
      <c r="CQ232" s="36" t="str">
        <f aca="false">IF(ISBLANK(Values!E231),"",Values!$B$8)</f>
        <v/>
      </c>
      <c r="CR232" s="36" t="str">
        <f aca="false">IF(ISBLANK(Values!E231),"",Values!$B$9)</f>
        <v/>
      </c>
      <c r="CS232" s="1" t="str">
        <f aca="false">IF(ISBLANK(Values!E231),"",Values!$B$11)</f>
        <v/>
      </c>
      <c r="CT232" s="1" t="str">
        <f aca="false">IF(ISBLANK(Values!E231),"","GR")</f>
        <v/>
      </c>
      <c r="CU232" s="1" t="str">
        <f aca="false">IF(ISBLANK(Values!E231),"","CM")</f>
        <v/>
      </c>
      <c r="CV232" s="1" t="str">
        <f aca="false">IF(ISBLANK(Values!E231),"",IF(Values!$B$36=options!$F$1,"Denmark", IF(Values!$B$36=options!$F$2, "Danemark",IF(Values!$B$36=options!$F$3, "Dänemark",IF(Values!$B$36=options!$F$4, "Danimarca",IF(Values!$B$36=options!$F$5, "Dinamarca",IF(Values!$B$36=options!$F$6, "Denemarken","" ) ) ) ) )))</f>
        <v/>
      </c>
      <c r="CZ232" s="1" t="str">
        <f aca="false">IF(ISBLANK(Values!E231),"","No")</f>
        <v/>
      </c>
      <c r="DA232" s="1" t="str">
        <f aca="false">IF(ISBLANK(Values!E231),"","No")</f>
        <v/>
      </c>
      <c r="DO232" s="27" t="str">
        <f aca="false">IF(ISBLANK(Values!E231),"","Parts")</f>
        <v/>
      </c>
      <c r="DP232" s="27" t="str">
        <f aca="false">IF(ISBLANK(Values!E231),"",Values!$B$31)</f>
        <v/>
      </c>
      <c r="DS232" s="31"/>
      <c r="DY232" s="31"/>
      <c r="DZ232" s="31"/>
      <c r="EA232" s="31"/>
      <c r="EB232" s="31"/>
      <c r="EC232" s="31"/>
      <c r="EI232" s="1" t="str">
        <f aca="false">IF(ISBLANK(Values!E231),"",Values!$B$31)</f>
        <v/>
      </c>
      <c r="ES232" s="1" t="str">
        <f aca="false">IF(ISBLANK(Values!E231),"","Amazon Tellus UPS")</f>
        <v/>
      </c>
      <c r="EV232" s="1" t="str">
        <f aca="false">IF(ISBLANK(Values!E231),"","New")</f>
        <v/>
      </c>
      <c r="FE232" s="1" t="str">
        <f aca="false">IF(ISBLANK(Values!E231),"","3")</f>
        <v/>
      </c>
      <c r="FH232" s="1" t="str">
        <f aca="false">IF(ISBLANK(Values!E231),"","FALSE")</f>
        <v/>
      </c>
      <c r="FI232" s="36" t="str">
        <f aca="false">IF(ISBLANK(Values!E231),"","FALSE")</f>
        <v/>
      </c>
      <c r="FJ232" s="36" t="str">
        <f aca="false">IF(ISBLANK(Values!E231),"","FALSE")</f>
        <v/>
      </c>
      <c r="FM232" s="1" t="str">
        <f aca="false">IF(ISBLANK(Values!E231),"","1")</f>
        <v/>
      </c>
      <c r="FO232" s="28" t="str">
        <f aca="false">IF(ISBLANK(Values!E231),"",IF(Values!J231, Values!$B$4, Values!$B$5))</f>
        <v/>
      </c>
      <c r="FP232" s="1" t="str">
        <f aca="false">IF(ISBLANK(Values!E231),"","Percent")</f>
        <v/>
      </c>
      <c r="FQ232" s="1" t="str">
        <f aca="false">IF(ISBLANK(Values!E231),"","2")</f>
        <v/>
      </c>
      <c r="FR232" s="1" t="str">
        <f aca="false">IF(ISBLANK(Values!E231),"","3")</f>
        <v/>
      </c>
      <c r="FS232" s="1" t="str">
        <f aca="false">IF(ISBLANK(Values!E231),"","5")</f>
        <v/>
      </c>
      <c r="FT232" s="1" t="str">
        <f aca="false">IF(ISBLANK(Values!E231),"","6")</f>
        <v/>
      </c>
      <c r="FU232" s="1" t="str">
        <f aca="false">IF(ISBLANK(Values!E231),"","10")</f>
        <v/>
      </c>
      <c r="FV232" s="1" t="str">
        <f aca="false">IF(ISBLANK(Values!E231),"","10")</f>
        <v/>
      </c>
    </row>
    <row r="233" customFormat="false" ht="15" hidden="false" customHeight="false" outlineLevel="0" collapsed="false">
      <c r="A233" s="27" t="str">
        <f aca="false">IF(ISBLANK(Values!E232),"",IF(Values!$B$37="EU","computercomponent","computer"))</f>
        <v/>
      </c>
      <c r="B233" s="37" t="str">
        <f aca="false">IF(ISBLANK(Values!E232),"",Values!F232)</f>
        <v/>
      </c>
      <c r="C233" s="32" t="str">
        <f aca="false">IF(ISBLANK(Values!E232),"","TellusRem")</f>
        <v/>
      </c>
      <c r="D233" s="30" t="str">
        <f aca="false">IF(ISBLANK(Values!E232),"",Values!E232)</f>
        <v/>
      </c>
      <c r="E233" s="31" t="str">
        <f aca="false">IF(ISBLANK(Values!E232),"","EAN")</f>
        <v/>
      </c>
      <c r="F233" s="28" t="str">
        <f aca="false">IF(ISBLANK(Values!E232),"",IF(Values!J232,Values!H232 &amp;" "&amp;  Values!$B$1 &amp; " " &amp;Values!$B$3,Values!G232 &amp;" "&amp;  Values!$B$2 &amp; " " &amp;Values!$B$3))</f>
        <v/>
      </c>
      <c r="G233" s="32" t="str">
        <f aca="false">IF(ISBLANK(Values!E232),"","TellusRem")</f>
        <v/>
      </c>
      <c r="H233" s="27" t="str">
        <f aca="false">IF(ISBLANK(Values!E232),"",Values!$B$16)</f>
        <v/>
      </c>
      <c r="I233" s="27" t="str">
        <f aca="false">IF(ISBLANK(Values!E232),"","4730574031")</f>
        <v/>
      </c>
      <c r="J233" s="38" t="str">
        <f aca="false">IF(ISBLANK(Values!E232),"",Values!F232 &amp; " variations")</f>
        <v/>
      </c>
      <c r="K233" s="28" t="str">
        <f aca="false">IF(ISBLANK(Values!E232),"",IF(Values!J232, Values!$B$4, Values!$B$5))</f>
        <v/>
      </c>
      <c r="L233" s="39" t="str">
        <f aca="false">IF(ISBLANK(Values!E232),"",Values!$B$18)</f>
        <v/>
      </c>
      <c r="M233" s="28" t="str">
        <f aca="false">IF(ISBLANK(Values!E232),"",Values!$M232)</f>
        <v/>
      </c>
      <c r="N233" s="28" t="str">
        <f aca="false">IF(ISBLANK(Values!F232),"",Values!$N232)</f>
        <v/>
      </c>
      <c r="O233" s="1" t="str">
        <f aca="false">IF(ISBLANK(Values!F232),"",Values!$O232)</f>
        <v/>
      </c>
      <c r="W233" s="32" t="str">
        <f aca="false">IF(ISBLANK(Values!E232),"","Child")</f>
        <v/>
      </c>
      <c r="X233" s="32" t="str">
        <f aca="false">IF(ISBLANK(Values!E232),"",Values!$B$13)</f>
        <v/>
      </c>
      <c r="Y233" s="38" t="str">
        <f aca="false">IF(ISBLANK(Values!E232),"","Size-Color")</f>
        <v/>
      </c>
      <c r="Z233" s="32" t="str">
        <f aca="false">IF(ISBLANK(Values!E232),"","variation")</f>
        <v/>
      </c>
      <c r="AA233" s="36" t="str">
        <f aca="false">IF(ISBLANK(Values!E232),"",Values!$B$20)</f>
        <v/>
      </c>
      <c r="AB233" s="36" t="str">
        <f aca="false">IF(ISBLANK(Values!E232),"",Values!$B$29)</f>
        <v/>
      </c>
      <c r="AI233" s="41" t="str">
        <f aca="false">IF(ISBLANK(Values!E232),"",IF(Values!I232,Values!$B$23,Values!$B$33))</f>
        <v/>
      </c>
      <c r="AJ233" s="42" t="str">
        <f aca="false">IF(ISBLANK(Values!E232),"","👉 "&amp;Values!H252&amp; " "&amp;Values!$B$24 &amp;" "&amp;Values!$B$3)</f>
        <v/>
      </c>
      <c r="AK233" s="1" t="str">
        <f aca="false">IF(ISBLANK(Values!E232),"",Values!$B$25)</f>
        <v/>
      </c>
      <c r="AL233" s="1" t="str">
        <f aca="false">IF(ISBLANK(Values!E232),"",Values!$B$26)</f>
        <v/>
      </c>
      <c r="AM233" s="1" t="str">
        <f aca="false">IF(ISBLANK(Values!E232),"",Values!$B$27)</f>
        <v/>
      </c>
      <c r="AT233" s="1" t="str">
        <f aca="false">IF(ISBLANK(Values!E232),"",IF(Values!J232,"Backlit", "Non-Backlit"))</f>
        <v/>
      </c>
      <c r="AV233" s="28" t="str">
        <f aca="false">IF(ISBLANK(Values!E232),"",Values!H232)</f>
        <v/>
      </c>
      <c r="BE233" s="27" t="str">
        <f aca="false">IF(ISBLANK(Values!E232),"","Professional Audience")</f>
        <v/>
      </c>
      <c r="BF233" s="27" t="str">
        <f aca="false">IF(ISBLANK(Values!E232),"","Consumer Audience")</f>
        <v/>
      </c>
      <c r="BG233" s="27" t="str">
        <f aca="false">IF(ISBLANK(Values!E232),"","Adults")</f>
        <v/>
      </c>
      <c r="BH233" s="27" t="str">
        <f aca="false">IF(ISBLANK(Values!E232),"","People")</f>
        <v/>
      </c>
      <c r="CG233" s="1" t="str">
        <f aca="false">IF(ISBLANK(Values!E232),"",Values!$B$11)</f>
        <v/>
      </c>
      <c r="CH233" s="1" t="str">
        <f aca="false">IF(ISBLANK(Values!E232),"","GR")</f>
        <v/>
      </c>
      <c r="CI233" s="1" t="str">
        <f aca="false">IF(ISBLANK(Values!E232),"",Values!$B$7)</f>
        <v/>
      </c>
      <c r="CJ233" s="1" t="str">
        <f aca="false">IF(ISBLANK(Values!E232),"",Values!$B$8)</f>
        <v/>
      </c>
      <c r="CK233" s="1" t="str">
        <f aca="false">IF(ISBLANK(Values!E232),"",Values!$B$9)</f>
        <v/>
      </c>
      <c r="CL233" s="1" t="str">
        <f aca="false">IF(ISBLANK(Values!E232),"","CM")</f>
        <v/>
      </c>
      <c r="CP233" s="36" t="str">
        <f aca="false">IF(ISBLANK(Values!E232),"",Values!$B$7)</f>
        <v/>
      </c>
      <c r="CQ233" s="36" t="str">
        <f aca="false">IF(ISBLANK(Values!E232),"",Values!$B$8)</f>
        <v/>
      </c>
      <c r="CR233" s="36" t="str">
        <f aca="false">IF(ISBLANK(Values!E232),"",Values!$B$9)</f>
        <v/>
      </c>
      <c r="CS233" s="1" t="str">
        <f aca="false">IF(ISBLANK(Values!E232),"",Values!$B$11)</f>
        <v/>
      </c>
      <c r="CT233" s="1" t="str">
        <f aca="false">IF(ISBLANK(Values!E232),"","GR")</f>
        <v/>
      </c>
      <c r="CU233" s="1" t="str">
        <f aca="false">IF(ISBLANK(Values!E232),"","CM")</f>
        <v/>
      </c>
      <c r="CV233" s="1" t="str">
        <f aca="false">IF(ISBLANK(Values!E232),"",IF(Values!$B$36=options!$F$1,"Denmark", IF(Values!$B$36=options!$F$2, "Danemark",IF(Values!$B$36=options!$F$3, "Dänemark",IF(Values!$B$36=options!$F$4, "Danimarca",IF(Values!$B$36=options!$F$5, "Dinamarca",IF(Values!$B$36=options!$F$6, "Denemarken","" ) ) ) ) )))</f>
        <v/>
      </c>
      <c r="CZ233" s="1" t="str">
        <f aca="false">IF(ISBLANK(Values!E232),"","No")</f>
        <v/>
      </c>
      <c r="DA233" s="1" t="str">
        <f aca="false">IF(ISBLANK(Values!E232),"","No")</f>
        <v/>
      </c>
      <c r="DO233" s="27" t="str">
        <f aca="false">IF(ISBLANK(Values!E232),"","Parts")</f>
        <v/>
      </c>
      <c r="DP233" s="27" t="str">
        <f aca="false">IF(ISBLANK(Values!E232),"",Values!$B$31)</f>
        <v/>
      </c>
      <c r="DS233" s="31"/>
      <c r="DY233" s="31"/>
      <c r="DZ233" s="31"/>
      <c r="EA233" s="31"/>
      <c r="EB233" s="31"/>
      <c r="EC233" s="31"/>
      <c r="EI233" s="1" t="str">
        <f aca="false">IF(ISBLANK(Values!E232),"",Values!$B$31)</f>
        <v/>
      </c>
      <c r="ES233" s="1" t="str">
        <f aca="false">IF(ISBLANK(Values!E232),"","Amazon Tellus UPS")</f>
        <v/>
      </c>
      <c r="EV233" s="1" t="str">
        <f aca="false">IF(ISBLANK(Values!E232),"","New")</f>
        <v/>
      </c>
      <c r="FE233" s="1" t="str">
        <f aca="false">IF(ISBLANK(Values!E232),"","3")</f>
        <v/>
      </c>
      <c r="FH233" s="1" t="str">
        <f aca="false">IF(ISBLANK(Values!E232),"","FALSE")</f>
        <v/>
      </c>
      <c r="FI233" s="36" t="str">
        <f aca="false">IF(ISBLANK(Values!E232),"","FALSE")</f>
        <v/>
      </c>
      <c r="FJ233" s="36" t="str">
        <f aca="false">IF(ISBLANK(Values!E232),"","FALSE")</f>
        <v/>
      </c>
      <c r="FM233" s="1" t="str">
        <f aca="false">IF(ISBLANK(Values!E232),"","1")</f>
        <v/>
      </c>
      <c r="FO233" s="28" t="str">
        <f aca="false">IF(ISBLANK(Values!E232),"",IF(Values!J232, Values!$B$4, Values!$B$5))</f>
        <v/>
      </c>
      <c r="FP233" s="1" t="str">
        <f aca="false">IF(ISBLANK(Values!E232),"","Percent")</f>
        <v/>
      </c>
      <c r="FQ233" s="1" t="str">
        <f aca="false">IF(ISBLANK(Values!E232),"","2")</f>
        <v/>
      </c>
      <c r="FR233" s="1" t="str">
        <f aca="false">IF(ISBLANK(Values!E232),"","3")</f>
        <v/>
      </c>
      <c r="FS233" s="1" t="str">
        <f aca="false">IF(ISBLANK(Values!E232),"","5")</f>
        <v/>
      </c>
      <c r="FT233" s="1" t="str">
        <f aca="false">IF(ISBLANK(Values!E232),"","6")</f>
        <v/>
      </c>
      <c r="FU233" s="1" t="str">
        <f aca="false">IF(ISBLANK(Values!E232),"","10")</f>
        <v/>
      </c>
      <c r="FV233" s="1" t="str">
        <f aca="false">IF(ISBLANK(Values!E232),"","10")</f>
        <v/>
      </c>
    </row>
    <row r="234" customFormat="false" ht="15" hidden="false" customHeight="false" outlineLevel="0" collapsed="false">
      <c r="A234" s="27" t="str">
        <f aca="false">IF(ISBLANK(Values!E233),"",IF(Values!$B$37="EU","computercomponent","computer"))</f>
        <v/>
      </c>
      <c r="B234" s="37" t="str">
        <f aca="false">IF(ISBLANK(Values!E233),"",Values!F233)</f>
        <v/>
      </c>
      <c r="C234" s="32" t="str">
        <f aca="false">IF(ISBLANK(Values!E233),"","TellusRem")</f>
        <v/>
      </c>
      <c r="D234" s="30" t="str">
        <f aca="false">IF(ISBLANK(Values!E233),"",Values!E233)</f>
        <v/>
      </c>
      <c r="E234" s="31" t="str">
        <f aca="false">IF(ISBLANK(Values!E233),"","EAN")</f>
        <v/>
      </c>
      <c r="F234" s="28" t="str">
        <f aca="false">IF(ISBLANK(Values!E233),"",IF(Values!J233,Values!H233 &amp;" "&amp;  Values!$B$1 &amp; " " &amp;Values!$B$3,Values!G233 &amp;" "&amp;  Values!$B$2 &amp; " " &amp;Values!$B$3))</f>
        <v/>
      </c>
      <c r="G234" s="32" t="str">
        <f aca="false">IF(ISBLANK(Values!E233),"","TellusRem")</f>
        <v/>
      </c>
      <c r="H234" s="27" t="str">
        <f aca="false">IF(ISBLANK(Values!E233),"",Values!$B$16)</f>
        <v/>
      </c>
      <c r="I234" s="27" t="str">
        <f aca="false">IF(ISBLANK(Values!E233),"","4730574031")</f>
        <v/>
      </c>
      <c r="J234" s="38" t="str">
        <f aca="false">IF(ISBLANK(Values!E233),"",Values!F233 &amp; " variations")</f>
        <v/>
      </c>
      <c r="K234" s="28" t="str">
        <f aca="false">IF(ISBLANK(Values!E233),"",IF(Values!J233, Values!$B$4, Values!$B$5))</f>
        <v/>
      </c>
      <c r="L234" s="39" t="str">
        <f aca="false">IF(ISBLANK(Values!E233),"",Values!$B$18)</f>
        <v/>
      </c>
      <c r="M234" s="28" t="str">
        <f aca="false">IF(ISBLANK(Values!E233),"",Values!$M233)</f>
        <v/>
      </c>
      <c r="N234" s="28" t="str">
        <f aca="false">IF(ISBLANK(Values!F233),"",Values!$N233)</f>
        <v/>
      </c>
      <c r="O234" s="1" t="str">
        <f aca="false">IF(ISBLANK(Values!F233),"",Values!$O233)</f>
        <v/>
      </c>
      <c r="W234" s="32" t="str">
        <f aca="false">IF(ISBLANK(Values!E233),"","Child")</f>
        <v/>
      </c>
      <c r="X234" s="32" t="str">
        <f aca="false">IF(ISBLANK(Values!E233),"",Values!$B$13)</f>
        <v/>
      </c>
      <c r="Y234" s="38" t="str">
        <f aca="false">IF(ISBLANK(Values!E233),"","Size-Color")</f>
        <v/>
      </c>
      <c r="Z234" s="32" t="str">
        <f aca="false">IF(ISBLANK(Values!E233),"","variation")</f>
        <v/>
      </c>
      <c r="AA234" s="36" t="str">
        <f aca="false">IF(ISBLANK(Values!E233),"",Values!$B$20)</f>
        <v/>
      </c>
      <c r="AB234" s="36" t="str">
        <f aca="false">IF(ISBLANK(Values!E233),"",Values!$B$29)</f>
        <v/>
      </c>
      <c r="AI234" s="41" t="str">
        <f aca="false">IF(ISBLANK(Values!E233),"",IF(Values!I233,Values!$B$23,Values!$B$33))</f>
        <v/>
      </c>
      <c r="AJ234" s="42" t="str">
        <f aca="false">IF(ISBLANK(Values!E233),"","👉 "&amp;Values!H253&amp; " "&amp;Values!$B$24 &amp;" "&amp;Values!$B$3)</f>
        <v/>
      </c>
      <c r="AK234" s="1" t="str">
        <f aca="false">IF(ISBLANK(Values!E233),"",Values!$B$25)</f>
        <v/>
      </c>
      <c r="AL234" s="1" t="str">
        <f aca="false">IF(ISBLANK(Values!E233),"",Values!$B$26)</f>
        <v/>
      </c>
      <c r="AM234" s="1" t="str">
        <f aca="false">IF(ISBLANK(Values!E233),"",Values!$B$27)</f>
        <v/>
      </c>
      <c r="AT234" s="1" t="str">
        <f aca="false">IF(ISBLANK(Values!E233),"",IF(Values!J233,"Backlit", "Non-Backlit"))</f>
        <v/>
      </c>
      <c r="AV234" s="28" t="str">
        <f aca="false">IF(ISBLANK(Values!E233),"",Values!H233)</f>
        <v/>
      </c>
      <c r="BE234" s="27" t="str">
        <f aca="false">IF(ISBLANK(Values!E233),"","Professional Audience")</f>
        <v/>
      </c>
      <c r="BF234" s="27" t="str">
        <f aca="false">IF(ISBLANK(Values!E233),"","Consumer Audience")</f>
        <v/>
      </c>
      <c r="BG234" s="27" t="str">
        <f aca="false">IF(ISBLANK(Values!E233),"","Adults")</f>
        <v/>
      </c>
      <c r="BH234" s="27" t="str">
        <f aca="false">IF(ISBLANK(Values!E233),"","People")</f>
        <v/>
      </c>
      <c r="CG234" s="1" t="str">
        <f aca="false">IF(ISBLANK(Values!E233),"",Values!$B$11)</f>
        <v/>
      </c>
      <c r="CH234" s="1" t="str">
        <f aca="false">IF(ISBLANK(Values!E233),"","GR")</f>
        <v/>
      </c>
      <c r="CI234" s="1" t="str">
        <f aca="false">IF(ISBLANK(Values!E233),"",Values!$B$7)</f>
        <v/>
      </c>
      <c r="CJ234" s="1" t="str">
        <f aca="false">IF(ISBLANK(Values!E233),"",Values!$B$8)</f>
        <v/>
      </c>
      <c r="CK234" s="1" t="str">
        <f aca="false">IF(ISBLANK(Values!E233),"",Values!$B$9)</f>
        <v/>
      </c>
      <c r="CL234" s="1" t="str">
        <f aca="false">IF(ISBLANK(Values!E233),"","CM")</f>
        <v/>
      </c>
      <c r="CP234" s="36" t="str">
        <f aca="false">IF(ISBLANK(Values!E233),"",Values!$B$7)</f>
        <v/>
      </c>
      <c r="CQ234" s="36" t="str">
        <f aca="false">IF(ISBLANK(Values!E233),"",Values!$B$8)</f>
        <v/>
      </c>
      <c r="CR234" s="36" t="str">
        <f aca="false">IF(ISBLANK(Values!E233),"",Values!$B$9)</f>
        <v/>
      </c>
      <c r="CS234" s="1" t="str">
        <f aca="false">IF(ISBLANK(Values!E233),"",Values!$B$11)</f>
        <v/>
      </c>
      <c r="CT234" s="1" t="str">
        <f aca="false">IF(ISBLANK(Values!E233),"","GR")</f>
        <v/>
      </c>
      <c r="CU234" s="1" t="str">
        <f aca="false">IF(ISBLANK(Values!E233),"","CM")</f>
        <v/>
      </c>
      <c r="CV234" s="1" t="str">
        <f aca="false">IF(ISBLANK(Values!E233),"",IF(Values!$B$36=options!$F$1,"Denmark", IF(Values!$B$36=options!$F$2, "Danemark",IF(Values!$B$36=options!$F$3, "Dänemark",IF(Values!$B$36=options!$F$4, "Danimarca",IF(Values!$B$36=options!$F$5, "Dinamarca",IF(Values!$B$36=options!$F$6, "Denemarken","" ) ) ) ) )))</f>
        <v/>
      </c>
      <c r="CZ234" s="1" t="str">
        <f aca="false">IF(ISBLANK(Values!E233),"","No")</f>
        <v/>
      </c>
      <c r="DA234" s="1" t="str">
        <f aca="false">IF(ISBLANK(Values!E233),"","No")</f>
        <v/>
      </c>
      <c r="DO234" s="27" t="str">
        <f aca="false">IF(ISBLANK(Values!E233),"","Parts")</f>
        <v/>
      </c>
      <c r="DP234" s="27" t="str">
        <f aca="false">IF(ISBLANK(Values!E233),"",Values!$B$31)</f>
        <v/>
      </c>
      <c r="DS234" s="31"/>
      <c r="DY234" s="31"/>
      <c r="DZ234" s="31"/>
      <c r="EA234" s="31"/>
      <c r="EB234" s="31"/>
      <c r="EC234" s="31"/>
      <c r="EI234" s="1" t="str">
        <f aca="false">IF(ISBLANK(Values!E233),"",Values!$B$31)</f>
        <v/>
      </c>
      <c r="ES234" s="1" t="str">
        <f aca="false">IF(ISBLANK(Values!E233),"","Amazon Tellus UPS")</f>
        <v/>
      </c>
      <c r="EV234" s="1" t="str">
        <f aca="false">IF(ISBLANK(Values!E233),"","New")</f>
        <v/>
      </c>
      <c r="FE234" s="1" t="str">
        <f aca="false">IF(ISBLANK(Values!E233),"","3")</f>
        <v/>
      </c>
      <c r="FH234" s="1" t="str">
        <f aca="false">IF(ISBLANK(Values!E233),"","FALSE")</f>
        <v/>
      </c>
      <c r="FI234" s="36" t="str">
        <f aca="false">IF(ISBLANK(Values!E233),"","FALSE")</f>
        <v/>
      </c>
      <c r="FJ234" s="36" t="str">
        <f aca="false">IF(ISBLANK(Values!E233),"","FALSE")</f>
        <v/>
      </c>
      <c r="FM234" s="1" t="str">
        <f aca="false">IF(ISBLANK(Values!E233),"","1")</f>
        <v/>
      </c>
      <c r="FO234" s="28" t="str">
        <f aca="false">IF(ISBLANK(Values!E233),"",IF(Values!J233, Values!$B$4, Values!$B$5))</f>
        <v/>
      </c>
      <c r="FP234" s="1" t="str">
        <f aca="false">IF(ISBLANK(Values!E233),"","Percent")</f>
        <v/>
      </c>
      <c r="FQ234" s="1" t="str">
        <f aca="false">IF(ISBLANK(Values!E233),"","2")</f>
        <v/>
      </c>
      <c r="FR234" s="1" t="str">
        <f aca="false">IF(ISBLANK(Values!E233),"","3")</f>
        <v/>
      </c>
      <c r="FS234" s="1" t="str">
        <f aca="false">IF(ISBLANK(Values!E233),"","5")</f>
        <v/>
      </c>
      <c r="FT234" s="1" t="str">
        <f aca="false">IF(ISBLANK(Values!E233),"","6")</f>
        <v/>
      </c>
      <c r="FU234" s="1" t="str">
        <f aca="false">IF(ISBLANK(Values!E233),"","10")</f>
        <v/>
      </c>
      <c r="FV234" s="1" t="str">
        <f aca="false">IF(ISBLANK(Values!E233),"","10")</f>
        <v/>
      </c>
    </row>
    <row r="235" customFormat="false" ht="15" hidden="false" customHeight="false" outlineLevel="0" collapsed="false">
      <c r="A235" s="27" t="str">
        <f aca="false">IF(ISBLANK(Values!E234),"",IF(Values!$B$37="EU","computercomponent","computer"))</f>
        <v/>
      </c>
      <c r="B235" s="37" t="str">
        <f aca="false">IF(ISBLANK(Values!E234),"",Values!F234)</f>
        <v/>
      </c>
      <c r="C235" s="32" t="str">
        <f aca="false">IF(ISBLANK(Values!E234),"","TellusRem")</f>
        <v/>
      </c>
      <c r="D235" s="30" t="str">
        <f aca="false">IF(ISBLANK(Values!E234),"",Values!E234)</f>
        <v/>
      </c>
      <c r="E235" s="31" t="str">
        <f aca="false">IF(ISBLANK(Values!E234),"","EAN")</f>
        <v/>
      </c>
      <c r="F235" s="28" t="str">
        <f aca="false">IF(ISBLANK(Values!E234),"",IF(Values!J234,Values!H234 &amp;" "&amp;  Values!$B$1 &amp; " " &amp;Values!$B$3,Values!G234 &amp;" "&amp;  Values!$B$2 &amp; " " &amp;Values!$B$3))</f>
        <v/>
      </c>
      <c r="G235" s="32" t="str">
        <f aca="false">IF(ISBLANK(Values!E234),"","TellusRem")</f>
        <v/>
      </c>
      <c r="H235" s="27" t="str">
        <f aca="false">IF(ISBLANK(Values!E234),"",Values!$B$16)</f>
        <v/>
      </c>
      <c r="I235" s="27" t="str">
        <f aca="false">IF(ISBLANK(Values!E234),"","4730574031")</f>
        <v/>
      </c>
      <c r="J235" s="38" t="str">
        <f aca="false">IF(ISBLANK(Values!E234),"",Values!F234 &amp; " variations")</f>
        <v/>
      </c>
      <c r="K235" s="28" t="str">
        <f aca="false">IF(ISBLANK(Values!E234),"",IF(Values!J234, Values!$B$4, Values!$B$5))</f>
        <v/>
      </c>
      <c r="L235" s="39" t="str">
        <f aca="false">IF(ISBLANK(Values!E234),"",Values!$B$18)</f>
        <v/>
      </c>
      <c r="M235" s="28" t="str">
        <f aca="false">IF(ISBLANK(Values!E234),"",Values!$M234)</f>
        <v/>
      </c>
      <c r="N235" s="28" t="str">
        <f aca="false">IF(ISBLANK(Values!F234),"",Values!$N234)</f>
        <v/>
      </c>
      <c r="O235" s="1" t="str">
        <f aca="false">IF(ISBLANK(Values!F234),"",Values!$O234)</f>
        <v/>
      </c>
      <c r="W235" s="32" t="str">
        <f aca="false">IF(ISBLANK(Values!E234),"","Child")</f>
        <v/>
      </c>
      <c r="X235" s="32" t="str">
        <f aca="false">IF(ISBLANK(Values!E234),"",Values!$B$13)</f>
        <v/>
      </c>
      <c r="Y235" s="38" t="str">
        <f aca="false">IF(ISBLANK(Values!E234),"","Size-Color")</f>
        <v/>
      </c>
      <c r="Z235" s="32" t="str">
        <f aca="false">IF(ISBLANK(Values!E234),"","variation")</f>
        <v/>
      </c>
      <c r="AA235" s="36" t="str">
        <f aca="false">IF(ISBLANK(Values!E234),"",Values!$B$20)</f>
        <v/>
      </c>
      <c r="AB235" s="36" t="str">
        <f aca="false">IF(ISBLANK(Values!E234),"",Values!$B$29)</f>
        <v/>
      </c>
      <c r="AI235" s="41" t="str">
        <f aca="false">IF(ISBLANK(Values!E234),"",IF(Values!I234,Values!$B$23,Values!$B$33))</f>
        <v/>
      </c>
      <c r="AJ235" s="42" t="str">
        <f aca="false">IF(ISBLANK(Values!E234),"","👉 "&amp;Values!H254&amp; " "&amp;Values!$B$24 &amp;" "&amp;Values!$B$3)</f>
        <v/>
      </c>
      <c r="AK235" s="1" t="str">
        <f aca="false">IF(ISBLANK(Values!E234),"",Values!$B$25)</f>
        <v/>
      </c>
      <c r="AL235" s="1" t="str">
        <f aca="false">IF(ISBLANK(Values!E234),"",Values!$B$26)</f>
        <v/>
      </c>
      <c r="AM235" s="1" t="str">
        <f aca="false">IF(ISBLANK(Values!E234),"",Values!$B$27)</f>
        <v/>
      </c>
      <c r="AT235" s="1" t="str">
        <f aca="false">IF(ISBLANK(Values!E234),"",IF(Values!J234,"Backlit", "Non-Backlit"))</f>
        <v/>
      </c>
      <c r="AV235" s="28" t="str">
        <f aca="false">IF(ISBLANK(Values!E234),"",Values!H234)</f>
        <v/>
      </c>
      <c r="BE235" s="27" t="str">
        <f aca="false">IF(ISBLANK(Values!E234),"","Professional Audience")</f>
        <v/>
      </c>
      <c r="BF235" s="27" t="str">
        <f aca="false">IF(ISBLANK(Values!E234),"","Consumer Audience")</f>
        <v/>
      </c>
      <c r="BG235" s="27" t="str">
        <f aca="false">IF(ISBLANK(Values!E234),"","Adults")</f>
        <v/>
      </c>
      <c r="BH235" s="27" t="str">
        <f aca="false">IF(ISBLANK(Values!E234),"","People")</f>
        <v/>
      </c>
      <c r="CG235" s="1" t="str">
        <f aca="false">IF(ISBLANK(Values!E234),"",Values!$B$11)</f>
        <v/>
      </c>
      <c r="CH235" s="1" t="str">
        <f aca="false">IF(ISBLANK(Values!E234),"","GR")</f>
        <v/>
      </c>
      <c r="CI235" s="1" t="str">
        <f aca="false">IF(ISBLANK(Values!E234),"",Values!$B$7)</f>
        <v/>
      </c>
      <c r="CJ235" s="1" t="str">
        <f aca="false">IF(ISBLANK(Values!E234),"",Values!$B$8)</f>
        <v/>
      </c>
      <c r="CK235" s="1" t="str">
        <f aca="false">IF(ISBLANK(Values!E234),"",Values!$B$9)</f>
        <v/>
      </c>
      <c r="CL235" s="1" t="str">
        <f aca="false">IF(ISBLANK(Values!E234),"","CM")</f>
        <v/>
      </c>
      <c r="CP235" s="36" t="str">
        <f aca="false">IF(ISBLANK(Values!E234),"",Values!$B$7)</f>
        <v/>
      </c>
      <c r="CQ235" s="36" t="str">
        <f aca="false">IF(ISBLANK(Values!E234),"",Values!$B$8)</f>
        <v/>
      </c>
      <c r="CR235" s="36" t="str">
        <f aca="false">IF(ISBLANK(Values!E234),"",Values!$B$9)</f>
        <v/>
      </c>
      <c r="CS235" s="1" t="str">
        <f aca="false">IF(ISBLANK(Values!E234),"",Values!$B$11)</f>
        <v/>
      </c>
      <c r="CT235" s="1" t="str">
        <f aca="false">IF(ISBLANK(Values!E234),"","GR")</f>
        <v/>
      </c>
      <c r="CU235" s="1" t="str">
        <f aca="false">IF(ISBLANK(Values!E234),"","CM")</f>
        <v/>
      </c>
      <c r="CV235" s="1" t="str">
        <f aca="false">IF(ISBLANK(Values!E234),"",IF(Values!$B$36=options!$F$1,"Denmark", IF(Values!$B$36=options!$F$2, "Danemark",IF(Values!$B$36=options!$F$3, "Dänemark",IF(Values!$B$36=options!$F$4, "Danimarca",IF(Values!$B$36=options!$F$5, "Dinamarca",IF(Values!$B$36=options!$F$6, "Denemarken","" ) ) ) ) )))</f>
        <v/>
      </c>
      <c r="CZ235" s="1" t="str">
        <f aca="false">IF(ISBLANK(Values!E234),"","No")</f>
        <v/>
      </c>
      <c r="DA235" s="1" t="str">
        <f aca="false">IF(ISBLANK(Values!E234),"","No")</f>
        <v/>
      </c>
      <c r="DO235" s="27" t="str">
        <f aca="false">IF(ISBLANK(Values!E234),"","Parts")</f>
        <v/>
      </c>
      <c r="DP235" s="27" t="str">
        <f aca="false">IF(ISBLANK(Values!E234),"",Values!$B$31)</f>
        <v/>
      </c>
      <c r="DS235" s="31"/>
      <c r="DY235" s="31"/>
      <c r="DZ235" s="31"/>
      <c r="EA235" s="31"/>
      <c r="EB235" s="31"/>
      <c r="EC235" s="31"/>
      <c r="EI235" s="1" t="str">
        <f aca="false">IF(ISBLANK(Values!E234),"",Values!$B$31)</f>
        <v/>
      </c>
      <c r="ES235" s="1" t="str">
        <f aca="false">IF(ISBLANK(Values!E234),"","Amazon Tellus UPS")</f>
        <v/>
      </c>
      <c r="EV235" s="1" t="str">
        <f aca="false">IF(ISBLANK(Values!E234),"","New")</f>
        <v/>
      </c>
      <c r="FE235" s="1" t="str">
        <f aca="false">IF(ISBLANK(Values!E234),"","3")</f>
        <v/>
      </c>
      <c r="FH235" s="1" t="str">
        <f aca="false">IF(ISBLANK(Values!E234),"","FALSE")</f>
        <v/>
      </c>
      <c r="FI235" s="36" t="str">
        <f aca="false">IF(ISBLANK(Values!E234),"","FALSE")</f>
        <v/>
      </c>
      <c r="FJ235" s="36" t="str">
        <f aca="false">IF(ISBLANK(Values!E234),"","FALSE")</f>
        <v/>
      </c>
      <c r="FM235" s="1" t="str">
        <f aca="false">IF(ISBLANK(Values!E234),"","1")</f>
        <v/>
      </c>
      <c r="FO235" s="28" t="str">
        <f aca="false">IF(ISBLANK(Values!E234),"",IF(Values!J234, Values!$B$4, Values!$B$5))</f>
        <v/>
      </c>
      <c r="FP235" s="1" t="str">
        <f aca="false">IF(ISBLANK(Values!E234),"","Percent")</f>
        <v/>
      </c>
      <c r="FQ235" s="1" t="str">
        <f aca="false">IF(ISBLANK(Values!E234),"","2")</f>
        <v/>
      </c>
      <c r="FR235" s="1" t="str">
        <f aca="false">IF(ISBLANK(Values!E234),"","3")</f>
        <v/>
      </c>
      <c r="FS235" s="1" t="str">
        <f aca="false">IF(ISBLANK(Values!E234),"","5")</f>
        <v/>
      </c>
      <c r="FT235" s="1" t="str">
        <f aca="false">IF(ISBLANK(Values!E234),"","6")</f>
        <v/>
      </c>
      <c r="FU235" s="1" t="str">
        <f aca="false">IF(ISBLANK(Values!E234),"","10")</f>
        <v/>
      </c>
      <c r="FV235" s="1" t="str">
        <f aca="false">IF(ISBLANK(Values!E234),"","10")</f>
        <v/>
      </c>
    </row>
    <row r="236" customFormat="false" ht="15" hidden="false" customHeight="false" outlineLevel="0" collapsed="false">
      <c r="A236" s="27" t="str">
        <f aca="false">IF(ISBLANK(Values!E235),"",IF(Values!$B$37="EU","computercomponent","computer"))</f>
        <v/>
      </c>
      <c r="B236" s="37" t="str">
        <f aca="false">IF(ISBLANK(Values!E235),"",Values!F235)</f>
        <v/>
      </c>
      <c r="C236" s="32" t="str">
        <f aca="false">IF(ISBLANK(Values!E235),"","TellusRem")</f>
        <v/>
      </c>
      <c r="D236" s="30" t="str">
        <f aca="false">IF(ISBLANK(Values!E235),"",Values!E235)</f>
        <v/>
      </c>
      <c r="E236" s="31" t="str">
        <f aca="false">IF(ISBLANK(Values!E235),"","EAN")</f>
        <v/>
      </c>
      <c r="F236" s="28" t="str">
        <f aca="false">IF(ISBLANK(Values!E235),"",IF(Values!J235,Values!H235 &amp;" "&amp;  Values!$B$1 &amp; " " &amp;Values!$B$3,Values!G235 &amp;" "&amp;  Values!$B$2 &amp; " " &amp;Values!$B$3))</f>
        <v/>
      </c>
      <c r="G236" s="32" t="str">
        <f aca="false">IF(ISBLANK(Values!E235),"","TellusRem")</f>
        <v/>
      </c>
      <c r="H236" s="27" t="str">
        <f aca="false">IF(ISBLANK(Values!E235),"",Values!$B$16)</f>
        <v/>
      </c>
      <c r="I236" s="27" t="str">
        <f aca="false">IF(ISBLANK(Values!E235),"","4730574031")</f>
        <v/>
      </c>
      <c r="J236" s="38" t="str">
        <f aca="false">IF(ISBLANK(Values!E235),"",Values!F235 &amp; " variations")</f>
        <v/>
      </c>
      <c r="K236" s="28" t="str">
        <f aca="false">IF(ISBLANK(Values!E235),"",IF(Values!J235, Values!$B$4, Values!$B$5))</f>
        <v/>
      </c>
      <c r="L236" s="39" t="str">
        <f aca="false">IF(ISBLANK(Values!E235),"",Values!$B$18)</f>
        <v/>
      </c>
      <c r="M236" s="28" t="str">
        <f aca="false">IF(ISBLANK(Values!E235),"",Values!$M235)</f>
        <v/>
      </c>
      <c r="N236" s="28" t="str">
        <f aca="false">IF(ISBLANK(Values!F235),"",Values!$N235)</f>
        <v/>
      </c>
      <c r="O236" s="1" t="str">
        <f aca="false">IF(ISBLANK(Values!F235),"",Values!$O235)</f>
        <v/>
      </c>
      <c r="W236" s="32" t="str">
        <f aca="false">IF(ISBLANK(Values!E235),"","Child")</f>
        <v/>
      </c>
      <c r="X236" s="32" t="str">
        <f aca="false">IF(ISBLANK(Values!E235),"",Values!$B$13)</f>
        <v/>
      </c>
      <c r="Y236" s="38" t="str">
        <f aca="false">IF(ISBLANK(Values!E235),"","Size-Color")</f>
        <v/>
      </c>
      <c r="Z236" s="32" t="str">
        <f aca="false">IF(ISBLANK(Values!E235),"","variation")</f>
        <v/>
      </c>
      <c r="AA236" s="36" t="str">
        <f aca="false">IF(ISBLANK(Values!E235),"",Values!$B$20)</f>
        <v/>
      </c>
      <c r="AB236" s="36" t="str">
        <f aca="false">IF(ISBLANK(Values!E235),"",Values!$B$29)</f>
        <v/>
      </c>
      <c r="AI236" s="41" t="str">
        <f aca="false">IF(ISBLANK(Values!E235),"",IF(Values!I235,Values!$B$23,Values!$B$33))</f>
        <v/>
      </c>
      <c r="AJ236" s="42" t="str">
        <f aca="false">IF(ISBLANK(Values!E235),"","👉 "&amp;Values!H255&amp; " "&amp;Values!$B$24 &amp;" "&amp;Values!$B$3)</f>
        <v/>
      </c>
      <c r="AK236" s="1" t="str">
        <f aca="false">IF(ISBLANK(Values!E235),"",Values!$B$25)</f>
        <v/>
      </c>
      <c r="AL236" s="1" t="str">
        <f aca="false">IF(ISBLANK(Values!E235),"",Values!$B$26)</f>
        <v/>
      </c>
      <c r="AM236" s="1" t="str">
        <f aca="false">IF(ISBLANK(Values!E235),"",Values!$B$27)</f>
        <v/>
      </c>
      <c r="AT236" s="1" t="str">
        <f aca="false">IF(ISBLANK(Values!E235),"",IF(Values!J235,"Backlit", "Non-Backlit"))</f>
        <v/>
      </c>
      <c r="AV236" s="28" t="str">
        <f aca="false">IF(ISBLANK(Values!E235),"",Values!H235)</f>
        <v/>
      </c>
      <c r="BE236" s="27" t="str">
        <f aca="false">IF(ISBLANK(Values!E235),"","Professional Audience")</f>
        <v/>
      </c>
      <c r="BF236" s="27" t="str">
        <f aca="false">IF(ISBLANK(Values!E235),"","Consumer Audience")</f>
        <v/>
      </c>
      <c r="BG236" s="27" t="str">
        <f aca="false">IF(ISBLANK(Values!E235),"","Adults")</f>
        <v/>
      </c>
      <c r="BH236" s="27" t="str">
        <f aca="false">IF(ISBLANK(Values!E235),"","People")</f>
        <v/>
      </c>
      <c r="CG236" s="1" t="str">
        <f aca="false">IF(ISBLANK(Values!E235),"",Values!$B$11)</f>
        <v/>
      </c>
      <c r="CH236" s="1" t="str">
        <f aca="false">IF(ISBLANK(Values!E235),"","GR")</f>
        <v/>
      </c>
      <c r="CI236" s="1" t="str">
        <f aca="false">IF(ISBLANK(Values!E235),"",Values!$B$7)</f>
        <v/>
      </c>
      <c r="CJ236" s="1" t="str">
        <f aca="false">IF(ISBLANK(Values!E235),"",Values!$B$8)</f>
        <v/>
      </c>
      <c r="CK236" s="1" t="str">
        <f aca="false">IF(ISBLANK(Values!E235),"",Values!$B$9)</f>
        <v/>
      </c>
      <c r="CL236" s="1" t="str">
        <f aca="false">IF(ISBLANK(Values!E235),"","CM")</f>
        <v/>
      </c>
      <c r="CP236" s="36" t="str">
        <f aca="false">IF(ISBLANK(Values!E235),"",Values!$B$7)</f>
        <v/>
      </c>
      <c r="CQ236" s="36" t="str">
        <f aca="false">IF(ISBLANK(Values!E235),"",Values!$B$8)</f>
        <v/>
      </c>
      <c r="CR236" s="36" t="str">
        <f aca="false">IF(ISBLANK(Values!E235),"",Values!$B$9)</f>
        <v/>
      </c>
      <c r="CS236" s="1" t="str">
        <f aca="false">IF(ISBLANK(Values!E235),"",Values!$B$11)</f>
        <v/>
      </c>
      <c r="CT236" s="1" t="str">
        <f aca="false">IF(ISBLANK(Values!E235),"","GR")</f>
        <v/>
      </c>
      <c r="CU236" s="1" t="str">
        <f aca="false">IF(ISBLANK(Values!E235),"","CM")</f>
        <v/>
      </c>
      <c r="CV236" s="1" t="str">
        <f aca="false">IF(ISBLANK(Values!E235),"",IF(Values!$B$36=options!$F$1,"Denmark", IF(Values!$B$36=options!$F$2, "Danemark",IF(Values!$B$36=options!$F$3, "Dänemark",IF(Values!$B$36=options!$F$4, "Danimarca",IF(Values!$B$36=options!$F$5, "Dinamarca",IF(Values!$B$36=options!$F$6, "Denemarken","" ) ) ) ) )))</f>
        <v/>
      </c>
      <c r="CZ236" s="1" t="str">
        <f aca="false">IF(ISBLANK(Values!E235),"","No")</f>
        <v/>
      </c>
      <c r="DA236" s="1" t="str">
        <f aca="false">IF(ISBLANK(Values!E235),"","No")</f>
        <v/>
      </c>
      <c r="DO236" s="27" t="str">
        <f aca="false">IF(ISBLANK(Values!E235),"","Parts")</f>
        <v/>
      </c>
      <c r="DP236" s="27" t="str">
        <f aca="false">IF(ISBLANK(Values!E235),"",Values!$B$31)</f>
        <v/>
      </c>
      <c r="DS236" s="31"/>
      <c r="DY236" s="31"/>
      <c r="DZ236" s="31"/>
      <c r="EA236" s="31"/>
      <c r="EB236" s="31"/>
      <c r="EC236" s="31"/>
      <c r="EI236" s="1" t="str">
        <f aca="false">IF(ISBLANK(Values!E235),"",Values!$B$31)</f>
        <v/>
      </c>
      <c r="ES236" s="1" t="str">
        <f aca="false">IF(ISBLANK(Values!E235),"","Amazon Tellus UPS")</f>
        <v/>
      </c>
      <c r="EV236" s="1" t="str">
        <f aca="false">IF(ISBLANK(Values!E235),"","New")</f>
        <v/>
      </c>
      <c r="FE236" s="1" t="str">
        <f aca="false">IF(ISBLANK(Values!E235),"","3")</f>
        <v/>
      </c>
      <c r="FH236" s="1" t="str">
        <f aca="false">IF(ISBLANK(Values!E235),"","FALSE")</f>
        <v/>
      </c>
      <c r="FI236" s="36" t="str">
        <f aca="false">IF(ISBLANK(Values!E235),"","FALSE")</f>
        <v/>
      </c>
      <c r="FJ236" s="36" t="str">
        <f aca="false">IF(ISBLANK(Values!E235),"","FALSE")</f>
        <v/>
      </c>
      <c r="FM236" s="1" t="str">
        <f aca="false">IF(ISBLANK(Values!E235),"","1")</f>
        <v/>
      </c>
      <c r="FO236" s="28" t="str">
        <f aca="false">IF(ISBLANK(Values!E235),"",IF(Values!J235, Values!$B$4, Values!$B$5))</f>
        <v/>
      </c>
      <c r="FP236" s="1" t="str">
        <f aca="false">IF(ISBLANK(Values!E235),"","Percent")</f>
        <v/>
      </c>
      <c r="FQ236" s="1" t="str">
        <f aca="false">IF(ISBLANK(Values!E235),"","2")</f>
        <v/>
      </c>
      <c r="FR236" s="1" t="str">
        <f aca="false">IF(ISBLANK(Values!E235),"","3")</f>
        <v/>
      </c>
      <c r="FS236" s="1" t="str">
        <f aca="false">IF(ISBLANK(Values!E235),"","5")</f>
        <v/>
      </c>
      <c r="FT236" s="1" t="str">
        <f aca="false">IF(ISBLANK(Values!E235),"","6")</f>
        <v/>
      </c>
      <c r="FU236" s="1" t="str">
        <f aca="false">IF(ISBLANK(Values!E235),"","10")</f>
        <v/>
      </c>
      <c r="FV236" s="1" t="str">
        <f aca="false">IF(ISBLANK(Values!E235),"","10")</f>
        <v/>
      </c>
    </row>
    <row r="237" customFormat="false" ht="15" hidden="false" customHeight="false" outlineLevel="0" collapsed="false">
      <c r="A237" s="27" t="str">
        <f aca="false">IF(ISBLANK(Values!E236),"",IF(Values!$B$37="EU","computercomponent","computer"))</f>
        <v/>
      </c>
      <c r="B237" s="37" t="str">
        <f aca="false">IF(ISBLANK(Values!E236),"",Values!F236)</f>
        <v/>
      </c>
      <c r="C237" s="32" t="str">
        <f aca="false">IF(ISBLANK(Values!E236),"","TellusRem")</f>
        <v/>
      </c>
      <c r="D237" s="30" t="str">
        <f aca="false">IF(ISBLANK(Values!E236),"",Values!E236)</f>
        <v/>
      </c>
      <c r="E237" s="31" t="str">
        <f aca="false">IF(ISBLANK(Values!E236),"","EAN")</f>
        <v/>
      </c>
      <c r="F237" s="28" t="str">
        <f aca="false">IF(ISBLANK(Values!E236),"",IF(Values!J236,Values!H236 &amp;" "&amp;  Values!$B$1 &amp; " " &amp;Values!$B$3,Values!G236 &amp;" "&amp;  Values!$B$2 &amp; " " &amp;Values!$B$3))</f>
        <v/>
      </c>
      <c r="G237" s="32" t="str">
        <f aca="false">IF(ISBLANK(Values!E236),"","TellusRem")</f>
        <v/>
      </c>
      <c r="H237" s="27" t="str">
        <f aca="false">IF(ISBLANK(Values!E236),"",Values!$B$16)</f>
        <v/>
      </c>
      <c r="I237" s="27" t="str">
        <f aca="false">IF(ISBLANK(Values!E236),"","4730574031")</f>
        <v/>
      </c>
      <c r="J237" s="38" t="str">
        <f aca="false">IF(ISBLANK(Values!E236),"",Values!F236 &amp; " variations")</f>
        <v/>
      </c>
      <c r="K237" s="28" t="str">
        <f aca="false">IF(ISBLANK(Values!E236),"",IF(Values!J236, Values!$B$4, Values!$B$5))</f>
        <v/>
      </c>
      <c r="L237" s="39" t="str">
        <f aca="false">IF(ISBLANK(Values!E236),"",Values!$B$18)</f>
        <v/>
      </c>
      <c r="M237" s="28" t="str">
        <f aca="false">IF(ISBLANK(Values!E236),"",Values!$M236)</f>
        <v/>
      </c>
      <c r="N237" s="28" t="str">
        <f aca="false">IF(ISBLANK(Values!F236),"",Values!$N236)</f>
        <v/>
      </c>
      <c r="O237" s="1" t="str">
        <f aca="false">IF(ISBLANK(Values!F236),"",Values!$O236)</f>
        <v/>
      </c>
      <c r="W237" s="32" t="str">
        <f aca="false">IF(ISBLANK(Values!E236),"","Child")</f>
        <v/>
      </c>
      <c r="X237" s="32" t="str">
        <f aca="false">IF(ISBLANK(Values!E236),"",Values!$B$13)</f>
        <v/>
      </c>
      <c r="Y237" s="38" t="str">
        <f aca="false">IF(ISBLANK(Values!E236),"","Size-Color")</f>
        <v/>
      </c>
      <c r="Z237" s="32" t="str">
        <f aca="false">IF(ISBLANK(Values!E236),"","variation")</f>
        <v/>
      </c>
      <c r="AA237" s="36" t="str">
        <f aca="false">IF(ISBLANK(Values!E236),"",Values!$B$20)</f>
        <v/>
      </c>
      <c r="AB237" s="36" t="str">
        <f aca="false">IF(ISBLANK(Values!E236),"",Values!$B$29)</f>
        <v/>
      </c>
      <c r="AI237" s="41" t="str">
        <f aca="false">IF(ISBLANK(Values!E236),"",IF(Values!I236,Values!$B$23,Values!$B$33))</f>
        <v/>
      </c>
      <c r="AJ237" s="42" t="str">
        <f aca="false">IF(ISBLANK(Values!E236),"","👉 "&amp;Values!H256&amp; " "&amp;Values!$B$24 &amp;" "&amp;Values!$B$3)</f>
        <v/>
      </c>
      <c r="AK237" s="1" t="str">
        <f aca="false">IF(ISBLANK(Values!E236),"",Values!$B$25)</f>
        <v/>
      </c>
      <c r="AL237" s="1" t="str">
        <f aca="false">IF(ISBLANK(Values!E236),"",Values!$B$26)</f>
        <v/>
      </c>
      <c r="AM237" s="1" t="str">
        <f aca="false">IF(ISBLANK(Values!E236),"",Values!$B$27)</f>
        <v/>
      </c>
      <c r="AT237" s="1" t="str">
        <f aca="false">IF(ISBLANK(Values!E236),"",IF(Values!J236,"Backlit", "Non-Backlit"))</f>
        <v/>
      </c>
      <c r="AV237" s="28" t="str">
        <f aca="false">IF(ISBLANK(Values!E236),"",Values!H256)</f>
        <v/>
      </c>
      <c r="BE237" s="27" t="str">
        <f aca="false">IF(ISBLANK(Values!E236),"","Professional Audience")</f>
        <v/>
      </c>
      <c r="BF237" s="27" t="str">
        <f aca="false">IF(ISBLANK(Values!E236),"","Consumer Audience")</f>
        <v/>
      </c>
      <c r="BG237" s="27" t="str">
        <f aca="false">IF(ISBLANK(Values!E236),"","Adults")</f>
        <v/>
      </c>
      <c r="BH237" s="27" t="str">
        <f aca="false">IF(ISBLANK(Values!E236),"","People")</f>
        <v/>
      </c>
      <c r="CG237" s="1" t="str">
        <f aca="false">IF(ISBLANK(Values!E236),"",Values!$B$11)</f>
        <v/>
      </c>
      <c r="CH237" s="1" t="str">
        <f aca="false">IF(ISBLANK(Values!E236),"","GR")</f>
        <v/>
      </c>
      <c r="CI237" s="1" t="str">
        <f aca="false">IF(ISBLANK(Values!E236),"",Values!$B$7)</f>
        <v/>
      </c>
      <c r="CJ237" s="1" t="str">
        <f aca="false">IF(ISBLANK(Values!E236),"",Values!$B$8)</f>
        <v/>
      </c>
      <c r="CK237" s="1" t="str">
        <f aca="false">IF(ISBLANK(Values!E236),"",Values!$B$9)</f>
        <v/>
      </c>
      <c r="CL237" s="1" t="str">
        <f aca="false">IF(ISBLANK(Values!E236),"","CM")</f>
        <v/>
      </c>
      <c r="CP237" s="36" t="str">
        <f aca="false">IF(ISBLANK(Values!E236),"",Values!$B$7)</f>
        <v/>
      </c>
      <c r="CQ237" s="36" t="str">
        <f aca="false">IF(ISBLANK(Values!E236),"",Values!$B$8)</f>
        <v/>
      </c>
      <c r="CR237" s="36" t="str">
        <f aca="false">IF(ISBLANK(Values!E236),"",Values!$B$9)</f>
        <v/>
      </c>
      <c r="CS237" s="1" t="str">
        <f aca="false">IF(ISBLANK(Values!E236),"",Values!$B$11)</f>
        <v/>
      </c>
      <c r="CT237" s="1" t="str">
        <f aca="false">IF(ISBLANK(Values!E236),"","GR")</f>
        <v/>
      </c>
      <c r="CU237" s="1" t="str">
        <f aca="false">IF(ISBLANK(Values!E236),"","CM")</f>
        <v/>
      </c>
      <c r="CV237" s="1" t="str">
        <f aca="false">IF(ISBLANK(Values!E236),"",IF(Values!$B$36=options!$F$1,"Denmark", IF(Values!$B$36=options!$F$2, "Danemark",IF(Values!$B$36=options!$F$3, "Dänemark",IF(Values!$B$36=options!$F$4, "Danimarca",IF(Values!$B$36=options!$F$5, "Dinamarca",IF(Values!$B$36=options!$F$6, "Denemarken","" ) ) ) ) )))</f>
        <v/>
      </c>
      <c r="CZ237" s="1" t="str">
        <f aca="false">IF(ISBLANK(Values!E236),"","No")</f>
        <v/>
      </c>
      <c r="DA237" s="1" t="str">
        <f aca="false">IF(ISBLANK(Values!E236),"","No")</f>
        <v/>
      </c>
      <c r="DO237" s="27" t="str">
        <f aca="false">IF(ISBLANK(Values!E236),"","Parts")</f>
        <v/>
      </c>
      <c r="DP237" s="27" t="str">
        <f aca="false">IF(ISBLANK(Values!E236),"",Values!$B$31)</f>
        <v/>
      </c>
      <c r="DS237" s="31"/>
      <c r="DY237" s="31"/>
      <c r="DZ237" s="31"/>
      <c r="EA237" s="31"/>
      <c r="EB237" s="31"/>
      <c r="EC237" s="31"/>
      <c r="EI237" s="1" t="str">
        <f aca="false">IF(ISBLANK(Values!E236),"",Values!$B$31)</f>
        <v/>
      </c>
      <c r="ES237" s="1" t="str">
        <f aca="false">IF(ISBLANK(Values!E236),"","Amazon Tellus UPS")</f>
        <v/>
      </c>
      <c r="EV237" s="1" t="str">
        <f aca="false">IF(ISBLANK(Values!E236),"","New")</f>
        <v/>
      </c>
      <c r="FE237" s="1" t="str">
        <f aca="false">IF(ISBLANK(Values!E236),"","3")</f>
        <v/>
      </c>
      <c r="FH237" s="1" t="str">
        <f aca="false">IF(ISBLANK(Values!E236),"","FALSE")</f>
        <v/>
      </c>
      <c r="FI237" s="36" t="str">
        <f aca="false">IF(ISBLANK(Values!E236),"","FALSE")</f>
        <v/>
      </c>
      <c r="FJ237" s="36" t="str">
        <f aca="false">IF(ISBLANK(Values!E236),"","FALSE")</f>
        <v/>
      </c>
      <c r="FM237" s="1" t="str">
        <f aca="false">IF(ISBLANK(Values!E236),"","1")</f>
        <v/>
      </c>
      <c r="FO237" s="28" t="str">
        <f aca="false">IF(ISBLANK(Values!E236),"",IF(Values!J236, Values!$B$4, Values!$B$5))</f>
        <v/>
      </c>
      <c r="FP237" s="1" t="str">
        <f aca="false">IF(ISBLANK(Values!E236),"","Percent")</f>
        <v/>
      </c>
      <c r="FQ237" s="1" t="str">
        <f aca="false">IF(ISBLANK(Values!E236),"","2")</f>
        <v/>
      </c>
      <c r="FR237" s="1" t="str">
        <f aca="false">IF(ISBLANK(Values!E236),"","3")</f>
        <v/>
      </c>
      <c r="FS237" s="1" t="str">
        <f aca="false">IF(ISBLANK(Values!E236),"","5")</f>
        <v/>
      </c>
      <c r="FT237" s="1" t="str">
        <f aca="false">IF(ISBLANK(Values!E236),"","6")</f>
        <v/>
      </c>
      <c r="FU237" s="1" t="str">
        <f aca="false">IF(ISBLANK(Values!E236),"","10")</f>
        <v/>
      </c>
      <c r="FV237" s="1" t="str">
        <f aca="false">IF(ISBLANK(Values!E236),"","10")</f>
        <v/>
      </c>
    </row>
    <row r="238" customFormat="false" ht="15" hidden="false" customHeight="false" outlineLevel="0" collapsed="false">
      <c r="A238" s="27" t="str">
        <f aca="false">IF(ISBLANK(Values!E237),"",IF(Values!$B$37="EU","computercomponent","computer"))</f>
        <v/>
      </c>
      <c r="B238" s="37" t="str">
        <f aca="false">IF(ISBLANK(Values!E237),"",Values!F237)</f>
        <v/>
      </c>
      <c r="C238" s="32" t="str">
        <f aca="false">IF(ISBLANK(Values!E237),"","TellusRem")</f>
        <v/>
      </c>
      <c r="D238" s="30" t="str">
        <f aca="false">IF(ISBLANK(Values!E237),"",Values!E237)</f>
        <v/>
      </c>
      <c r="E238" s="31" t="str">
        <f aca="false">IF(ISBLANK(Values!E237),"","EAN")</f>
        <v/>
      </c>
      <c r="F238" s="28" t="str">
        <f aca="false">IF(ISBLANK(Values!E237),"",IF(Values!J237,Values!H237 &amp;" "&amp;  Values!$B$1 &amp; " " &amp;Values!$B$3,Values!G237 &amp;" "&amp;  Values!$B$2 &amp; " " &amp;Values!$B$3))</f>
        <v/>
      </c>
      <c r="G238" s="32" t="str">
        <f aca="false">IF(ISBLANK(Values!E237),"","TellusRem")</f>
        <v/>
      </c>
      <c r="H238" s="27" t="str">
        <f aca="false">IF(ISBLANK(Values!E237),"",Values!$B$16)</f>
        <v/>
      </c>
      <c r="I238" s="27" t="str">
        <f aca="false">IF(ISBLANK(Values!E237),"","4730574031")</f>
        <v/>
      </c>
      <c r="J238" s="38" t="str">
        <f aca="false">IF(ISBLANK(Values!E237),"",Values!F237 &amp; " variations")</f>
        <v/>
      </c>
      <c r="K238" s="28" t="str">
        <f aca="false">IF(ISBLANK(Values!E237),"",IF(Values!J237, Values!$B$4, Values!$B$5))</f>
        <v/>
      </c>
      <c r="L238" s="39" t="str">
        <f aca="false">IF(ISBLANK(Values!E237),"",Values!$B$18)</f>
        <v/>
      </c>
      <c r="M238" s="28" t="str">
        <f aca="false">IF(ISBLANK(Values!E237),"",Values!$M237)</f>
        <v/>
      </c>
      <c r="N238" s="28" t="str">
        <f aca="false">IF(ISBLANK(Values!F237),"",Values!$N237)</f>
        <v/>
      </c>
      <c r="O238" s="1" t="str">
        <f aca="false">IF(ISBLANK(Values!F237),"",Values!$O237)</f>
        <v/>
      </c>
      <c r="W238" s="32" t="str">
        <f aca="false">IF(ISBLANK(Values!E237),"","Child")</f>
        <v/>
      </c>
      <c r="X238" s="32" t="str">
        <f aca="false">IF(ISBLANK(Values!E237),"",Values!$B$13)</f>
        <v/>
      </c>
      <c r="Y238" s="38" t="str">
        <f aca="false">IF(ISBLANK(Values!E237),"","Size-Color")</f>
        <v/>
      </c>
      <c r="Z238" s="32" t="str">
        <f aca="false">IF(ISBLANK(Values!E237),"","variation")</f>
        <v/>
      </c>
      <c r="AA238" s="36" t="str">
        <f aca="false">IF(ISBLANK(Values!E237),"",Values!$B$20)</f>
        <v/>
      </c>
      <c r="AB238" s="36" t="str">
        <f aca="false">IF(ISBLANK(Values!E237),"",Values!$B$29)</f>
        <v/>
      </c>
      <c r="AI238" s="41" t="str">
        <f aca="false">IF(ISBLANK(Values!E237),"",IF(Values!I237,Values!$B$23,Values!$B$33))</f>
        <v/>
      </c>
      <c r="AJ238" s="42" t="str">
        <f aca="false">IF(ISBLANK(Values!E237),"","👉 "&amp;Values!H257&amp; " "&amp;Values!$B$24 &amp;" "&amp;Values!$B$3)</f>
        <v/>
      </c>
      <c r="AK238" s="1" t="str">
        <f aca="false">IF(ISBLANK(Values!E237),"",Values!$B$25)</f>
        <v/>
      </c>
      <c r="AL238" s="1" t="str">
        <f aca="false">IF(ISBLANK(Values!E237),"",Values!$B$26)</f>
        <v/>
      </c>
      <c r="AM238" s="1" t="str">
        <f aca="false">IF(ISBLANK(Values!E237),"",Values!$B$27)</f>
        <v/>
      </c>
      <c r="AT238" s="1" t="str">
        <f aca="false">IF(ISBLANK(Values!E237),"",IF(Values!J237,"Backlit", "Non-Backlit"))</f>
        <v/>
      </c>
      <c r="AV238" s="28" t="str">
        <f aca="false">IF(ISBLANK(Values!E237),"",Values!H257)</f>
        <v/>
      </c>
      <c r="BE238" s="27" t="str">
        <f aca="false">IF(ISBLANK(Values!E237),"","Professional Audience")</f>
        <v/>
      </c>
      <c r="BF238" s="27" t="str">
        <f aca="false">IF(ISBLANK(Values!E237),"","Consumer Audience")</f>
        <v/>
      </c>
      <c r="BG238" s="27" t="str">
        <f aca="false">IF(ISBLANK(Values!E237),"","Adults")</f>
        <v/>
      </c>
      <c r="BH238" s="27" t="str">
        <f aca="false">IF(ISBLANK(Values!E237),"","People")</f>
        <v/>
      </c>
      <c r="CG238" s="1" t="str">
        <f aca="false">IF(ISBLANK(Values!E237),"",Values!$B$11)</f>
        <v/>
      </c>
      <c r="CH238" s="1" t="str">
        <f aca="false">IF(ISBLANK(Values!E237),"","GR")</f>
        <v/>
      </c>
      <c r="CI238" s="1" t="str">
        <f aca="false">IF(ISBLANK(Values!E237),"",Values!$B$7)</f>
        <v/>
      </c>
      <c r="CJ238" s="1" t="str">
        <f aca="false">IF(ISBLANK(Values!E237),"",Values!$B$8)</f>
        <v/>
      </c>
      <c r="CK238" s="1" t="str">
        <f aca="false">IF(ISBLANK(Values!E237),"",Values!$B$9)</f>
        <v/>
      </c>
      <c r="CL238" s="1" t="str">
        <f aca="false">IF(ISBLANK(Values!E237),"","CM")</f>
        <v/>
      </c>
      <c r="CP238" s="36" t="str">
        <f aca="false">IF(ISBLANK(Values!E237),"",Values!$B$7)</f>
        <v/>
      </c>
      <c r="CQ238" s="36" t="str">
        <f aca="false">IF(ISBLANK(Values!E237),"",Values!$B$8)</f>
        <v/>
      </c>
      <c r="CR238" s="36" t="str">
        <f aca="false">IF(ISBLANK(Values!E237),"",Values!$B$9)</f>
        <v/>
      </c>
      <c r="CS238" s="1" t="str">
        <f aca="false">IF(ISBLANK(Values!E237),"",Values!$B$11)</f>
        <v/>
      </c>
      <c r="CT238" s="1" t="str">
        <f aca="false">IF(ISBLANK(Values!E237),"","GR")</f>
        <v/>
      </c>
      <c r="CU238" s="1" t="str">
        <f aca="false">IF(ISBLANK(Values!E237),"","CM")</f>
        <v/>
      </c>
      <c r="CV238" s="1" t="str">
        <f aca="false">IF(ISBLANK(Values!E237),"",IF(Values!$B$36=options!$F$1,"Denmark", IF(Values!$B$36=options!$F$2, "Danemark",IF(Values!$B$36=options!$F$3, "Dänemark",IF(Values!$B$36=options!$F$4, "Danimarca",IF(Values!$B$36=options!$F$5, "Dinamarca",IF(Values!$B$36=options!$F$6, "Denemarken","" ) ) ) ) )))</f>
        <v/>
      </c>
      <c r="CZ238" s="1" t="str">
        <f aca="false">IF(ISBLANK(Values!E237),"","No")</f>
        <v/>
      </c>
      <c r="DA238" s="1" t="str">
        <f aca="false">IF(ISBLANK(Values!E237),"","No")</f>
        <v/>
      </c>
      <c r="DO238" s="27" t="str">
        <f aca="false">IF(ISBLANK(Values!E237),"","Parts")</f>
        <v/>
      </c>
      <c r="DP238" s="27" t="str">
        <f aca="false">IF(ISBLANK(Values!E237),"",Values!$B$31)</f>
        <v/>
      </c>
      <c r="DS238" s="31"/>
      <c r="DY238" s="31"/>
      <c r="DZ238" s="31"/>
      <c r="EA238" s="31"/>
      <c r="EB238" s="31"/>
      <c r="EC238" s="31"/>
      <c r="EI238" s="1" t="str">
        <f aca="false">IF(ISBLANK(Values!E237),"",Values!$B$31)</f>
        <v/>
      </c>
      <c r="ES238" s="1" t="str">
        <f aca="false">IF(ISBLANK(Values!E237),"","Amazon Tellus UPS")</f>
        <v/>
      </c>
      <c r="EV238" s="1" t="str">
        <f aca="false">IF(ISBLANK(Values!E237),"","New")</f>
        <v/>
      </c>
      <c r="FE238" s="1" t="str">
        <f aca="false">IF(ISBLANK(Values!E237),"","3")</f>
        <v/>
      </c>
      <c r="FH238" s="1" t="str">
        <f aca="false">IF(ISBLANK(Values!E237),"","FALSE")</f>
        <v/>
      </c>
      <c r="FI238" s="36" t="str">
        <f aca="false">IF(ISBLANK(Values!E237),"","FALSE")</f>
        <v/>
      </c>
      <c r="FJ238" s="36" t="str">
        <f aca="false">IF(ISBLANK(Values!E237),"","FALSE")</f>
        <v/>
      </c>
      <c r="FM238" s="1" t="str">
        <f aca="false">IF(ISBLANK(Values!E237),"","1")</f>
        <v/>
      </c>
      <c r="FO238" s="28" t="str">
        <f aca="false">IF(ISBLANK(Values!E237),"",IF(Values!J237, Values!$B$4, Values!$B$5))</f>
        <v/>
      </c>
      <c r="FP238" s="1" t="str">
        <f aca="false">IF(ISBLANK(Values!E237),"","Percent")</f>
        <v/>
      </c>
      <c r="FQ238" s="1" t="str">
        <f aca="false">IF(ISBLANK(Values!E237),"","2")</f>
        <v/>
      </c>
      <c r="FR238" s="1" t="str">
        <f aca="false">IF(ISBLANK(Values!E237),"","3")</f>
        <v/>
      </c>
      <c r="FS238" s="1" t="str">
        <f aca="false">IF(ISBLANK(Values!E237),"","5")</f>
        <v/>
      </c>
      <c r="FT238" s="1" t="str">
        <f aca="false">IF(ISBLANK(Values!E237),"","6")</f>
        <v/>
      </c>
      <c r="FU238" s="1" t="str">
        <f aca="false">IF(ISBLANK(Values!E237),"","10")</f>
        <v/>
      </c>
      <c r="FV238" s="1" t="str">
        <f aca="false">IF(ISBLANK(Values!E237),"","10")</f>
        <v/>
      </c>
    </row>
    <row r="239" customFormat="false" ht="15" hidden="false" customHeight="false" outlineLevel="0" collapsed="false">
      <c r="A239" s="27" t="str">
        <f aca="false">IF(ISBLANK(Values!E238),"",IF(Values!$B$37="EU","computercomponent","computer"))</f>
        <v/>
      </c>
      <c r="B239" s="37" t="str">
        <f aca="false">IF(ISBLANK(Values!E238),"",Values!F238)</f>
        <v/>
      </c>
      <c r="C239" s="32" t="str">
        <f aca="false">IF(ISBLANK(Values!E238),"","TellusRem")</f>
        <v/>
      </c>
      <c r="D239" s="30" t="str">
        <f aca="false">IF(ISBLANK(Values!E238),"",Values!E238)</f>
        <v/>
      </c>
      <c r="E239" s="31" t="str">
        <f aca="false">IF(ISBLANK(Values!E238),"","EAN")</f>
        <v/>
      </c>
      <c r="F239" s="28" t="str">
        <f aca="false">IF(ISBLANK(Values!E238),"",IF(Values!J238,Values!H238 &amp;" "&amp;  Values!$B$1 &amp; " " &amp;Values!$B$3,Values!G238 &amp;" "&amp;  Values!$B$2 &amp; " " &amp;Values!$B$3))</f>
        <v/>
      </c>
      <c r="G239" s="32" t="str">
        <f aca="false">IF(ISBLANK(Values!E238),"","TellusRem")</f>
        <v/>
      </c>
      <c r="H239" s="27" t="str">
        <f aca="false">IF(ISBLANK(Values!E238),"",Values!$B$16)</f>
        <v/>
      </c>
      <c r="I239" s="27" t="str">
        <f aca="false">IF(ISBLANK(Values!E238),"","4730574031")</f>
        <v/>
      </c>
      <c r="J239" s="38" t="str">
        <f aca="false">IF(ISBLANK(Values!E238),"",Values!F238 &amp; " variations")</f>
        <v/>
      </c>
      <c r="K239" s="28" t="str">
        <f aca="false">IF(ISBLANK(Values!E238),"",IF(Values!J238, Values!$B$4, Values!$B$5))</f>
        <v/>
      </c>
      <c r="L239" s="39" t="str">
        <f aca="false">IF(ISBLANK(Values!E238),"",Values!$B$18)</f>
        <v/>
      </c>
      <c r="M239" s="28" t="str">
        <f aca="false">IF(ISBLANK(Values!E238),"",Values!$M238)</f>
        <v/>
      </c>
      <c r="N239" s="28" t="str">
        <f aca="false">IF(ISBLANK(Values!F238),"",Values!$N238)</f>
        <v/>
      </c>
      <c r="O239" s="1" t="str">
        <f aca="false">IF(ISBLANK(Values!F238),"",Values!$O238)</f>
        <v/>
      </c>
      <c r="W239" s="32" t="str">
        <f aca="false">IF(ISBLANK(Values!E238),"","Child")</f>
        <v/>
      </c>
      <c r="X239" s="32" t="str">
        <f aca="false">IF(ISBLANK(Values!E238),"",Values!$B$13)</f>
        <v/>
      </c>
      <c r="Y239" s="38" t="str">
        <f aca="false">IF(ISBLANK(Values!E238),"","Size-Color")</f>
        <v/>
      </c>
      <c r="Z239" s="32" t="str">
        <f aca="false">IF(ISBLANK(Values!E238),"","variation")</f>
        <v/>
      </c>
      <c r="AA239" s="36" t="str">
        <f aca="false">IF(ISBLANK(Values!E238),"",Values!$B$20)</f>
        <v/>
      </c>
      <c r="AB239" s="36" t="str">
        <f aca="false">IF(ISBLANK(Values!E238),"",Values!$B$29)</f>
        <v/>
      </c>
      <c r="AI239" s="41" t="str">
        <f aca="false">IF(ISBLANK(Values!E238),"",IF(Values!I238,Values!$B$23,Values!$B$33))</f>
        <v/>
      </c>
      <c r="AJ239" s="42" t="str">
        <f aca="false">IF(ISBLANK(Values!E238),"","👉 "&amp;Values!H258&amp; " "&amp;Values!$B$24 &amp;" "&amp;Values!$B$3)</f>
        <v/>
      </c>
      <c r="AK239" s="1" t="str">
        <f aca="false">IF(ISBLANK(Values!E238),"",Values!$B$25)</f>
        <v/>
      </c>
      <c r="AL239" s="1" t="str">
        <f aca="false">IF(ISBLANK(Values!E238),"",Values!$B$26)</f>
        <v/>
      </c>
      <c r="AM239" s="1" t="str">
        <f aca="false">IF(ISBLANK(Values!E238),"",Values!$B$27)</f>
        <v/>
      </c>
      <c r="AT239" s="1" t="str">
        <f aca="false">IF(ISBLANK(Values!E238),"",IF(Values!J238,"Backlit", "Non-Backlit"))</f>
        <v/>
      </c>
      <c r="AV239" s="28" t="str">
        <f aca="false">IF(ISBLANK(Values!E238),"",Values!H258)</f>
        <v/>
      </c>
      <c r="BE239" s="27" t="str">
        <f aca="false">IF(ISBLANK(Values!E238),"","Professional Audience")</f>
        <v/>
      </c>
      <c r="BF239" s="27" t="str">
        <f aca="false">IF(ISBLANK(Values!E238),"","Consumer Audience")</f>
        <v/>
      </c>
      <c r="BG239" s="27" t="str">
        <f aca="false">IF(ISBLANK(Values!E238),"","Adults")</f>
        <v/>
      </c>
      <c r="BH239" s="27" t="str">
        <f aca="false">IF(ISBLANK(Values!E238),"","People")</f>
        <v/>
      </c>
      <c r="CG239" s="1" t="str">
        <f aca="false">IF(ISBLANK(Values!E238),"",Values!$B$11)</f>
        <v/>
      </c>
      <c r="CH239" s="1" t="str">
        <f aca="false">IF(ISBLANK(Values!E238),"","GR")</f>
        <v/>
      </c>
      <c r="CI239" s="1" t="str">
        <f aca="false">IF(ISBLANK(Values!E238),"",Values!$B$7)</f>
        <v/>
      </c>
      <c r="CJ239" s="1" t="str">
        <f aca="false">IF(ISBLANK(Values!E238),"",Values!$B$8)</f>
        <v/>
      </c>
      <c r="CK239" s="1" t="str">
        <f aca="false">IF(ISBLANK(Values!E238),"",Values!$B$9)</f>
        <v/>
      </c>
      <c r="CL239" s="1" t="str">
        <f aca="false">IF(ISBLANK(Values!E238),"","CM")</f>
        <v/>
      </c>
      <c r="CP239" s="36" t="str">
        <f aca="false">IF(ISBLANK(Values!E238),"",Values!$B$7)</f>
        <v/>
      </c>
      <c r="CQ239" s="36" t="str">
        <f aca="false">IF(ISBLANK(Values!E238),"",Values!$B$8)</f>
        <v/>
      </c>
      <c r="CR239" s="36" t="str">
        <f aca="false">IF(ISBLANK(Values!E238),"",Values!$B$9)</f>
        <v/>
      </c>
      <c r="CS239" s="1" t="str">
        <f aca="false">IF(ISBLANK(Values!E238),"",Values!$B$11)</f>
        <v/>
      </c>
      <c r="CT239" s="1" t="str">
        <f aca="false">IF(ISBLANK(Values!E238),"","GR")</f>
        <v/>
      </c>
      <c r="CU239" s="1" t="str">
        <f aca="false">IF(ISBLANK(Values!E238),"","CM")</f>
        <v/>
      </c>
      <c r="CV239" s="1" t="str">
        <f aca="false">IF(ISBLANK(Values!E238),"",IF(Values!$B$36=options!$F$1,"Denmark", IF(Values!$B$36=options!$F$2, "Danemark",IF(Values!$B$36=options!$F$3, "Dänemark",IF(Values!$B$36=options!$F$4, "Danimarca",IF(Values!$B$36=options!$F$5, "Dinamarca",IF(Values!$B$36=options!$F$6, "Denemarken","" ) ) ) ) )))</f>
        <v/>
      </c>
      <c r="CZ239" s="1" t="str">
        <f aca="false">IF(ISBLANK(Values!E238),"","No")</f>
        <v/>
      </c>
      <c r="DA239" s="1" t="str">
        <f aca="false">IF(ISBLANK(Values!E238),"","No")</f>
        <v/>
      </c>
      <c r="DO239" s="27" t="str">
        <f aca="false">IF(ISBLANK(Values!E238),"","Parts")</f>
        <v/>
      </c>
      <c r="DP239" s="27" t="str">
        <f aca="false">IF(ISBLANK(Values!E238),"",Values!$B$31)</f>
        <v/>
      </c>
      <c r="DS239" s="31"/>
      <c r="DY239" s="31"/>
      <c r="DZ239" s="31"/>
      <c r="EA239" s="31"/>
      <c r="EB239" s="31"/>
      <c r="EC239" s="31"/>
      <c r="EI239" s="1" t="str">
        <f aca="false">IF(ISBLANK(Values!E238),"",Values!$B$31)</f>
        <v/>
      </c>
      <c r="ES239" s="1" t="str">
        <f aca="false">IF(ISBLANK(Values!E238),"","Amazon Tellus UPS")</f>
        <v/>
      </c>
      <c r="EV239" s="1" t="str">
        <f aca="false">IF(ISBLANK(Values!E238),"","New")</f>
        <v/>
      </c>
      <c r="FE239" s="1" t="str">
        <f aca="false">IF(ISBLANK(Values!E238),"","3")</f>
        <v/>
      </c>
      <c r="FH239" s="1" t="str">
        <f aca="false">IF(ISBLANK(Values!E238),"","FALSE")</f>
        <v/>
      </c>
      <c r="FI239" s="36" t="str">
        <f aca="false">IF(ISBLANK(Values!E238),"","FALSE")</f>
        <v/>
      </c>
      <c r="FJ239" s="36" t="str">
        <f aca="false">IF(ISBLANK(Values!E238),"","FALSE")</f>
        <v/>
      </c>
      <c r="FM239" s="1" t="str">
        <f aca="false">IF(ISBLANK(Values!E238),"","1")</f>
        <v/>
      </c>
      <c r="FO239" s="28" t="str">
        <f aca="false">IF(ISBLANK(Values!E238),"",IF(Values!J238, Values!$B$4, Values!$B$5))</f>
        <v/>
      </c>
      <c r="FP239" s="1" t="str">
        <f aca="false">IF(ISBLANK(Values!E238),"","Percent")</f>
        <v/>
      </c>
      <c r="FQ239" s="1" t="str">
        <f aca="false">IF(ISBLANK(Values!E238),"","2")</f>
        <v/>
      </c>
      <c r="FR239" s="1" t="str">
        <f aca="false">IF(ISBLANK(Values!E238),"","3")</f>
        <v/>
      </c>
      <c r="FS239" s="1" t="str">
        <f aca="false">IF(ISBLANK(Values!E238),"","5")</f>
        <v/>
      </c>
      <c r="FT239" s="1" t="str">
        <f aca="false">IF(ISBLANK(Values!E238),"","6")</f>
        <v/>
      </c>
      <c r="FU239" s="1" t="str">
        <f aca="false">IF(ISBLANK(Values!E238),"","10")</f>
        <v/>
      </c>
      <c r="FV239" s="1" t="str">
        <f aca="false">IF(ISBLANK(Values!E238),"","10")</f>
        <v/>
      </c>
    </row>
    <row r="240" customFormat="false" ht="15" hidden="false" customHeight="false" outlineLevel="0" collapsed="false">
      <c r="A240" s="27" t="str">
        <f aca="false">IF(ISBLANK(Values!E239),"",IF(Values!$B$37="EU","computercomponent","computer"))</f>
        <v/>
      </c>
      <c r="B240" s="37" t="str">
        <f aca="false">IF(ISBLANK(Values!E239),"",Values!F239)</f>
        <v/>
      </c>
      <c r="C240" s="32" t="str">
        <f aca="false">IF(ISBLANK(Values!E239),"","TellusRem")</f>
        <v/>
      </c>
      <c r="D240" s="30" t="str">
        <f aca="false">IF(ISBLANK(Values!E239),"",Values!E239)</f>
        <v/>
      </c>
      <c r="E240" s="31" t="str">
        <f aca="false">IF(ISBLANK(Values!E239),"","EAN")</f>
        <v/>
      </c>
      <c r="F240" s="28" t="str">
        <f aca="false">IF(ISBLANK(Values!E239),"",IF(Values!J239,Values!H239 &amp;" "&amp;  Values!$B$1 &amp; " " &amp;Values!$B$3,Values!G239 &amp;" "&amp;  Values!$B$2 &amp; " " &amp;Values!$B$3))</f>
        <v/>
      </c>
      <c r="G240" s="32" t="str">
        <f aca="false">IF(ISBLANK(Values!E239),"","TellusRem")</f>
        <v/>
      </c>
      <c r="H240" s="27" t="str">
        <f aca="false">IF(ISBLANK(Values!E239),"",Values!$B$16)</f>
        <v/>
      </c>
      <c r="I240" s="27" t="str">
        <f aca="false">IF(ISBLANK(Values!E239),"","4730574031")</f>
        <v/>
      </c>
      <c r="J240" s="38" t="str">
        <f aca="false">IF(ISBLANK(Values!E239),"",Values!F239 &amp; " variations")</f>
        <v/>
      </c>
      <c r="K240" s="28" t="str">
        <f aca="false">IF(ISBLANK(Values!E239),"",IF(Values!J239, Values!$B$4, Values!$B$5))</f>
        <v/>
      </c>
      <c r="L240" s="39" t="str">
        <f aca="false">IF(ISBLANK(Values!E239),"",Values!$B$18)</f>
        <v/>
      </c>
      <c r="M240" s="28" t="str">
        <f aca="false">IF(ISBLANK(Values!E239),"",Values!$M239)</f>
        <v/>
      </c>
      <c r="N240" s="28" t="str">
        <f aca="false">IF(ISBLANK(Values!F239),"",Values!$N239)</f>
        <v/>
      </c>
      <c r="O240" s="1" t="str">
        <f aca="false">IF(ISBLANK(Values!F239),"",Values!$O239)</f>
        <v/>
      </c>
      <c r="W240" s="32" t="str">
        <f aca="false">IF(ISBLANK(Values!E239),"","Child")</f>
        <v/>
      </c>
      <c r="X240" s="32" t="str">
        <f aca="false">IF(ISBLANK(Values!E239),"",Values!$B$13)</f>
        <v/>
      </c>
      <c r="Y240" s="38" t="str">
        <f aca="false">IF(ISBLANK(Values!E239),"","Size-Color")</f>
        <v/>
      </c>
      <c r="Z240" s="32" t="str">
        <f aca="false">IF(ISBLANK(Values!E239),"","variation")</f>
        <v/>
      </c>
      <c r="AA240" s="36" t="str">
        <f aca="false">IF(ISBLANK(Values!E239),"",Values!$B$20)</f>
        <v/>
      </c>
      <c r="AB240" s="36" t="str">
        <f aca="false">IF(ISBLANK(Values!E239),"",Values!$B$29)</f>
        <v/>
      </c>
      <c r="AI240" s="41" t="str">
        <f aca="false">IF(ISBLANK(Values!E239),"",IF(Values!I239,Values!$B$23,Values!$B$33))</f>
        <v/>
      </c>
      <c r="AJ240" s="42" t="str">
        <f aca="false">IF(ISBLANK(Values!E239),"","👉 "&amp;Values!H259&amp; " "&amp;Values!$B$24 &amp;" "&amp;Values!$B$3)</f>
        <v/>
      </c>
      <c r="AK240" s="1" t="str">
        <f aca="false">IF(ISBLANK(Values!E239),"",Values!$B$25)</f>
        <v/>
      </c>
      <c r="AL240" s="1" t="str">
        <f aca="false">IF(ISBLANK(Values!E239),"",Values!$B$26)</f>
        <v/>
      </c>
      <c r="AM240" s="1" t="str">
        <f aca="false">IF(ISBLANK(Values!E239),"",Values!$B$27)</f>
        <v/>
      </c>
      <c r="AT240" s="1" t="str">
        <f aca="false">IF(ISBLANK(Values!E239),"",IF(Values!J239,"Backlit", "Non-Backlit"))</f>
        <v/>
      </c>
      <c r="AV240" s="28" t="str">
        <f aca="false">IF(ISBLANK(Values!E239),"",Values!H259)</f>
        <v/>
      </c>
      <c r="BE240" s="27" t="str">
        <f aca="false">IF(ISBLANK(Values!E239),"","Professional Audience")</f>
        <v/>
      </c>
      <c r="BF240" s="27" t="str">
        <f aca="false">IF(ISBLANK(Values!E239),"","Consumer Audience")</f>
        <v/>
      </c>
      <c r="BG240" s="27" t="str">
        <f aca="false">IF(ISBLANK(Values!E239),"","Adults")</f>
        <v/>
      </c>
      <c r="BH240" s="27" t="str">
        <f aca="false">IF(ISBLANK(Values!E239),"","People")</f>
        <v/>
      </c>
      <c r="CG240" s="1" t="str">
        <f aca="false">IF(ISBLANK(Values!E239),"",Values!$B$11)</f>
        <v/>
      </c>
      <c r="CH240" s="1" t="str">
        <f aca="false">IF(ISBLANK(Values!E239),"","GR")</f>
        <v/>
      </c>
      <c r="CI240" s="1" t="str">
        <f aca="false">IF(ISBLANK(Values!E239),"",Values!$B$7)</f>
        <v/>
      </c>
      <c r="CJ240" s="1" t="str">
        <f aca="false">IF(ISBLANK(Values!E239),"",Values!$B$8)</f>
        <v/>
      </c>
      <c r="CK240" s="1" t="str">
        <f aca="false">IF(ISBLANK(Values!E239),"",Values!$B$9)</f>
        <v/>
      </c>
      <c r="CL240" s="1" t="str">
        <f aca="false">IF(ISBLANK(Values!E239),"","CM")</f>
        <v/>
      </c>
      <c r="CP240" s="36" t="str">
        <f aca="false">IF(ISBLANK(Values!E239),"",Values!$B$7)</f>
        <v/>
      </c>
      <c r="CQ240" s="36" t="str">
        <f aca="false">IF(ISBLANK(Values!E239),"",Values!$B$8)</f>
        <v/>
      </c>
      <c r="CR240" s="36" t="str">
        <f aca="false">IF(ISBLANK(Values!E239),"",Values!$B$9)</f>
        <v/>
      </c>
      <c r="CS240" s="1" t="str">
        <f aca="false">IF(ISBLANK(Values!E239),"",Values!$B$11)</f>
        <v/>
      </c>
      <c r="CT240" s="1" t="str">
        <f aca="false">IF(ISBLANK(Values!E239),"","GR")</f>
        <v/>
      </c>
      <c r="CU240" s="1" t="str">
        <f aca="false">IF(ISBLANK(Values!E239),"","CM")</f>
        <v/>
      </c>
      <c r="CV240" s="1" t="str">
        <f aca="false">IF(ISBLANK(Values!E239),"",IF(Values!$B$36=options!$F$1,"Denmark", IF(Values!$B$36=options!$F$2, "Danemark",IF(Values!$B$36=options!$F$3, "Dänemark",IF(Values!$B$36=options!$F$4, "Danimarca",IF(Values!$B$36=options!$F$5, "Dinamarca",IF(Values!$B$36=options!$F$6, "Denemarken","" ) ) ) ) )))</f>
        <v/>
      </c>
      <c r="CZ240" s="1" t="str">
        <f aca="false">IF(ISBLANK(Values!E239),"","No")</f>
        <v/>
      </c>
      <c r="DA240" s="1" t="str">
        <f aca="false">IF(ISBLANK(Values!E239),"","No")</f>
        <v/>
      </c>
      <c r="DO240" s="27" t="str">
        <f aca="false">IF(ISBLANK(Values!E239),"","Parts")</f>
        <v/>
      </c>
      <c r="DP240" s="27" t="str">
        <f aca="false">IF(ISBLANK(Values!E239),"",Values!$B$31)</f>
        <v/>
      </c>
      <c r="DS240" s="31"/>
      <c r="DY240" s="31"/>
      <c r="DZ240" s="31"/>
      <c r="EA240" s="31"/>
      <c r="EB240" s="31"/>
      <c r="EC240" s="31"/>
      <c r="EI240" s="1" t="str">
        <f aca="false">IF(ISBLANK(Values!E239),"",Values!$B$31)</f>
        <v/>
      </c>
      <c r="ES240" s="1" t="str">
        <f aca="false">IF(ISBLANK(Values!E239),"","Amazon Tellus UPS")</f>
        <v/>
      </c>
      <c r="EV240" s="1" t="str">
        <f aca="false">IF(ISBLANK(Values!E239),"","New")</f>
        <v/>
      </c>
      <c r="FE240" s="1" t="str">
        <f aca="false">IF(ISBLANK(Values!E239),"","3")</f>
        <v/>
      </c>
      <c r="FH240" s="1" t="str">
        <f aca="false">IF(ISBLANK(Values!E239),"","FALSE")</f>
        <v/>
      </c>
      <c r="FI240" s="36" t="str">
        <f aca="false">IF(ISBLANK(Values!E239),"","FALSE")</f>
        <v/>
      </c>
      <c r="FJ240" s="36" t="str">
        <f aca="false">IF(ISBLANK(Values!E239),"","FALSE")</f>
        <v/>
      </c>
      <c r="FM240" s="1" t="str">
        <f aca="false">IF(ISBLANK(Values!E239),"","1")</f>
        <v/>
      </c>
      <c r="FO240" s="28" t="str">
        <f aca="false">IF(ISBLANK(Values!E239),"",IF(Values!J239, Values!$B$4, Values!$B$5))</f>
        <v/>
      </c>
      <c r="FP240" s="1" t="str">
        <f aca="false">IF(ISBLANK(Values!E239),"","Percent")</f>
        <v/>
      </c>
      <c r="FQ240" s="1" t="str">
        <f aca="false">IF(ISBLANK(Values!E239),"","2")</f>
        <v/>
      </c>
      <c r="FR240" s="1" t="str">
        <f aca="false">IF(ISBLANK(Values!E239),"","3")</f>
        <v/>
      </c>
      <c r="FS240" s="1" t="str">
        <f aca="false">IF(ISBLANK(Values!E239),"","5")</f>
        <v/>
      </c>
      <c r="FT240" s="1" t="str">
        <f aca="false">IF(ISBLANK(Values!E239),"","6")</f>
        <v/>
      </c>
      <c r="FU240" s="1" t="str">
        <f aca="false">IF(ISBLANK(Values!E239),"","10")</f>
        <v/>
      </c>
      <c r="FV240" s="1" t="str">
        <f aca="false">IF(ISBLANK(Values!E239),"","10")</f>
        <v/>
      </c>
    </row>
    <row r="241" customFormat="false" ht="15" hidden="false" customHeight="false" outlineLevel="0" collapsed="false">
      <c r="A241" s="27" t="str">
        <f aca="false">IF(ISBLANK(Values!E240),"",IF(Values!$B$37="EU","computercomponent","computer"))</f>
        <v/>
      </c>
      <c r="B241" s="37" t="str">
        <f aca="false">IF(ISBLANK(Values!E240),"",Values!F240)</f>
        <v/>
      </c>
      <c r="C241" s="32" t="str">
        <f aca="false">IF(ISBLANK(Values!E240),"","TellusRem")</f>
        <v/>
      </c>
      <c r="D241" s="30" t="str">
        <f aca="false">IF(ISBLANK(Values!E240),"",Values!E240)</f>
        <v/>
      </c>
      <c r="E241" s="31" t="str">
        <f aca="false">IF(ISBLANK(Values!E240),"","EAN")</f>
        <v/>
      </c>
      <c r="F241" s="28" t="str">
        <f aca="false">IF(ISBLANK(Values!E240),"",IF(Values!J240,Values!H240 &amp;" "&amp;  Values!$B$1 &amp; " " &amp;Values!$B$3,Values!G240 &amp;" "&amp;  Values!$B$2 &amp; " " &amp;Values!$B$3))</f>
        <v/>
      </c>
      <c r="G241" s="32" t="str">
        <f aca="false">IF(ISBLANK(Values!E240),"","TellusRem")</f>
        <v/>
      </c>
      <c r="H241" s="27" t="str">
        <f aca="false">IF(ISBLANK(Values!E240),"",Values!$B$16)</f>
        <v/>
      </c>
      <c r="I241" s="27" t="str">
        <f aca="false">IF(ISBLANK(Values!E240),"","4730574031")</f>
        <v/>
      </c>
      <c r="J241" s="38" t="str">
        <f aca="false">IF(ISBLANK(Values!E240),"",Values!F240 &amp; " variations")</f>
        <v/>
      </c>
      <c r="K241" s="28" t="str">
        <f aca="false">IF(ISBLANK(Values!E240),"",IF(Values!J240, Values!$B$4, Values!$B$5))</f>
        <v/>
      </c>
      <c r="L241" s="39" t="str">
        <f aca="false">IF(ISBLANK(Values!E240),"",Values!$B$18)</f>
        <v/>
      </c>
      <c r="M241" s="28" t="str">
        <f aca="false">IF(ISBLANK(Values!E240),"",Values!$M240)</f>
        <v/>
      </c>
      <c r="N241" s="28" t="str">
        <f aca="false">IF(ISBLANK(Values!F240),"",Values!$N240)</f>
        <v/>
      </c>
      <c r="O241" s="1" t="str">
        <f aca="false">IF(ISBLANK(Values!F240),"",Values!$O240)</f>
        <v/>
      </c>
      <c r="W241" s="32" t="str">
        <f aca="false">IF(ISBLANK(Values!E240),"","Child")</f>
        <v/>
      </c>
      <c r="X241" s="32" t="str">
        <f aca="false">IF(ISBLANK(Values!E240),"",Values!$B$13)</f>
        <v/>
      </c>
      <c r="Y241" s="38" t="str">
        <f aca="false">IF(ISBLANK(Values!E240),"","Size-Color")</f>
        <v/>
      </c>
      <c r="Z241" s="32" t="str">
        <f aca="false">IF(ISBLANK(Values!E240),"","variation")</f>
        <v/>
      </c>
      <c r="AA241" s="36" t="str">
        <f aca="false">IF(ISBLANK(Values!E240),"",Values!$B$20)</f>
        <v/>
      </c>
      <c r="AB241" s="36" t="str">
        <f aca="false">IF(ISBLANK(Values!E240),"",Values!$B$29)</f>
        <v/>
      </c>
      <c r="AI241" s="41" t="str">
        <f aca="false">IF(ISBLANK(Values!E240),"",IF(Values!I240,Values!$B$23,Values!$B$33))</f>
        <v/>
      </c>
      <c r="AJ241" s="42" t="str">
        <f aca="false">IF(ISBLANK(Values!E240),"","👉 "&amp;Values!H260&amp; " "&amp;Values!$B$24 &amp;" "&amp;Values!$B$3)</f>
        <v/>
      </c>
      <c r="AK241" s="1" t="str">
        <f aca="false">IF(ISBLANK(Values!E240),"",Values!$B$25)</f>
        <v/>
      </c>
      <c r="AL241" s="1" t="str">
        <f aca="false">IF(ISBLANK(Values!E240),"",Values!$B$26)</f>
        <v/>
      </c>
      <c r="AM241" s="1" t="str">
        <f aca="false">IF(ISBLANK(Values!E240),"",Values!$B$27)</f>
        <v/>
      </c>
      <c r="AT241" s="1" t="str">
        <f aca="false">IF(ISBLANK(Values!E240),"",IF(Values!J240,"Backlit", "Non-Backlit"))</f>
        <v/>
      </c>
      <c r="AV241" s="28" t="str">
        <f aca="false">IF(ISBLANK(Values!E240),"",Values!H260)</f>
        <v/>
      </c>
      <c r="BE241" s="27" t="str">
        <f aca="false">IF(ISBLANK(Values!E240),"","Professional Audience")</f>
        <v/>
      </c>
      <c r="BF241" s="27" t="str">
        <f aca="false">IF(ISBLANK(Values!E240),"","Consumer Audience")</f>
        <v/>
      </c>
      <c r="BG241" s="27" t="str">
        <f aca="false">IF(ISBLANK(Values!E240),"","Adults")</f>
        <v/>
      </c>
      <c r="BH241" s="27" t="str">
        <f aca="false">IF(ISBLANK(Values!E240),"","People")</f>
        <v/>
      </c>
      <c r="CG241" s="1" t="str">
        <f aca="false">IF(ISBLANK(Values!E240),"",Values!$B$11)</f>
        <v/>
      </c>
      <c r="CH241" s="1" t="str">
        <f aca="false">IF(ISBLANK(Values!E240),"","GR")</f>
        <v/>
      </c>
      <c r="CI241" s="1" t="str">
        <f aca="false">IF(ISBLANK(Values!E240),"",Values!$B$7)</f>
        <v/>
      </c>
      <c r="CJ241" s="1" t="str">
        <f aca="false">IF(ISBLANK(Values!E240),"",Values!$B$8)</f>
        <v/>
      </c>
      <c r="CK241" s="1" t="str">
        <f aca="false">IF(ISBLANK(Values!E240),"",Values!$B$9)</f>
        <v/>
      </c>
      <c r="CL241" s="1" t="str">
        <f aca="false">IF(ISBLANK(Values!E240),"","CM")</f>
        <v/>
      </c>
      <c r="CP241" s="36" t="str">
        <f aca="false">IF(ISBLANK(Values!E240),"",Values!$B$7)</f>
        <v/>
      </c>
      <c r="CQ241" s="36" t="str">
        <f aca="false">IF(ISBLANK(Values!E240),"",Values!$B$8)</f>
        <v/>
      </c>
      <c r="CR241" s="36" t="str">
        <f aca="false">IF(ISBLANK(Values!E240),"",Values!$B$9)</f>
        <v/>
      </c>
      <c r="CS241" s="1" t="str">
        <f aca="false">IF(ISBLANK(Values!E240),"",Values!$B$11)</f>
        <v/>
      </c>
      <c r="CT241" s="1" t="str">
        <f aca="false">IF(ISBLANK(Values!E240),"","GR")</f>
        <v/>
      </c>
      <c r="CU241" s="1" t="str">
        <f aca="false">IF(ISBLANK(Values!E240),"","CM")</f>
        <v/>
      </c>
      <c r="CV241" s="1" t="str">
        <f aca="false">IF(ISBLANK(Values!E240),"",IF(Values!$B$36=options!$F$1,"Denmark", IF(Values!$B$36=options!$F$2, "Danemark",IF(Values!$B$36=options!$F$3, "Dänemark",IF(Values!$B$36=options!$F$4, "Danimarca",IF(Values!$B$36=options!$F$5, "Dinamarca",IF(Values!$B$36=options!$F$6, "Denemarken","" ) ) ) ) )))</f>
        <v/>
      </c>
      <c r="CZ241" s="1" t="str">
        <f aca="false">IF(ISBLANK(Values!E240),"","No")</f>
        <v/>
      </c>
      <c r="DA241" s="1" t="str">
        <f aca="false">IF(ISBLANK(Values!E240),"","No")</f>
        <v/>
      </c>
      <c r="DO241" s="27" t="str">
        <f aca="false">IF(ISBLANK(Values!E240),"","Parts")</f>
        <v/>
      </c>
      <c r="DP241" s="27" t="str">
        <f aca="false">IF(ISBLANK(Values!E240),"",Values!$B$31)</f>
        <v/>
      </c>
      <c r="DS241" s="31"/>
      <c r="DY241" s="31"/>
      <c r="DZ241" s="31"/>
      <c r="EA241" s="31"/>
      <c r="EB241" s="31"/>
      <c r="EC241" s="31"/>
      <c r="EI241" s="1" t="str">
        <f aca="false">IF(ISBLANK(Values!E240),"",Values!$B$31)</f>
        <v/>
      </c>
      <c r="ES241" s="1" t="str">
        <f aca="false">IF(ISBLANK(Values!E240),"","Amazon Tellus UPS")</f>
        <v/>
      </c>
      <c r="EV241" s="1" t="str">
        <f aca="false">IF(ISBLANK(Values!E240),"","New")</f>
        <v/>
      </c>
      <c r="FE241" s="1" t="str">
        <f aca="false">IF(ISBLANK(Values!E240),"","3")</f>
        <v/>
      </c>
      <c r="FH241" s="1" t="str">
        <f aca="false">IF(ISBLANK(Values!E240),"","FALSE")</f>
        <v/>
      </c>
      <c r="FI241" s="36" t="str">
        <f aca="false">IF(ISBLANK(Values!E240),"","FALSE")</f>
        <v/>
      </c>
      <c r="FJ241" s="36" t="str">
        <f aca="false">IF(ISBLANK(Values!E240),"","FALSE")</f>
        <v/>
      </c>
      <c r="FM241" s="1" t="str">
        <f aca="false">IF(ISBLANK(Values!E240),"","1")</f>
        <v/>
      </c>
      <c r="FO241" s="28" t="str">
        <f aca="false">IF(ISBLANK(Values!E240),"",IF(Values!J240, Values!$B$4, Values!$B$5))</f>
        <v/>
      </c>
      <c r="FP241" s="1" t="str">
        <f aca="false">IF(ISBLANK(Values!E240),"","Percent")</f>
        <v/>
      </c>
      <c r="FQ241" s="1" t="str">
        <f aca="false">IF(ISBLANK(Values!E240),"","2")</f>
        <v/>
      </c>
      <c r="FR241" s="1" t="str">
        <f aca="false">IF(ISBLANK(Values!E240),"","3")</f>
        <v/>
      </c>
      <c r="FS241" s="1" t="str">
        <f aca="false">IF(ISBLANK(Values!E240),"","5")</f>
        <v/>
      </c>
      <c r="FT241" s="1" t="str">
        <f aca="false">IF(ISBLANK(Values!E240),"","6")</f>
        <v/>
      </c>
      <c r="FU241" s="1" t="str">
        <f aca="false">IF(ISBLANK(Values!E240),"","10")</f>
        <v/>
      </c>
      <c r="FV241" s="1" t="str">
        <f aca="false">IF(ISBLANK(Values!E240),"","10")</f>
        <v/>
      </c>
    </row>
    <row r="242" customFormat="false" ht="15" hidden="false" customHeight="false" outlineLevel="0" collapsed="false">
      <c r="A242" s="27" t="str">
        <f aca="false">IF(ISBLANK(Values!E241),"",IF(Values!$B$37="EU","computercomponent","computer"))</f>
        <v/>
      </c>
      <c r="B242" s="37" t="str">
        <f aca="false">IF(ISBLANK(Values!E241),"",Values!F241)</f>
        <v/>
      </c>
      <c r="C242" s="32" t="str">
        <f aca="false">IF(ISBLANK(Values!E241),"","TellusRem")</f>
        <v/>
      </c>
      <c r="D242" s="30" t="str">
        <f aca="false">IF(ISBLANK(Values!E241),"",Values!E241)</f>
        <v/>
      </c>
      <c r="E242" s="31" t="str">
        <f aca="false">IF(ISBLANK(Values!E241),"","EAN")</f>
        <v/>
      </c>
      <c r="F242" s="28" t="str">
        <f aca="false">IF(ISBLANK(Values!E241),"",IF(Values!J241,Values!H241 &amp;" "&amp;  Values!$B$1 &amp; " " &amp;Values!$B$3,Values!G241 &amp;" "&amp;  Values!$B$2 &amp; " " &amp;Values!$B$3))</f>
        <v/>
      </c>
      <c r="G242" s="32" t="str">
        <f aca="false">IF(ISBLANK(Values!E241),"","TellusRem")</f>
        <v/>
      </c>
      <c r="H242" s="27" t="str">
        <f aca="false">IF(ISBLANK(Values!E241),"",Values!$B$16)</f>
        <v/>
      </c>
      <c r="I242" s="27" t="str">
        <f aca="false">IF(ISBLANK(Values!E241),"","4730574031")</f>
        <v/>
      </c>
      <c r="J242" s="38" t="str">
        <f aca="false">IF(ISBLANK(Values!E241),"",Values!F241 &amp; " variations")</f>
        <v/>
      </c>
      <c r="K242" s="28" t="str">
        <f aca="false">IF(ISBLANK(Values!E241),"",IF(Values!J241, Values!$B$4, Values!$B$5))</f>
        <v/>
      </c>
      <c r="L242" s="39" t="str">
        <f aca="false">IF(ISBLANK(Values!E241),"",Values!$B$18)</f>
        <v/>
      </c>
      <c r="M242" s="28" t="str">
        <f aca="false">IF(ISBLANK(Values!E241),"",Values!$M241)</f>
        <v/>
      </c>
      <c r="N242" s="28" t="str">
        <f aca="false">IF(ISBLANK(Values!F241),"",Values!$N241)</f>
        <v/>
      </c>
      <c r="O242" s="1" t="str">
        <f aca="false">IF(ISBLANK(Values!F241),"",Values!$O241)</f>
        <v/>
      </c>
      <c r="W242" s="32" t="str">
        <f aca="false">IF(ISBLANK(Values!E241),"","Child")</f>
        <v/>
      </c>
      <c r="X242" s="32" t="str">
        <f aca="false">IF(ISBLANK(Values!E241),"",Values!$B$13)</f>
        <v/>
      </c>
      <c r="Y242" s="38" t="str">
        <f aca="false">IF(ISBLANK(Values!E241),"","Size-Color")</f>
        <v/>
      </c>
      <c r="Z242" s="32" t="str">
        <f aca="false">IF(ISBLANK(Values!E241),"","variation")</f>
        <v/>
      </c>
      <c r="AA242" s="36" t="str">
        <f aca="false">IF(ISBLANK(Values!E241),"",Values!$B$20)</f>
        <v/>
      </c>
      <c r="AB242" s="36" t="str">
        <f aca="false">IF(ISBLANK(Values!E241),"",Values!$B$29)</f>
        <v/>
      </c>
      <c r="AI242" s="41" t="str">
        <f aca="false">IF(ISBLANK(Values!E241),"",IF(Values!I241,Values!$B$23,Values!$B$33))</f>
        <v/>
      </c>
      <c r="AJ242" s="42" t="str">
        <f aca="false">IF(ISBLANK(Values!E241),"","👉 "&amp;Values!H261&amp; " "&amp;Values!$B$24 &amp;" "&amp;Values!$B$3)</f>
        <v/>
      </c>
      <c r="AK242" s="1" t="str">
        <f aca="false">IF(ISBLANK(Values!E241),"",Values!$B$25)</f>
        <v/>
      </c>
      <c r="AL242" s="1" t="str">
        <f aca="false">IF(ISBLANK(Values!E241),"",Values!$B$26)</f>
        <v/>
      </c>
      <c r="AM242" s="1" t="str">
        <f aca="false">IF(ISBLANK(Values!E241),"",Values!$B$27)</f>
        <v/>
      </c>
      <c r="AT242" s="1" t="str">
        <f aca="false">IF(ISBLANK(Values!E241),"",IF(Values!J241,"Backlit", "Non-Backlit"))</f>
        <v/>
      </c>
      <c r="AV242" s="28" t="str">
        <f aca="false">IF(ISBLANK(Values!E241),"",Values!H261)</f>
        <v/>
      </c>
      <c r="BE242" s="27" t="str">
        <f aca="false">IF(ISBLANK(Values!E241),"","Professional Audience")</f>
        <v/>
      </c>
      <c r="BF242" s="27" t="str">
        <f aca="false">IF(ISBLANK(Values!E241),"","Consumer Audience")</f>
        <v/>
      </c>
      <c r="BG242" s="27" t="str">
        <f aca="false">IF(ISBLANK(Values!E241),"","Adults")</f>
        <v/>
      </c>
      <c r="BH242" s="27" t="str">
        <f aca="false">IF(ISBLANK(Values!E241),"","People")</f>
        <v/>
      </c>
      <c r="CG242" s="1" t="str">
        <f aca="false">IF(ISBLANK(Values!E241),"",Values!$B$11)</f>
        <v/>
      </c>
      <c r="CH242" s="1" t="str">
        <f aca="false">IF(ISBLANK(Values!E241),"","GR")</f>
        <v/>
      </c>
      <c r="CI242" s="1" t="str">
        <f aca="false">IF(ISBLANK(Values!E241),"",Values!$B$7)</f>
        <v/>
      </c>
      <c r="CJ242" s="1" t="str">
        <f aca="false">IF(ISBLANK(Values!E241),"",Values!$B$8)</f>
        <v/>
      </c>
      <c r="CK242" s="1" t="str">
        <f aca="false">IF(ISBLANK(Values!E241),"",Values!$B$9)</f>
        <v/>
      </c>
      <c r="CL242" s="1" t="str">
        <f aca="false">IF(ISBLANK(Values!E241),"","CM")</f>
        <v/>
      </c>
      <c r="CP242" s="36" t="str">
        <f aca="false">IF(ISBLANK(Values!E241),"",Values!$B$7)</f>
        <v/>
      </c>
      <c r="CQ242" s="36" t="str">
        <f aca="false">IF(ISBLANK(Values!E241),"",Values!$B$8)</f>
        <v/>
      </c>
      <c r="CR242" s="36" t="str">
        <f aca="false">IF(ISBLANK(Values!E241),"",Values!$B$9)</f>
        <v/>
      </c>
      <c r="CS242" s="1" t="str">
        <f aca="false">IF(ISBLANK(Values!E241),"",Values!$B$11)</f>
        <v/>
      </c>
      <c r="CT242" s="1" t="str">
        <f aca="false">IF(ISBLANK(Values!E241),"","GR")</f>
        <v/>
      </c>
      <c r="CU242" s="1" t="str">
        <f aca="false">IF(ISBLANK(Values!E241),"","CM")</f>
        <v/>
      </c>
      <c r="CV242" s="1" t="str">
        <f aca="false">IF(ISBLANK(Values!E241),"",IF(Values!$B$36=options!$F$1,"Denmark", IF(Values!$B$36=options!$F$2, "Danemark",IF(Values!$B$36=options!$F$3, "Dänemark",IF(Values!$B$36=options!$F$4, "Danimarca",IF(Values!$B$36=options!$F$5, "Dinamarca",IF(Values!$B$36=options!$F$6, "Denemarken","" ) ) ) ) )))</f>
        <v/>
      </c>
      <c r="CZ242" s="1" t="str">
        <f aca="false">IF(ISBLANK(Values!E241),"","No")</f>
        <v/>
      </c>
      <c r="DA242" s="1" t="str">
        <f aca="false">IF(ISBLANK(Values!E241),"","No")</f>
        <v/>
      </c>
      <c r="DO242" s="27" t="str">
        <f aca="false">IF(ISBLANK(Values!E241),"","Parts")</f>
        <v/>
      </c>
      <c r="DP242" s="27" t="str">
        <f aca="false">IF(ISBLANK(Values!E241),"",Values!$B$31)</f>
        <v/>
      </c>
      <c r="DS242" s="31"/>
      <c r="DY242" s="31"/>
      <c r="DZ242" s="31"/>
      <c r="EA242" s="31"/>
      <c r="EB242" s="31"/>
      <c r="EC242" s="31"/>
      <c r="EI242" s="1" t="str">
        <f aca="false">IF(ISBLANK(Values!E241),"",Values!$B$31)</f>
        <v/>
      </c>
      <c r="ES242" s="1" t="str">
        <f aca="false">IF(ISBLANK(Values!E241),"","Amazon Tellus UPS")</f>
        <v/>
      </c>
      <c r="EV242" s="1" t="str">
        <f aca="false">IF(ISBLANK(Values!E241),"","New")</f>
        <v/>
      </c>
      <c r="FE242" s="1" t="str">
        <f aca="false">IF(ISBLANK(Values!E241),"","3")</f>
        <v/>
      </c>
      <c r="FH242" s="1" t="str">
        <f aca="false">IF(ISBLANK(Values!E241),"","FALSE")</f>
        <v/>
      </c>
      <c r="FI242" s="36" t="str">
        <f aca="false">IF(ISBLANK(Values!E241),"","FALSE")</f>
        <v/>
      </c>
      <c r="FJ242" s="36" t="str">
        <f aca="false">IF(ISBLANK(Values!E241),"","FALSE")</f>
        <v/>
      </c>
      <c r="FM242" s="1" t="str">
        <f aca="false">IF(ISBLANK(Values!E241),"","1")</f>
        <v/>
      </c>
      <c r="FO242" s="28" t="str">
        <f aca="false">IF(ISBLANK(Values!E241),"",IF(Values!J241, Values!$B$4, Values!$B$5))</f>
        <v/>
      </c>
      <c r="FP242" s="1" t="str">
        <f aca="false">IF(ISBLANK(Values!E241),"","Percent")</f>
        <v/>
      </c>
      <c r="FQ242" s="1" t="str">
        <f aca="false">IF(ISBLANK(Values!E241),"","2")</f>
        <v/>
      </c>
      <c r="FR242" s="1" t="str">
        <f aca="false">IF(ISBLANK(Values!E241),"","3")</f>
        <v/>
      </c>
      <c r="FS242" s="1" t="str">
        <f aca="false">IF(ISBLANK(Values!E241),"","5")</f>
        <v/>
      </c>
      <c r="FT242" s="1" t="str">
        <f aca="false">IF(ISBLANK(Values!E241),"","6")</f>
        <v/>
      </c>
      <c r="FU242" s="1" t="str">
        <f aca="false">IF(ISBLANK(Values!E241),"","10")</f>
        <v/>
      </c>
      <c r="FV242" s="1" t="str">
        <f aca="false">IF(ISBLANK(Values!E241),"","10")</f>
        <v/>
      </c>
    </row>
    <row r="243" customFormat="false" ht="15" hidden="false" customHeight="false" outlineLevel="0" collapsed="false">
      <c r="A243" s="27" t="str">
        <f aca="false">IF(ISBLANK(Values!E242),"",IF(Values!$B$37="EU","computercomponent","computer"))</f>
        <v/>
      </c>
      <c r="B243" s="37" t="str">
        <f aca="false">IF(ISBLANK(Values!E242),"",Values!F242)</f>
        <v/>
      </c>
      <c r="C243" s="32" t="str">
        <f aca="false">IF(ISBLANK(Values!E242),"","TellusRem")</f>
        <v/>
      </c>
      <c r="D243" s="30" t="str">
        <f aca="false">IF(ISBLANK(Values!E242),"",Values!E242)</f>
        <v/>
      </c>
      <c r="E243" s="31" t="str">
        <f aca="false">IF(ISBLANK(Values!E242),"","EAN")</f>
        <v/>
      </c>
      <c r="F243" s="28" t="str">
        <f aca="false">IF(ISBLANK(Values!E242),"",IF(Values!J242,Values!H242 &amp;" "&amp;  Values!$B$1 &amp; " " &amp;Values!$B$3,Values!G242 &amp;" "&amp;  Values!$B$2 &amp; " " &amp;Values!$B$3))</f>
        <v/>
      </c>
      <c r="G243" s="32" t="str">
        <f aca="false">IF(ISBLANK(Values!E242),"","TellusRem")</f>
        <v/>
      </c>
      <c r="H243" s="27" t="str">
        <f aca="false">IF(ISBLANK(Values!E242),"",Values!$B$16)</f>
        <v/>
      </c>
      <c r="I243" s="27" t="str">
        <f aca="false">IF(ISBLANK(Values!E242),"","4730574031")</f>
        <v/>
      </c>
      <c r="J243" s="38" t="str">
        <f aca="false">IF(ISBLANK(Values!E242),"",Values!F242 &amp; " variations")</f>
        <v/>
      </c>
      <c r="K243" s="28" t="str">
        <f aca="false">IF(ISBLANK(Values!E242),"",IF(Values!J242, Values!$B$4, Values!$B$5))</f>
        <v/>
      </c>
      <c r="L243" s="39" t="str">
        <f aca="false">IF(ISBLANK(Values!E242),"",Values!$B$18)</f>
        <v/>
      </c>
      <c r="M243" s="28" t="str">
        <f aca="false">IF(ISBLANK(Values!E242),"",Values!$M242)</f>
        <v/>
      </c>
      <c r="N243" s="28" t="str">
        <f aca="false">IF(ISBLANK(Values!F242),"",Values!$N242)</f>
        <v/>
      </c>
      <c r="O243" s="1" t="str">
        <f aca="false">IF(ISBLANK(Values!F242),"",Values!$O242)</f>
        <v/>
      </c>
      <c r="W243" s="32" t="str">
        <f aca="false">IF(ISBLANK(Values!E242),"","Child")</f>
        <v/>
      </c>
      <c r="X243" s="32" t="str">
        <f aca="false">IF(ISBLANK(Values!E242),"",Values!$B$13)</f>
        <v/>
      </c>
      <c r="Y243" s="38" t="str">
        <f aca="false">IF(ISBLANK(Values!E242),"","Size-Color")</f>
        <v/>
      </c>
      <c r="Z243" s="32" t="str">
        <f aca="false">IF(ISBLANK(Values!E242),"","variation")</f>
        <v/>
      </c>
      <c r="AA243" s="36" t="str">
        <f aca="false">IF(ISBLANK(Values!E242),"",Values!$B$20)</f>
        <v/>
      </c>
      <c r="AB243" s="36" t="str">
        <f aca="false">IF(ISBLANK(Values!E242),"",Values!$B$29)</f>
        <v/>
      </c>
      <c r="AI243" s="41" t="str">
        <f aca="false">IF(ISBLANK(Values!E242),"",IF(Values!I242,Values!$B$23,Values!$B$33))</f>
        <v/>
      </c>
      <c r="AJ243" s="42" t="str">
        <f aca="false">IF(ISBLANK(Values!E242),"","👉 "&amp;Values!H262&amp; " "&amp;Values!$B$24 &amp;" "&amp;Values!$B$3)</f>
        <v/>
      </c>
      <c r="AK243" s="1" t="str">
        <f aca="false">IF(ISBLANK(Values!E242),"",Values!$B$25)</f>
        <v/>
      </c>
      <c r="AL243" s="1" t="str">
        <f aca="false">IF(ISBLANK(Values!E242),"",Values!$B$26)</f>
        <v/>
      </c>
      <c r="AM243" s="1" t="str">
        <f aca="false">IF(ISBLANK(Values!E242),"",Values!$B$27)</f>
        <v/>
      </c>
      <c r="AT243" s="1" t="str">
        <f aca="false">IF(ISBLANK(Values!E242),"",IF(Values!J242,"Backlit", "Non-Backlit"))</f>
        <v/>
      </c>
      <c r="AV243" s="28" t="str">
        <f aca="false">IF(ISBLANK(Values!E242),"",Values!H262)</f>
        <v/>
      </c>
      <c r="BE243" s="27" t="str">
        <f aca="false">IF(ISBLANK(Values!E242),"","Professional Audience")</f>
        <v/>
      </c>
      <c r="BF243" s="27" t="str">
        <f aca="false">IF(ISBLANK(Values!E242),"","Consumer Audience")</f>
        <v/>
      </c>
      <c r="BG243" s="27" t="str">
        <f aca="false">IF(ISBLANK(Values!E242),"","Adults")</f>
        <v/>
      </c>
      <c r="BH243" s="27" t="str">
        <f aca="false">IF(ISBLANK(Values!E242),"","People")</f>
        <v/>
      </c>
      <c r="CG243" s="1" t="str">
        <f aca="false">IF(ISBLANK(Values!E242),"",Values!$B$11)</f>
        <v/>
      </c>
      <c r="CH243" s="1" t="str">
        <f aca="false">IF(ISBLANK(Values!E242),"","GR")</f>
        <v/>
      </c>
      <c r="CI243" s="1" t="str">
        <f aca="false">IF(ISBLANK(Values!E242),"",Values!$B$7)</f>
        <v/>
      </c>
      <c r="CJ243" s="1" t="str">
        <f aca="false">IF(ISBLANK(Values!E242),"",Values!$B$8)</f>
        <v/>
      </c>
      <c r="CK243" s="1" t="str">
        <f aca="false">IF(ISBLANK(Values!E242),"",Values!$B$9)</f>
        <v/>
      </c>
      <c r="CL243" s="1" t="str">
        <f aca="false">IF(ISBLANK(Values!E242),"","CM")</f>
        <v/>
      </c>
      <c r="CP243" s="36" t="str">
        <f aca="false">IF(ISBLANK(Values!E242),"",Values!$B$7)</f>
        <v/>
      </c>
      <c r="CQ243" s="36" t="str">
        <f aca="false">IF(ISBLANK(Values!E242),"",Values!$B$8)</f>
        <v/>
      </c>
      <c r="CR243" s="36" t="str">
        <f aca="false">IF(ISBLANK(Values!E242),"",Values!$B$9)</f>
        <v/>
      </c>
      <c r="CS243" s="1" t="str">
        <f aca="false">IF(ISBLANK(Values!E242),"",Values!$B$11)</f>
        <v/>
      </c>
      <c r="CT243" s="1" t="str">
        <f aca="false">IF(ISBLANK(Values!E242),"","GR")</f>
        <v/>
      </c>
      <c r="CU243" s="1" t="str">
        <f aca="false">IF(ISBLANK(Values!E242),"","CM")</f>
        <v/>
      </c>
      <c r="CV243" s="1" t="str">
        <f aca="false">IF(ISBLANK(Values!E242),"",IF(Values!$B$36=options!$F$1,"Denmark", IF(Values!$B$36=options!$F$2, "Danemark",IF(Values!$B$36=options!$F$3, "Dänemark",IF(Values!$B$36=options!$F$4, "Danimarca",IF(Values!$B$36=options!$F$5, "Dinamarca",IF(Values!$B$36=options!$F$6, "Denemarken","" ) ) ) ) )))</f>
        <v/>
      </c>
      <c r="CZ243" s="1" t="str">
        <f aca="false">IF(ISBLANK(Values!E242),"","No")</f>
        <v/>
      </c>
      <c r="DA243" s="1" t="str">
        <f aca="false">IF(ISBLANK(Values!E242),"","No")</f>
        <v/>
      </c>
      <c r="DO243" s="27" t="str">
        <f aca="false">IF(ISBLANK(Values!E242),"","Parts")</f>
        <v/>
      </c>
      <c r="DP243" s="27" t="str">
        <f aca="false">IF(ISBLANK(Values!E242),"",Values!$B$31)</f>
        <v/>
      </c>
      <c r="DS243" s="31"/>
      <c r="DY243" s="31"/>
      <c r="DZ243" s="31"/>
      <c r="EA243" s="31"/>
      <c r="EB243" s="31"/>
      <c r="EC243" s="31"/>
      <c r="EI243" s="1" t="str">
        <f aca="false">IF(ISBLANK(Values!E242),"",Values!$B$31)</f>
        <v/>
      </c>
      <c r="ES243" s="1" t="str">
        <f aca="false">IF(ISBLANK(Values!E242),"","Amazon Tellus UPS")</f>
        <v/>
      </c>
      <c r="EV243" s="1" t="str">
        <f aca="false">IF(ISBLANK(Values!E242),"","New")</f>
        <v/>
      </c>
      <c r="FE243" s="1" t="str">
        <f aca="false">IF(ISBLANK(Values!E242),"","3")</f>
        <v/>
      </c>
      <c r="FH243" s="1" t="str">
        <f aca="false">IF(ISBLANK(Values!E242),"","FALSE")</f>
        <v/>
      </c>
      <c r="FI243" s="36" t="str">
        <f aca="false">IF(ISBLANK(Values!E242),"","FALSE")</f>
        <v/>
      </c>
      <c r="FJ243" s="36" t="str">
        <f aca="false">IF(ISBLANK(Values!E242),"","FALSE")</f>
        <v/>
      </c>
      <c r="FM243" s="1" t="str">
        <f aca="false">IF(ISBLANK(Values!E242),"","1")</f>
        <v/>
      </c>
      <c r="FO243" s="28" t="str">
        <f aca="false">IF(ISBLANK(Values!E242),"",IF(Values!J242, Values!$B$4, Values!$B$5))</f>
        <v/>
      </c>
      <c r="FP243" s="1" t="str">
        <f aca="false">IF(ISBLANK(Values!E242),"","Percent")</f>
        <v/>
      </c>
      <c r="FQ243" s="1" t="str">
        <f aca="false">IF(ISBLANK(Values!E242),"","2")</f>
        <v/>
      </c>
      <c r="FR243" s="1" t="str">
        <f aca="false">IF(ISBLANK(Values!E242),"","3")</f>
        <v/>
      </c>
      <c r="FS243" s="1" t="str">
        <f aca="false">IF(ISBLANK(Values!E242),"","5")</f>
        <v/>
      </c>
      <c r="FT243" s="1" t="str">
        <f aca="false">IF(ISBLANK(Values!E242),"","6")</f>
        <v/>
      </c>
      <c r="FU243" s="1" t="str">
        <f aca="false">IF(ISBLANK(Values!E242),"","10")</f>
        <v/>
      </c>
      <c r="FV243" s="1" t="str">
        <f aca="false">IF(ISBLANK(Values!E242),"","10")</f>
        <v/>
      </c>
    </row>
    <row r="244" customFormat="false" ht="15" hidden="false" customHeight="false" outlineLevel="0" collapsed="false">
      <c r="A244" s="27" t="str">
        <f aca="false">IF(ISBLANK(Values!E243),"",IF(Values!$B$37="EU","computercomponent","computer"))</f>
        <v/>
      </c>
      <c r="B244" s="37" t="str">
        <f aca="false">IF(ISBLANK(Values!E243),"",Values!F243)</f>
        <v/>
      </c>
      <c r="C244" s="32" t="str">
        <f aca="false">IF(ISBLANK(Values!E243),"","TellusRem")</f>
        <v/>
      </c>
      <c r="D244" s="30" t="str">
        <f aca="false">IF(ISBLANK(Values!E243),"",Values!E243)</f>
        <v/>
      </c>
      <c r="E244" s="31" t="str">
        <f aca="false">IF(ISBLANK(Values!E243),"","EAN")</f>
        <v/>
      </c>
      <c r="F244" s="28" t="str">
        <f aca="false">IF(ISBLANK(Values!E243),"",IF(Values!J243,Values!H243 &amp;" "&amp;  Values!$B$1 &amp; " " &amp;Values!$B$3,Values!G243 &amp;" "&amp;  Values!$B$2 &amp; " " &amp;Values!$B$3))</f>
        <v/>
      </c>
      <c r="G244" s="32" t="str">
        <f aca="false">IF(ISBLANK(Values!E243),"","TellusRem")</f>
        <v/>
      </c>
      <c r="H244" s="27" t="str">
        <f aca="false">IF(ISBLANK(Values!E243),"",Values!$B$16)</f>
        <v/>
      </c>
      <c r="I244" s="27" t="str">
        <f aca="false">IF(ISBLANK(Values!E243),"","4730574031")</f>
        <v/>
      </c>
      <c r="J244" s="38" t="str">
        <f aca="false">IF(ISBLANK(Values!E243),"",Values!F243 &amp; " variations")</f>
        <v/>
      </c>
      <c r="K244" s="28" t="str">
        <f aca="false">IF(ISBLANK(Values!E243),"",IF(Values!J243, Values!$B$4, Values!$B$5))</f>
        <v/>
      </c>
      <c r="L244" s="39" t="str">
        <f aca="false">IF(ISBLANK(Values!E243),"",Values!$B$18)</f>
        <v/>
      </c>
      <c r="M244" s="28" t="str">
        <f aca="false">IF(ISBLANK(Values!E243),"",Values!$M243)</f>
        <v/>
      </c>
      <c r="N244" s="28" t="str">
        <f aca="false">IF(ISBLANK(Values!F243),"",Values!$N243)</f>
        <v/>
      </c>
      <c r="O244" s="1" t="str">
        <f aca="false">IF(ISBLANK(Values!F243),"",Values!$O243)</f>
        <v/>
      </c>
      <c r="W244" s="32" t="str">
        <f aca="false">IF(ISBLANK(Values!E243),"","Child")</f>
        <v/>
      </c>
      <c r="X244" s="32" t="str">
        <f aca="false">IF(ISBLANK(Values!E243),"",Values!$B$13)</f>
        <v/>
      </c>
      <c r="Y244" s="38" t="str">
        <f aca="false">IF(ISBLANK(Values!E243),"","Size-Color")</f>
        <v/>
      </c>
      <c r="Z244" s="32" t="str">
        <f aca="false">IF(ISBLANK(Values!E243),"","variation")</f>
        <v/>
      </c>
      <c r="AA244" s="36" t="str">
        <f aca="false">IF(ISBLANK(Values!E243),"",Values!$B$20)</f>
        <v/>
      </c>
      <c r="AB244" s="36" t="str">
        <f aca="false">IF(ISBLANK(Values!E243),"",Values!$B$29)</f>
        <v/>
      </c>
      <c r="AI244" s="41" t="str">
        <f aca="false">IF(ISBLANK(Values!E243),"",IF(Values!I243,Values!$B$23,Values!$B$33))</f>
        <v/>
      </c>
      <c r="AJ244" s="42" t="str">
        <f aca="false">IF(ISBLANK(Values!E243),"","👉 "&amp;Values!H263&amp; " "&amp;Values!$B$24 &amp;" "&amp;Values!$B$3)</f>
        <v/>
      </c>
      <c r="AK244" s="1" t="str">
        <f aca="false">IF(ISBLANK(Values!E243),"",Values!$B$25)</f>
        <v/>
      </c>
      <c r="AL244" s="1" t="str">
        <f aca="false">IF(ISBLANK(Values!E243),"",Values!$B$26)</f>
        <v/>
      </c>
      <c r="AM244" s="1" t="str">
        <f aca="false">IF(ISBLANK(Values!E243),"",Values!$B$27)</f>
        <v/>
      </c>
      <c r="AT244" s="1" t="str">
        <f aca="false">IF(ISBLANK(Values!E243),"",IF(Values!J243,"Backlit", "Non-Backlit"))</f>
        <v/>
      </c>
      <c r="AV244" s="28" t="str">
        <f aca="false">IF(ISBLANK(Values!E243),"",Values!H263)</f>
        <v/>
      </c>
      <c r="BE244" s="27" t="str">
        <f aca="false">IF(ISBLANK(Values!E243),"","Professional Audience")</f>
        <v/>
      </c>
      <c r="BF244" s="27" t="str">
        <f aca="false">IF(ISBLANK(Values!E243),"","Consumer Audience")</f>
        <v/>
      </c>
      <c r="BG244" s="27" t="str">
        <f aca="false">IF(ISBLANK(Values!E243),"","Adults")</f>
        <v/>
      </c>
      <c r="BH244" s="27" t="str">
        <f aca="false">IF(ISBLANK(Values!E243),"","People")</f>
        <v/>
      </c>
      <c r="CG244" s="1" t="str">
        <f aca="false">IF(ISBLANK(Values!E243),"",Values!$B$11)</f>
        <v/>
      </c>
      <c r="CH244" s="1" t="str">
        <f aca="false">IF(ISBLANK(Values!E243),"","GR")</f>
        <v/>
      </c>
      <c r="CI244" s="1" t="str">
        <f aca="false">IF(ISBLANK(Values!E243),"",Values!$B$7)</f>
        <v/>
      </c>
      <c r="CJ244" s="1" t="str">
        <f aca="false">IF(ISBLANK(Values!E243),"",Values!$B$8)</f>
        <v/>
      </c>
      <c r="CK244" s="1" t="str">
        <f aca="false">IF(ISBLANK(Values!E243),"",Values!$B$9)</f>
        <v/>
      </c>
      <c r="CL244" s="1" t="str">
        <f aca="false">IF(ISBLANK(Values!E243),"","CM")</f>
        <v/>
      </c>
      <c r="CP244" s="36" t="str">
        <f aca="false">IF(ISBLANK(Values!E243),"",Values!$B$7)</f>
        <v/>
      </c>
      <c r="CQ244" s="36" t="str">
        <f aca="false">IF(ISBLANK(Values!E243),"",Values!$B$8)</f>
        <v/>
      </c>
      <c r="CR244" s="36" t="str">
        <f aca="false">IF(ISBLANK(Values!E243),"",Values!$B$9)</f>
        <v/>
      </c>
      <c r="CS244" s="1" t="str">
        <f aca="false">IF(ISBLANK(Values!E243),"",Values!$B$11)</f>
        <v/>
      </c>
      <c r="CT244" s="1" t="str">
        <f aca="false">IF(ISBLANK(Values!E243),"","GR")</f>
        <v/>
      </c>
      <c r="CU244" s="1" t="str">
        <f aca="false">IF(ISBLANK(Values!E243),"","CM")</f>
        <v/>
      </c>
      <c r="CV244" s="1" t="str">
        <f aca="false">IF(ISBLANK(Values!E243),"",IF(Values!$B$36=options!$F$1,"Denmark", IF(Values!$B$36=options!$F$2, "Danemark",IF(Values!$B$36=options!$F$3, "Dänemark",IF(Values!$B$36=options!$F$4, "Danimarca",IF(Values!$B$36=options!$F$5, "Dinamarca",IF(Values!$B$36=options!$F$6, "Denemarken","" ) ) ) ) )))</f>
        <v/>
      </c>
      <c r="CZ244" s="1" t="str">
        <f aca="false">IF(ISBLANK(Values!E243),"","No")</f>
        <v/>
      </c>
      <c r="DA244" s="1" t="str">
        <f aca="false">IF(ISBLANK(Values!E243),"","No")</f>
        <v/>
      </c>
      <c r="DO244" s="27" t="str">
        <f aca="false">IF(ISBLANK(Values!E243),"","Parts")</f>
        <v/>
      </c>
      <c r="DP244" s="27" t="str">
        <f aca="false">IF(ISBLANK(Values!E243),"",Values!$B$31)</f>
        <v/>
      </c>
      <c r="DS244" s="31"/>
      <c r="DY244" s="31"/>
      <c r="DZ244" s="31"/>
      <c r="EA244" s="31"/>
      <c r="EB244" s="31"/>
      <c r="EC244" s="31"/>
      <c r="EI244" s="1" t="str">
        <f aca="false">IF(ISBLANK(Values!E243),"",Values!$B$31)</f>
        <v/>
      </c>
      <c r="ES244" s="1" t="str">
        <f aca="false">IF(ISBLANK(Values!E243),"","Amazon Tellus UPS")</f>
        <v/>
      </c>
      <c r="EV244" s="1" t="str">
        <f aca="false">IF(ISBLANK(Values!E243),"","New")</f>
        <v/>
      </c>
      <c r="FE244" s="1" t="str">
        <f aca="false">IF(ISBLANK(Values!E243),"","3")</f>
        <v/>
      </c>
      <c r="FH244" s="1" t="str">
        <f aca="false">IF(ISBLANK(Values!E243),"","FALSE")</f>
        <v/>
      </c>
      <c r="FI244" s="36" t="str">
        <f aca="false">IF(ISBLANK(Values!E243),"","FALSE")</f>
        <v/>
      </c>
      <c r="FJ244" s="36" t="str">
        <f aca="false">IF(ISBLANK(Values!E243),"","FALSE")</f>
        <v/>
      </c>
      <c r="FM244" s="1" t="str">
        <f aca="false">IF(ISBLANK(Values!E243),"","1")</f>
        <v/>
      </c>
      <c r="FO244" s="28" t="str">
        <f aca="false">IF(ISBLANK(Values!E243),"",IF(Values!J243, Values!$B$4, Values!$B$5))</f>
        <v/>
      </c>
      <c r="FP244" s="1" t="str">
        <f aca="false">IF(ISBLANK(Values!E243),"","Percent")</f>
        <v/>
      </c>
      <c r="FQ244" s="1" t="str">
        <f aca="false">IF(ISBLANK(Values!E243),"","2")</f>
        <v/>
      </c>
      <c r="FR244" s="1" t="str">
        <f aca="false">IF(ISBLANK(Values!E243),"","3")</f>
        <v/>
      </c>
      <c r="FS244" s="1" t="str">
        <f aca="false">IF(ISBLANK(Values!E243),"","5")</f>
        <v/>
      </c>
      <c r="FT244" s="1" t="str">
        <f aca="false">IF(ISBLANK(Values!E243),"","6")</f>
        <v/>
      </c>
      <c r="FU244" s="1" t="str">
        <f aca="false">IF(ISBLANK(Values!E243),"","10")</f>
        <v/>
      </c>
      <c r="FV244" s="1" t="str">
        <f aca="false">IF(ISBLANK(Values!E243),"","10")</f>
        <v/>
      </c>
    </row>
    <row r="245" customFormat="false" ht="15" hidden="false" customHeight="false" outlineLevel="0" collapsed="false">
      <c r="A245" s="27" t="str">
        <f aca="false">IF(ISBLANK(Values!E244),"",IF(Values!$B$37="EU","computercomponent","computer"))</f>
        <v/>
      </c>
      <c r="B245" s="37" t="str">
        <f aca="false">IF(ISBLANK(Values!E244),"",Values!F244)</f>
        <v/>
      </c>
      <c r="C245" s="32" t="str">
        <f aca="false">IF(ISBLANK(Values!E244),"","TellusRem")</f>
        <v/>
      </c>
      <c r="D245" s="30" t="str">
        <f aca="false">IF(ISBLANK(Values!E244),"",Values!E244)</f>
        <v/>
      </c>
      <c r="E245" s="31" t="str">
        <f aca="false">IF(ISBLANK(Values!E244),"","EAN")</f>
        <v/>
      </c>
      <c r="F245" s="28" t="str">
        <f aca="false">IF(ISBLANK(Values!E244),"",IF(Values!J244,Values!H244 &amp;" "&amp;  Values!$B$1 &amp; " " &amp;Values!$B$3,Values!G244 &amp;" "&amp;  Values!$B$2 &amp; " " &amp;Values!$B$3))</f>
        <v/>
      </c>
      <c r="G245" s="32" t="str">
        <f aca="false">IF(ISBLANK(Values!E244),"","TellusRem")</f>
        <v/>
      </c>
      <c r="H245" s="27" t="str">
        <f aca="false">IF(ISBLANK(Values!E244),"",Values!$B$16)</f>
        <v/>
      </c>
      <c r="I245" s="27" t="str">
        <f aca="false">IF(ISBLANK(Values!E244),"","4730574031")</f>
        <v/>
      </c>
      <c r="J245" s="38" t="str">
        <f aca="false">IF(ISBLANK(Values!E244),"",Values!F244 &amp; " variations")</f>
        <v/>
      </c>
      <c r="K245" s="28" t="str">
        <f aca="false">IF(ISBLANK(Values!E244),"",IF(Values!J244, Values!$B$4, Values!$B$5))</f>
        <v/>
      </c>
      <c r="L245" s="39" t="str">
        <f aca="false">IF(ISBLANK(Values!E244),"",Values!$B$18)</f>
        <v/>
      </c>
      <c r="M245" s="28" t="str">
        <f aca="false">IF(ISBLANK(Values!E244),"",Values!$M244)</f>
        <v/>
      </c>
      <c r="N245" s="28" t="str">
        <f aca="false">IF(ISBLANK(Values!F244),"",Values!$N244)</f>
        <v/>
      </c>
      <c r="O245" s="1" t="str">
        <f aca="false">IF(ISBLANK(Values!F244),"",Values!$O244)</f>
        <v/>
      </c>
      <c r="W245" s="32" t="str">
        <f aca="false">IF(ISBLANK(Values!E244),"","Child")</f>
        <v/>
      </c>
      <c r="X245" s="32" t="str">
        <f aca="false">IF(ISBLANK(Values!E244),"",Values!$B$13)</f>
        <v/>
      </c>
      <c r="Y245" s="38" t="str">
        <f aca="false">IF(ISBLANK(Values!E244),"","Size-Color")</f>
        <v/>
      </c>
      <c r="Z245" s="32" t="str">
        <f aca="false">IF(ISBLANK(Values!E244),"","variation")</f>
        <v/>
      </c>
      <c r="AA245" s="36" t="str">
        <f aca="false">IF(ISBLANK(Values!E244),"",Values!$B$20)</f>
        <v/>
      </c>
      <c r="AB245" s="36" t="str">
        <f aca="false">IF(ISBLANK(Values!E244),"",Values!$B$29)</f>
        <v/>
      </c>
      <c r="AI245" s="41" t="str">
        <f aca="false">IF(ISBLANK(Values!E244),"",IF(Values!I244,Values!$B$23,Values!$B$33))</f>
        <v/>
      </c>
      <c r="AJ245" s="42" t="str">
        <f aca="false">IF(ISBLANK(Values!E244),"","👉 "&amp;Values!H264&amp; " "&amp;Values!$B$24 &amp;" "&amp;Values!$B$3)</f>
        <v/>
      </c>
      <c r="AK245" s="1" t="str">
        <f aca="false">IF(ISBLANK(Values!E244),"",Values!$B$25)</f>
        <v/>
      </c>
      <c r="AL245" s="1" t="str">
        <f aca="false">IF(ISBLANK(Values!E244),"",Values!$B$26)</f>
        <v/>
      </c>
      <c r="AM245" s="1" t="str">
        <f aca="false">IF(ISBLANK(Values!E244),"",Values!$B$27)</f>
        <v/>
      </c>
      <c r="AT245" s="1" t="str">
        <f aca="false">IF(ISBLANK(Values!E244),"",IF(Values!J244,"Backlit", "Non-Backlit"))</f>
        <v/>
      </c>
      <c r="AV245" s="28" t="str">
        <f aca="false">IF(ISBLANK(Values!E244),"",Values!H264)</f>
        <v/>
      </c>
      <c r="BE245" s="27" t="str">
        <f aca="false">IF(ISBLANK(Values!E244),"","Professional Audience")</f>
        <v/>
      </c>
      <c r="BF245" s="27" t="str">
        <f aca="false">IF(ISBLANK(Values!E244),"","Consumer Audience")</f>
        <v/>
      </c>
      <c r="BG245" s="27" t="str">
        <f aca="false">IF(ISBLANK(Values!E244),"","Adults")</f>
        <v/>
      </c>
      <c r="BH245" s="27" t="str">
        <f aca="false">IF(ISBLANK(Values!E244),"","People")</f>
        <v/>
      </c>
      <c r="CG245" s="1" t="str">
        <f aca="false">IF(ISBLANK(Values!E244),"",Values!$B$11)</f>
        <v/>
      </c>
      <c r="CH245" s="1" t="str">
        <f aca="false">IF(ISBLANK(Values!E244),"","GR")</f>
        <v/>
      </c>
      <c r="CI245" s="1" t="str">
        <f aca="false">IF(ISBLANK(Values!E244),"",Values!$B$7)</f>
        <v/>
      </c>
      <c r="CJ245" s="1" t="str">
        <f aca="false">IF(ISBLANK(Values!E244),"",Values!$B$8)</f>
        <v/>
      </c>
      <c r="CK245" s="1" t="str">
        <f aca="false">IF(ISBLANK(Values!E244),"",Values!$B$9)</f>
        <v/>
      </c>
      <c r="CL245" s="1" t="str">
        <f aca="false">IF(ISBLANK(Values!E244),"","CM")</f>
        <v/>
      </c>
      <c r="CP245" s="36" t="str">
        <f aca="false">IF(ISBLANK(Values!E244),"",Values!$B$7)</f>
        <v/>
      </c>
      <c r="CQ245" s="36" t="str">
        <f aca="false">IF(ISBLANK(Values!E244),"",Values!$B$8)</f>
        <v/>
      </c>
      <c r="CR245" s="36" t="str">
        <f aca="false">IF(ISBLANK(Values!E244),"",Values!$B$9)</f>
        <v/>
      </c>
      <c r="CS245" s="1" t="str">
        <f aca="false">IF(ISBLANK(Values!E244),"",Values!$B$11)</f>
        <v/>
      </c>
      <c r="CT245" s="1" t="str">
        <f aca="false">IF(ISBLANK(Values!E244),"","GR")</f>
        <v/>
      </c>
      <c r="CU245" s="1" t="str">
        <f aca="false">IF(ISBLANK(Values!E244),"","CM")</f>
        <v/>
      </c>
      <c r="CV245" s="1" t="str">
        <f aca="false">IF(ISBLANK(Values!E244),"",IF(Values!$B$36=options!$F$1,"Denmark", IF(Values!$B$36=options!$F$2, "Danemark",IF(Values!$B$36=options!$F$3, "Dänemark",IF(Values!$B$36=options!$F$4, "Danimarca",IF(Values!$B$36=options!$F$5, "Dinamarca",IF(Values!$B$36=options!$F$6, "Denemarken","" ) ) ) ) )))</f>
        <v/>
      </c>
      <c r="CZ245" s="1" t="str">
        <f aca="false">IF(ISBLANK(Values!E244),"","No")</f>
        <v/>
      </c>
      <c r="DA245" s="1" t="str">
        <f aca="false">IF(ISBLANK(Values!E244),"","No")</f>
        <v/>
      </c>
      <c r="DO245" s="27" t="str">
        <f aca="false">IF(ISBLANK(Values!E244),"","Parts")</f>
        <v/>
      </c>
      <c r="DP245" s="27" t="str">
        <f aca="false">IF(ISBLANK(Values!E244),"",Values!$B$31)</f>
        <v/>
      </c>
      <c r="DS245" s="31"/>
      <c r="DY245" s="31"/>
      <c r="DZ245" s="31"/>
      <c r="EA245" s="31"/>
      <c r="EB245" s="31"/>
      <c r="EC245" s="31"/>
      <c r="EI245" s="1" t="str">
        <f aca="false">IF(ISBLANK(Values!E244),"",Values!$B$31)</f>
        <v/>
      </c>
      <c r="ES245" s="1" t="str">
        <f aca="false">IF(ISBLANK(Values!E244),"","Amazon Tellus UPS")</f>
        <v/>
      </c>
      <c r="EV245" s="1" t="str">
        <f aca="false">IF(ISBLANK(Values!E244),"","New")</f>
        <v/>
      </c>
      <c r="FE245" s="1" t="str">
        <f aca="false">IF(ISBLANK(Values!E244),"","3")</f>
        <v/>
      </c>
      <c r="FH245" s="1" t="str">
        <f aca="false">IF(ISBLANK(Values!E244),"","FALSE")</f>
        <v/>
      </c>
      <c r="FI245" s="36" t="str">
        <f aca="false">IF(ISBLANK(Values!E244),"","FALSE")</f>
        <v/>
      </c>
      <c r="FJ245" s="36" t="str">
        <f aca="false">IF(ISBLANK(Values!E244),"","FALSE")</f>
        <v/>
      </c>
      <c r="FM245" s="1" t="str">
        <f aca="false">IF(ISBLANK(Values!E244),"","1")</f>
        <v/>
      </c>
      <c r="FO245" s="28" t="str">
        <f aca="false">IF(ISBLANK(Values!E244),"",IF(Values!J244, Values!$B$4, Values!$B$5))</f>
        <v/>
      </c>
      <c r="FP245" s="1" t="str">
        <f aca="false">IF(ISBLANK(Values!E244),"","Percent")</f>
        <v/>
      </c>
      <c r="FQ245" s="1" t="str">
        <f aca="false">IF(ISBLANK(Values!E244),"","2")</f>
        <v/>
      </c>
      <c r="FR245" s="1" t="str">
        <f aca="false">IF(ISBLANK(Values!E244),"","3")</f>
        <v/>
      </c>
      <c r="FS245" s="1" t="str">
        <f aca="false">IF(ISBLANK(Values!E244),"","5")</f>
        <v/>
      </c>
      <c r="FT245" s="1" t="str">
        <f aca="false">IF(ISBLANK(Values!E244),"","6")</f>
        <v/>
      </c>
      <c r="FU245" s="1" t="str">
        <f aca="false">IF(ISBLANK(Values!E244),"","10")</f>
        <v/>
      </c>
      <c r="FV245" s="1" t="str">
        <f aca="false">IF(ISBLANK(Values!E244),"","10")</f>
        <v/>
      </c>
    </row>
    <row r="246" customFormat="false" ht="15" hidden="false" customHeight="false" outlineLevel="0" collapsed="false">
      <c r="A246" s="27" t="str">
        <f aca="false">IF(ISBLANK(Values!E245),"",IF(Values!$B$37="EU","computercomponent","computer"))</f>
        <v/>
      </c>
      <c r="B246" s="37" t="str">
        <f aca="false">IF(ISBLANK(Values!E245),"",Values!F245)</f>
        <v/>
      </c>
      <c r="C246" s="32" t="str">
        <f aca="false">IF(ISBLANK(Values!E245),"","TellusRem")</f>
        <v/>
      </c>
      <c r="D246" s="30" t="str">
        <f aca="false">IF(ISBLANK(Values!E245),"",Values!E245)</f>
        <v/>
      </c>
      <c r="E246" s="31" t="str">
        <f aca="false">IF(ISBLANK(Values!E245),"","EAN")</f>
        <v/>
      </c>
      <c r="F246" s="28" t="str">
        <f aca="false">IF(ISBLANK(Values!E245),"",IF(Values!J245,Values!H245 &amp;" "&amp;  Values!$B$1 &amp; " " &amp;Values!$B$3,Values!G245 &amp;" "&amp;  Values!$B$2 &amp; " " &amp;Values!$B$3))</f>
        <v/>
      </c>
      <c r="G246" s="32" t="str">
        <f aca="false">IF(ISBLANK(Values!E245),"","TellusRem")</f>
        <v/>
      </c>
      <c r="H246" s="27" t="str">
        <f aca="false">IF(ISBLANK(Values!E245),"",Values!$B$16)</f>
        <v/>
      </c>
      <c r="I246" s="27" t="str">
        <f aca="false">IF(ISBLANK(Values!E245),"","4730574031")</f>
        <v/>
      </c>
      <c r="J246" s="38" t="str">
        <f aca="false">IF(ISBLANK(Values!E245),"",Values!F245 &amp; " variations")</f>
        <v/>
      </c>
      <c r="K246" s="28" t="str">
        <f aca="false">IF(ISBLANK(Values!E245),"",IF(Values!J245, Values!$B$4, Values!$B$5))</f>
        <v/>
      </c>
      <c r="L246" s="39" t="str">
        <f aca="false">IF(ISBLANK(Values!E245),"",Values!$B$18)</f>
        <v/>
      </c>
      <c r="M246" s="28" t="str">
        <f aca="false">IF(ISBLANK(Values!E245),"",Values!$M245)</f>
        <v/>
      </c>
      <c r="N246" s="28" t="str">
        <f aca="false">IF(ISBLANK(Values!F245),"",Values!$N245)</f>
        <v/>
      </c>
      <c r="O246" s="1" t="str">
        <f aca="false">IF(ISBLANK(Values!F245),"",Values!$O245)</f>
        <v/>
      </c>
      <c r="W246" s="32" t="str">
        <f aca="false">IF(ISBLANK(Values!E245),"","Child")</f>
        <v/>
      </c>
      <c r="X246" s="32" t="str">
        <f aca="false">IF(ISBLANK(Values!E245),"",Values!$B$13)</f>
        <v/>
      </c>
      <c r="Y246" s="38" t="str">
        <f aca="false">IF(ISBLANK(Values!E245),"","Size-Color")</f>
        <v/>
      </c>
      <c r="Z246" s="32" t="str">
        <f aca="false">IF(ISBLANK(Values!E245),"","variation")</f>
        <v/>
      </c>
      <c r="AA246" s="36" t="str">
        <f aca="false">IF(ISBLANK(Values!E245),"",Values!$B$20)</f>
        <v/>
      </c>
      <c r="AB246" s="36" t="str">
        <f aca="false">IF(ISBLANK(Values!E245),"",Values!$B$29)</f>
        <v/>
      </c>
      <c r="AI246" s="41" t="str">
        <f aca="false">IF(ISBLANK(Values!E245),"",IF(Values!I245,Values!$B$23,Values!$B$33))</f>
        <v/>
      </c>
      <c r="AJ246" s="42" t="str">
        <f aca="false">IF(ISBLANK(Values!E245),"","👉 "&amp;Values!H265&amp; " "&amp;Values!$B$24 &amp;" "&amp;Values!$B$3)</f>
        <v/>
      </c>
      <c r="AK246" s="1" t="str">
        <f aca="false">IF(ISBLANK(Values!E245),"",Values!$B$25)</f>
        <v/>
      </c>
      <c r="AL246" s="1" t="str">
        <f aca="false">IF(ISBLANK(Values!E245),"",Values!$B$26)</f>
        <v/>
      </c>
      <c r="AM246" s="1" t="str">
        <f aca="false">IF(ISBLANK(Values!E245),"",Values!$B$27)</f>
        <v/>
      </c>
      <c r="AT246" s="1" t="str">
        <f aca="false">IF(ISBLANK(Values!E245),"",IF(Values!J245,"Backlit", "Non-Backlit"))</f>
        <v/>
      </c>
      <c r="AV246" s="28" t="str">
        <f aca="false">IF(ISBLANK(Values!E245),"",Values!H265)</f>
        <v/>
      </c>
      <c r="BE246" s="27" t="str">
        <f aca="false">IF(ISBLANK(Values!E245),"","Professional Audience")</f>
        <v/>
      </c>
      <c r="BF246" s="27" t="str">
        <f aca="false">IF(ISBLANK(Values!E245),"","Consumer Audience")</f>
        <v/>
      </c>
      <c r="BG246" s="27" t="str">
        <f aca="false">IF(ISBLANK(Values!E245),"","Adults")</f>
        <v/>
      </c>
      <c r="BH246" s="27" t="str">
        <f aca="false">IF(ISBLANK(Values!E245),"","People")</f>
        <v/>
      </c>
      <c r="CG246" s="1" t="str">
        <f aca="false">IF(ISBLANK(Values!E245),"",Values!$B$11)</f>
        <v/>
      </c>
      <c r="CH246" s="1" t="str">
        <f aca="false">IF(ISBLANK(Values!E245),"","GR")</f>
        <v/>
      </c>
      <c r="CI246" s="1" t="str">
        <f aca="false">IF(ISBLANK(Values!E245),"",Values!$B$7)</f>
        <v/>
      </c>
      <c r="CJ246" s="1" t="str">
        <f aca="false">IF(ISBLANK(Values!E245),"",Values!$B$8)</f>
        <v/>
      </c>
      <c r="CK246" s="1" t="str">
        <f aca="false">IF(ISBLANK(Values!E245),"",Values!$B$9)</f>
        <v/>
      </c>
      <c r="CL246" s="1" t="str">
        <f aca="false">IF(ISBLANK(Values!E245),"","CM")</f>
        <v/>
      </c>
      <c r="CP246" s="36" t="str">
        <f aca="false">IF(ISBLANK(Values!E245),"",Values!$B$7)</f>
        <v/>
      </c>
      <c r="CQ246" s="36" t="str">
        <f aca="false">IF(ISBLANK(Values!E245),"",Values!$B$8)</f>
        <v/>
      </c>
      <c r="CR246" s="36" t="str">
        <f aca="false">IF(ISBLANK(Values!E245),"",Values!$B$9)</f>
        <v/>
      </c>
      <c r="CS246" s="1" t="str">
        <f aca="false">IF(ISBLANK(Values!E245),"",Values!$B$11)</f>
        <v/>
      </c>
      <c r="CT246" s="1" t="str">
        <f aca="false">IF(ISBLANK(Values!E245),"","GR")</f>
        <v/>
      </c>
      <c r="CU246" s="1" t="str">
        <f aca="false">IF(ISBLANK(Values!E245),"","CM")</f>
        <v/>
      </c>
      <c r="CV246" s="1" t="str">
        <f aca="false">IF(ISBLANK(Values!E245),"",IF(Values!$B$36=options!$F$1,"Denmark", IF(Values!$B$36=options!$F$2, "Danemark",IF(Values!$B$36=options!$F$3, "Dänemark",IF(Values!$B$36=options!$F$4, "Danimarca",IF(Values!$B$36=options!$F$5, "Dinamarca",IF(Values!$B$36=options!$F$6, "Denemarken","" ) ) ) ) )))</f>
        <v/>
      </c>
      <c r="CZ246" s="1" t="str">
        <f aca="false">IF(ISBLANK(Values!E245),"","No")</f>
        <v/>
      </c>
      <c r="DA246" s="1" t="str">
        <f aca="false">IF(ISBLANK(Values!E245),"","No")</f>
        <v/>
      </c>
      <c r="DO246" s="27" t="str">
        <f aca="false">IF(ISBLANK(Values!E245),"","Parts")</f>
        <v/>
      </c>
      <c r="DP246" s="27" t="str">
        <f aca="false">IF(ISBLANK(Values!E245),"",Values!$B$31)</f>
        <v/>
      </c>
      <c r="DS246" s="31"/>
      <c r="DY246" s="31"/>
      <c r="DZ246" s="31"/>
      <c r="EA246" s="31"/>
      <c r="EB246" s="31"/>
      <c r="EC246" s="31"/>
      <c r="EI246" s="1" t="str">
        <f aca="false">IF(ISBLANK(Values!E245),"",Values!$B$31)</f>
        <v/>
      </c>
      <c r="ES246" s="1" t="str">
        <f aca="false">IF(ISBLANK(Values!E245),"","Amazon Tellus UPS")</f>
        <v/>
      </c>
      <c r="EV246" s="1" t="str">
        <f aca="false">IF(ISBLANK(Values!E245),"","New")</f>
        <v/>
      </c>
      <c r="FE246" s="1" t="str">
        <f aca="false">IF(ISBLANK(Values!E245),"","3")</f>
        <v/>
      </c>
      <c r="FH246" s="1" t="str">
        <f aca="false">IF(ISBLANK(Values!E245),"","FALSE")</f>
        <v/>
      </c>
      <c r="FI246" s="36" t="str">
        <f aca="false">IF(ISBLANK(Values!E245),"","FALSE")</f>
        <v/>
      </c>
      <c r="FJ246" s="36" t="str">
        <f aca="false">IF(ISBLANK(Values!E245),"","FALSE")</f>
        <v/>
      </c>
      <c r="FM246" s="1" t="str">
        <f aca="false">IF(ISBLANK(Values!E245),"","1")</f>
        <v/>
      </c>
      <c r="FO246" s="28" t="str">
        <f aca="false">IF(ISBLANK(Values!E245),"",IF(Values!J245, Values!$B$4, Values!$B$5))</f>
        <v/>
      </c>
      <c r="FP246" s="1" t="str">
        <f aca="false">IF(ISBLANK(Values!E245),"","Percent")</f>
        <v/>
      </c>
      <c r="FQ246" s="1" t="str">
        <f aca="false">IF(ISBLANK(Values!E245),"","2")</f>
        <v/>
      </c>
      <c r="FR246" s="1" t="str">
        <f aca="false">IF(ISBLANK(Values!E245),"","3")</f>
        <v/>
      </c>
      <c r="FS246" s="1" t="str">
        <f aca="false">IF(ISBLANK(Values!E245),"","5")</f>
        <v/>
      </c>
      <c r="FT246" s="1" t="str">
        <f aca="false">IF(ISBLANK(Values!E245),"","6")</f>
        <v/>
      </c>
      <c r="FU246" s="1" t="str">
        <f aca="false">IF(ISBLANK(Values!E245),"","10")</f>
        <v/>
      </c>
      <c r="FV246" s="1" t="str">
        <f aca="false">IF(ISBLANK(Values!E245),"","10")</f>
        <v/>
      </c>
    </row>
    <row r="247" customFormat="false" ht="15" hidden="false" customHeight="false" outlineLevel="0" collapsed="false">
      <c r="A247" s="27" t="str">
        <f aca="false">IF(ISBLANK(Values!E246),"",IF(Values!$B$37="EU","computercomponent","computer"))</f>
        <v/>
      </c>
      <c r="B247" s="37" t="str">
        <f aca="false">IF(ISBLANK(Values!E246),"",Values!F246)</f>
        <v/>
      </c>
      <c r="C247" s="32" t="str">
        <f aca="false">IF(ISBLANK(Values!E246),"","TellusRem")</f>
        <v/>
      </c>
      <c r="D247" s="30" t="str">
        <f aca="false">IF(ISBLANK(Values!E246),"",Values!E246)</f>
        <v/>
      </c>
      <c r="E247" s="31" t="str">
        <f aca="false">IF(ISBLANK(Values!E246),"","EAN")</f>
        <v/>
      </c>
      <c r="F247" s="28" t="str">
        <f aca="false">IF(ISBLANK(Values!E246),"",IF(Values!J246,Values!H246 &amp;" "&amp;  Values!$B$1 &amp; " " &amp;Values!$B$3,Values!G246 &amp;" "&amp;  Values!$B$2 &amp; " " &amp;Values!$B$3))</f>
        <v/>
      </c>
      <c r="G247" s="32" t="str">
        <f aca="false">IF(ISBLANK(Values!E246),"","TellusRem")</f>
        <v/>
      </c>
      <c r="H247" s="27" t="str">
        <f aca="false">IF(ISBLANK(Values!E246),"",Values!$B$16)</f>
        <v/>
      </c>
      <c r="I247" s="27" t="str">
        <f aca="false">IF(ISBLANK(Values!E246),"","4730574031")</f>
        <v/>
      </c>
      <c r="J247" s="38" t="str">
        <f aca="false">IF(ISBLANK(Values!E246),"",Values!F246 &amp; " variations")</f>
        <v/>
      </c>
      <c r="K247" s="28" t="str">
        <f aca="false">IF(ISBLANK(Values!E246),"",IF(Values!J246, Values!$B$4, Values!$B$5))</f>
        <v/>
      </c>
      <c r="L247" s="39" t="str">
        <f aca="false">IF(ISBLANK(Values!E246),"",Values!$B$18)</f>
        <v/>
      </c>
      <c r="M247" s="28" t="str">
        <f aca="false">IF(ISBLANK(Values!E246),"",Values!$M246)</f>
        <v/>
      </c>
      <c r="N247" s="28" t="str">
        <f aca="false">IF(ISBLANK(Values!F246),"",Values!$N246)</f>
        <v/>
      </c>
      <c r="O247" s="1" t="str">
        <f aca="false">IF(ISBLANK(Values!F246),"",Values!$O246)</f>
        <v/>
      </c>
      <c r="W247" s="32" t="str">
        <f aca="false">IF(ISBLANK(Values!E246),"","Child")</f>
        <v/>
      </c>
      <c r="X247" s="32" t="str">
        <f aca="false">IF(ISBLANK(Values!E246),"",Values!$B$13)</f>
        <v/>
      </c>
      <c r="Y247" s="38" t="str">
        <f aca="false">IF(ISBLANK(Values!E246),"","Size-Color")</f>
        <v/>
      </c>
      <c r="Z247" s="32" t="str">
        <f aca="false">IF(ISBLANK(Values!E246),"","variation")</f>
        <v/>
      </c>
      <c r="AA247" s="36" t="str">
        <f aca="false">IF(ISBLANK(Values!E246),"",Values!$B$20)</f>
        <v/>
      </c>
      <c r="AB247" s="36" t="str">
        <f aca="false">IF(ISBLANK(Values!E246),"",Values!$B$29)</f>
        <v/>
      </c>
      <c r="AI247" s="41" t="str">
        <f aca="false">IF(ISBLANK(Values!E246),"",IF(Values!I246,Values!$B$23,Values!$B$33))</f>
        <v/>
      </c>
      <c r="AJ247" s="42" t="str">
        <f aca="false">IF(ISBLANK(Values!E246),"","👉 "&amp;Values!H266&amp; " "&amp;Values!$B$24 &amp;" "&amp;Values!$B$3)</f>
        <v/>
      </c>
      <c r="AK247" s="1" t="str">
        <f aca="false">IF(ISBLANK(Values!E246),"",Values!$B$25)</f>
        <v/>
      </c>
      <c r="AL247" s="1" t="str">
        <f aca="false">IF(ISBLANK(Values!E246),"",Values!$B$26)</f>
        <v/>
      </c>
      <c r="AM247" s="1" t="str">
        <f aca="false">IF(ISBLANK(Values!E246),"",Values!$B$27)</f>
        <v/>
      </c>
      <c r="AT247" s="1" t="str">
        <f aca="false">IF(ISBLANK(Values!E246),"",IF(Values!J246,"Backlit", "Non-Backlit"))</f>
        <v/>
      </c>
      <c r="AV247" s="28" t="str">
        <f aca="false">IF(ISBLANK(Values!E246),"",Values!H266)</f>
        <v/>
      </c>
      <c r="BE247" s="27" t="str">
        <f aca="false">IF(ISBLANK(Values!E246),"","Professional Audience")</f>
        <v/>
      </c>
      <c r="BF247" s="27" t="str">
        <f aca="false">IF(ISBLANK(Values!E246),"","Consumer Audience")</f>
        <v/>
      </c>
      <c r="BG247" s="27" t="str">
        <f aca="false">IF(ISBLANK(Values!E246),"","Adults")</f>
        <v/>
      </c>
      <c r="BH247" s="27" t="str">
        <f aca="false">IF(ISBLANK(Values!E246),"","People")</f>
        <v/>
      </c>
      <c r="CG247" s="1" t="str">
        <f aca="false">IF(ISBLANK(Values!E246),"",Values!$B$11)</f>
        <v/>
      </c>
      <c r="CH247" s="1" t="str">
        <f aca="false">IF(ISBLANK(Values!E246),"","GR")</f>
        <v/>
      </c>
      <c r="CI247" s="1" t="str">
        <f aca="false">IF(ISBLANK(Values!E246),"",Values!$B$7)</f>
        <v/>
      </c>
      <c r="CJ247" s="1" t="str">
        <f aca="false">IF(ISBLANK(Values!E246),"",Values!$B$8)</f>
        <v/>
      </c>
      <c r="CK247" s="1" t="str">
        <f aca="false">IF(ISBLANK(Values!E246),"",Values!$B$9)</f>
        <v/>
      </c>
      <c r="CL247" s="1" t="str">
        <f aca="false">IF(ISBLANK(Values!E246),"","CM")</f>
        <v/>
      </c>
      <c r="CP247" s="36" t="str">
        <f aca="false">IF(ISBLANK(Values!E246),"",Values!$B$7)</f>
        <v/>
      </c>
      <c r="CQ247" s="36" t="str">
        <f aca="false">IF(ISBLANK(Values!E246),"",Values!$B$8)</f>
        <v/>
      </c>
      <c r="CR247" s="36" t="str">
        <f aca="false">IF(ISBLANK(Values!E246),"",Values!$B$9)</f>
        <v/>
      </c>
      <c r="CS247" s="1" t="str">
        <f aca="false">IF(ISBLANK(Values!E246),"",Values!$B$11)</f>
        <v/>
      </c>
      <c r="CT247" s="1" t="str">
        <f aca="false">IF(ISBLANK(Values!E246),"","GR")</f>
        <v/>
      </c>
      <c r="CU247" s="1" t="str">
        <f aca="false">IF(ISBLANK(Values!E246),"","CM")</f>
        <v/>
      </c>
      <c r="CV247" s="1" t="str">
        <f aca="false">IF(ISBLANK(Values!E246),"",IF(Values!$B$36=options!$F$1,"Denmark", IF(Values!$B$36=options!$F$2, "Danemark",IF(Values!$B$36=options!$F$3, "Dänemark",IF(Values!$B$36=options!$F$4, "Danimarca",IF(Values!$B$36=options!$F$5, "Dinamarca",IF(Values!$B$36=options!$F$6, "Denemarken","" ) ) ) ) )))</f>
        <v/>
      </c>
      <c r="CZ247" s="1" t="str">
        <f aca="false">IF(ISBLANK(Values!E246),"","No")</f>
        <v/>
      </c>
      <c r="DA247" s="1" t="str">
        <f aca="false">IF(ISBLANK(Values!E246),"","No")</f>
        <v/>
      </c>
      <c r="DO247" s="27" t="str">
        <f aca="false">IF(ISBLANK(Values!E246),"","Parts")</f>
        <v/>
      </c>
      <c r="DP247" s="27" t="str">
        <f aca="false">IF(ISBLANK(Values!E246),"",Values!$B$31)</f>
        <v/>
      </c>
      <c r="DS247" s="31"/>
      <c r="DY247" s="31"/>
      <c r="DZ247" s="31"/>
      <c r="EA247" s="31"/>
      <c r="EB247" s="31"/>
      <c r="EC247" s="31"/>
      <c r="EI247" s="1" t="str">
        <f aca="false">IF(ISBLANK(Values!E246),"",Values!$B$31)</f>
        <v/>
      </c>
      <c r="ES247" s="1" t="str">
        <f aca="false">IF(ISBLANK(Values!E246),"","Amazon Tellus UPS")</f>
        <v/>
      </c>
      <c r="EV247" s="1" t="str">
        <f aca="false">IF(ISBLANK(Values!E246),"","New")</f>
        <v/>
      </c>
      <c r="FE247" s="1" t="str">
        <f aca="false">IF(ISBLANK(Values!E246),"","3")</f>
        <v/>
      </c>
      <c r="FH247" s="1" t="str">
        <f aca="false">IF(ISBLANK(Values!E246),"","FALSE")</f>
        <v/>
      </c>
      <c r="FI247" s="36" t="str">
        <f aca="false">IF(ISBLANK(Values!E246),"","FALSE")</f>
        <v/>
      </c>
      <c r="FJ247" s="36" t="str">
        <f aca="false">IF(ISBLANK(Values!E246),"","FALSE")</f>
        <v/>
      </c>
      <c r="FM247" s="1" t="str">
        <f aca="false">IF(ISBLANK(Values!E246),"","1")</f>
        <v/>
      </c>
      <c r="FO247" s="28" t="str">
        <f aca="false">IF(ISBLANK(Values!E246),"",IF(Values!J246, Values!$B$4, Values!$B$5))</f>
        <v/>
      </c>
      <c r="FP247" s="1" t="str">
        <f aca="false">IF(ISBLANK(Values!E246),"","Percent")</f>
        <v/>
      </c>
      <c r="FQ247" s="1" t="str">
        <f aca="false">IF(ISBLANK(Values!E246),"","2")</f>
        <v/>
      </c>
      <c r="FR247" s="1" t="str">
        <f aca="false">IF(ISBLANK(Values!E246),"","3")</f>
        <v/>
      </c>
      <c r="FS247" s="1" t="str">
        <f aca="false">IF(ISBLANK(Values!E246),"","5")</f>
        <v/>
      </c>
      <c r="FT247" s="1" t="str">
        <f aca="false">IF(ISBLANK(Values!E246),"","6")</f>
        <v/>
      </c>
      <c r="FU247" s="1" t="str">
        <f aca="false">IF(ISBLANK(Values!E246),"","10")</f>
        <v/>
      </c>
      <c r="FV247" s="1" t="str">
        <f aca="false">IF(ISBLANK(Values!E246),"","10")</f>
        <v/>
      </c>
    </row>
    <row r="248" customFormat="false" ht="15" hidden="false" customHeight="false" outlineLevel="0" collapsed="false">
      <c r="A248" s="27" t="str">
        <f aca="false">IF(ISBLANK(Values!E247),"",IF(Values!$B$37="EU","computercomponent","computer"))</f>
        <v/>
      </c>
      <c r="B248" s="37" t="str">
        <f aca="false">IF(ISBLANK(Values!E247),"",Values!F247)</f>
        <v/>
      </c>
      <c r="C248" s="32" t="str">
        <f aca="false">IF(ISBLANK(Values!E247),"","TellusRem")</f>
        <v/>
      </c>
      <c r="D248" s="30" t="str">
        <f aca="false">IF(ISBLANK(Values!E247),"",Values!E247)</f>
        <v/>
      </c>
      <c r="E248" s="31" t="str">
        <f aca="false">IF(ISBLANK(Values!E247),"","EAN")</f>
        <v/>
      </c>
      <c r="F248" s="28" t="str">
        <f aca="false">IF(ISBLANK(Values!E247),"",IF(Values!J247,Values!H247 &amp;" "&amp;  Values!$B$1 &amp; " " &amp;Values!$B$3,Values!G247 &amp;" "&amp;  Values!$B$2 &amp; " " &amp;Values!$B$3))</f>
        <v/>
      </c>
      <c r="G248" s="32" t="str">
        <f aca="false">IF(ISBLANK(Values!E247),"","TellusRem")</f>
        <v/>
      </c>
      <c r="H248" s="27" t="str">
        <f aca="false">IF(ISBLANK(Values!E247),"",Values!$B$16)</f>
        <v/>
      </c>
      <c r="I248" s="27" t="str">
        <f aca="false">IF(ISBLANK(Values!E247),"","4730574031")</f>
        <v/>
      </c>
      <c r="J248" s="38" t="str">
        <f aca="false">IF(ISBLANK(Values!E247),"",Values!F247 &amp; " variations")</f>
        <v/>
      </c>
      <c r="K248" s="28" t="str">
        <f aca="false">IF(ISBLANK(Values!E247),"",IF(Values!J247, Values!$B$4, Values!$B$5))</f>
        <v/>
      </c>
      <c r="L248" s="39" t="str">
        <f aca="false">IF(ISBLANK(Values!E247),"",Values!$B$18)</f>
        <v/>
      </c>
      <c r="M248" s="28" t="str">
        <f aca="false">IF(ISBLANK(Values!E247),"",Values!$M247)</f>
        <v/>
      </c>
      <c r="N248" s="28" t="str">
        <f aca="false">IF(ISBLANK(Values!F247),"",Values!$N247)</f>
        <v/>
      </c>
      <c r="O248" s="1" t="str">
        <f aca="false">IF(ISBLANK(Values!F247),"",Values!$O247)</f>
        <v/>
      </c>
      <c r="W248" s="32" t="str">
        <f aca="false">IF(ISBLANK(Values!E247),"","Child")</f>
        <v/>
      </c>
      <c r="X248" s="32" t="str">
        <f aca="false">IF(ISBLANK(Values!E247),"",Values!$B$13)</f>
        <v/>
      </c>
      <c r="Y248" s="38" t="str">
        <f aca="false">IF(ISBLANK(Values!E247),"","Size-Color")</f>
        <v/>
      </c>
      <c r="Z248" s="32" t="str">
        <f aca="false">IF(ISBLANK(Values!E247),"","variation")</f>
        <v/>
      </c>
      <c r="AA248" s="36" t="str">
        <f aca="false">IF(ISBLANK(Values!E247),"",Values!$B$20)</f>
        <v/>
      </c>
      <c r="AB248" s="36" t="str">
        <f aca="false">IF(ISBLANK(Values!E247),"",Values!$B$29)</f>
        <v/>
      </c>
      <c r="AI248" s="41" t="str">
        <f aca="false">IF(ISBLANK(Values!E247),"",IF(Values!I247,Values!$B$23,Values!$B$33))</f>
        <v/>
      </c>
      <c r="AJ248" s="42" t="str">
        <f aca="false">IF(ISBLANK(Values!E247),"","👉 "&amp;Values!H267&amp; " "&amp;Values!$B$24 &amp;" "&amp;Values!$B$3)</f>
        <v/>
      </c>
      <c r="AK248" s="1" t="str">
        <f aca="false">IF(ISBLANK(Values!E247),"",Values!$B$25)</f>
        <v/>
      </c>
      <c r="AL248" s="1" t="str">
        <f aca="false">IF(ISBLANK(Values!E247),"",Values!$B$26)</f>
        <v/>
      </c>
      <c r="AM248" s="1" t="str">
        <f aca="false">IF(ISBLANK(Values!E247),"",Values!$B$27)</f>
        <v/>
      </c>
      <c r="AT248" s="1" t="str">
        <f aca="false">IF(ISBLANK(Values!E247),"",IF(Values!J247,"Backlit", "Non-Backlit"))</f>
        <v/>
      </c>
      <c r="AV248" s="28" t="str">
        <f aca="false">IF(ISBLANK(Values!E247),"",Values!H267)</f>
        <v/>
      </c>
      <c r="BE248" s="27" t="str">
        <f aca="false">IF(ISBLANK(Values!E247),"","Professional Audience")</f>
        <v/>
      </c>
      <c r="BF248" s="27" t="str">
        <f aca="false">IF(ISBLANK(Values!E247),"","Consumer Audience")</f>
        <v/>
      </c>
      <c r="BG248" s="27" t="str">
        <f aca="false">IF(ISBLANK(Values!E247),"","Adults")</f>
        <v/>
      </c>
      <c r="BH248" s="27" t="str">
        <f aca="false">IF(ISBLANK(Values!E247),"","People")</f>
        <v/>
      </c>
      <c r="CG248" s="1" t="str">
        <f aca="false">IF(ISBLANK(Values!E247),"",Values!$B$11)</f>
        <v/>
      </c>
      <c r="CH248" s="1" t="str">
        <f aca="false">IF(ISBLANK(Values!E247),"","GR")</f>
        <v/>
      </c>
      <c r="CI248" s="1" t="str">
        <f aca="false">IF(ISBLANK(Values!E247),"",Values!$B$7)</f>
        <v/>
      </c>
      <c r="CJ248" s="1" t="str">
        <f aca="false">IF(ISBLANK(Values!E247),"",Values!$B$8)</f>
        <v/>
      </c>
      <c r="CK248" s="1" t="str">
        <f aca="false">IF(ISBLANK(Values!E247),"",Values!$B$9)</f>
        <v/>
      </c>
      <c r="CL248" s="1" t="str">
        <f aca="false">IF(ISBLANK(Values!E247),"","CM")</f>
        <v/>
      </c>
      <c r="CP248" s="36" t="str">
        <f aca="false">IF(ISBLANK(Values!E247),"",Values!$B$7)</f>
        <v/>
      </c>
      <c r="CQ248" s="36" t="str">
        <f aca="false">IF(ISBLANK(Values!E247),"",Values!$B$8)</f>
        <v/>
      </c>
      <c r="CR248" s="36" t="str">
        <f aca="false">IF(ISBLANK(Values!E247),"",Values!$B$9)</f>
        <v/>
      </c>
      <c r="CS248" s="1" t="str">
        <f aca="false">IF(ISBLANK(Values!E247),"",Values!$B$11)</f>
        <v/>
      </c>
      <c r="CT248" s="1" t="str">
        <f aca="false">IF(ISBLANK(Values!E247),"","GR")</f>
        <v/>
      </c>
      <c r="CU248" s="1" t="str">
        <f aca="false">IF(ISBLANK(Values!E247),"","CM")</f>
        <v/>
      </c>
      <c r="CV248" s="1" t="str">
        <f aca="false">IF(ISBLANK(Values!E247),"",IF(Values!$B$36=options!$F$1,"Denmark", IF(Values!$B$36=options!$F$2, "Danemark",IF(Values!$B$36=options!$F$3, "Dänemark",IF(Values!$B$36=options!$F$4, "Danimarca",IF(Values!$B$36=options!$F$5, "Dinamarca",IF(Values!$B$36=options!$F$6, "Denemarken","" ) ) ) ) )))</f>
        <v/>
      </c>
      <c r="CZ248" s="1" t="str">
        <f aca="false">IF(ISBLANK(Values!E247),"","No")</f>
        <v/>
      </c>
      <c r="DA248" s="1" t="str">
        <f aca="false">IF(ISBLANK(Values!E247),"","No")</f>
        <v/>
      </c>
      <c r="DO248" s="27" t="str">
        <f aca="false">IF(ISBLANK(Values!E247),"","Parts")</f>
        <v/>
      </c>
      <c r="DP248" s="27" t="str">
        <f aca="false">IF(ISBLANK(Values!E247),"",Values!$B$31)</f>
        <v/>
      </c>
      <c r="DS248" s="31"/>
      <c r="DY248" s="31"/>
      <c r="DZ248" s="31"/>
      <c r="EA248" s="31"/>
      <c r="EB248" s="31"/>
      <c r="EC248" s="31"/>
      <c r="EI248" s="1" t="str">
        <f aca="false">IF(ISBLANK(Values!E247),"",Values!$B$31)</f>
        <v/>
      </c>
      <c r="ES248" s="1" t="str">
        <f aca="false">IF(ISBLANK(Values!E247),"","Amazon Tellus UPS")</f>
        <v/>
      </c>
      <c r="EV248" s="1" t="str">
        <f aca="false">IF(ISBLANK(Values!E247),"","New")</f>
        <v/>
      </c>
      <c r="FE248" s="1" t="str">
        <f aca="false">IF(ISBLANK(Values!E247),"","3")</f>
        <v/>
      </c>
      <c r="FH248" s="1" t="str">
        <f aca="false">IF(ISBLANK(Values!E247),"","FALSE")</f>
        <v/>
      </c>
      <c r="FI248" s="36" t="str">
        <f aca="false">IF(ISBLANK(Values!E247),"","FALSE")</f>
        <v/>
      </c>
      <c r="FJ248" s="36" t="str">
        <f aca="false">IF(ISBLANK(Values!E247),"","FALSE")</f>
        <v/>
      </c>
      <c r="FM248" s="1" t="str">
        <f aca="false">IF(ISBLANK(Values!E247),"","1")</f>
        <v/>
      </c>
      <c r="FO248" s="28" t="str">
        <f aca="false">IF(ISBLANK(Values!E247),"",IF(Values!J247, Values!$B$4, Values!$B$5))</f>
        <v/>
      </c>
      <c r="FP248" s="1" t="str">
        <f aca="false">IF(ISBLANK(Values!E247),"","Percent")</f>
        <v/>
      </c>
      <c r="FQ248" s="1" t="str">
        <f aca="false">IF(ISBLANK(Values!E247),"","2")</f>
        <v/>
      </c>
      <c r="FR248" s="1" t="str">
        <f aca="false">IF(ISBLANK(Values!E247),"","3")</f>
        <v/>
      </c>
      <c r="FS248" s="1" t="str">
        <f aca="false">IF(ISBLANK(Values!E247),"","5")</f>
        <v/>
      </c>
      <c r="FT248" s="1" t="str">
        <f aca="false">IF(ISBLANK(Values!E247),"","6")</f>
        <v/>
      </c>
      <c r="FU248" s="1" t="str">
        <f aca="false">IF(ISBLANK(Values!E247),"","10")</f>
        <v/>
      </c>
      <c r="FV248" s="1" t="str">
        <f aca="false">IF(ISBLANK(Values!E247),"","10")</f>
        <v/>
      </c>
    </row>
    <row r="249" customFormat="false" ht="15" hidden="false" customHeight="false" outlineLevel="0" collapsed="false">
      <c r="A249" s="27" t="str">
        <f aca="false">IF(ISBLANK(Values!E248),"",IF(Values!$B$37="EU","computercomponent","computer"))</f>
        <v/>
      </c>
      <c r="B249" s="37" t="str">
        <f aca="false">IF(ISBLANK(Values!E248),"",Values!F248)</f>
        <v/>
      </c>
      <c r="C249" s="32" t="str">
        <f aca="false">IF(ISBLANK(Values!E248),"","TellusRem")</f>
        <v/>
      </c>
      <c r="D249" s="30" t="str">
        <f aca="false">IF(ISBLANK(Values!E248),"",Values!E248)</f>
        <v/>
      </c>
      <c r="E249" s="31" t="str">
        <f aca="false">IF(ISBLANK(Values!E248),"","EAN")</f>
        <v/>
      </c>
      <c r="F249" s="28" t="str">
        <f aca="false">IF(ISBLANK(Values!E248),"",IF(Values!J248,Values!H248 &amp;" "&amp;  Values!$B$1 &amp; " " &amp;Values!$B$3,Values!G248 &amp;" "&amp;  Values!$B$2 &amp; " " &amp;Values!$B$3))</f>
        <v/>
      </c>
      <c r="G249" s="32" t="str">
        <f aca="false">IF(ISBLANK(Values!E248),"","TellusRem")</f>
        <v/>
      </c>
      <c r="H249" s="27" t="str">
        <f aca="false">IF(ISBLANK(Values!E248),"",Values!$B$16)</f>
        <v/>
      </c>
      <c r="I249" s="27" t="str">
        <f aca="false">IF(ISBLANK(Values!E248),"","4730574031")</f>
        <v/>
      </c>
      <c r="J249" s="38" t="str">
        <f aca="false">IF(ISBLANK(Values!E248),"",Values!F248 &amp; " variations")</f>
        <v/>
      </c>
      <c r="K249" s="28" t="str">
        <f aca="false">IF(ISBLANK(Values!E248),"",IF(Values!J248, Values!$B$4, Values!$B$5))</f>
        <v/>
      </c>
      <c r="L249" s="39" t="str">
        <f aca="false">IF(ISBLANK(Values!E248),"",Values!$B$18)</f>
        <v/>
      </c>
      <c r="M249" s="28" t="str">
        <f aca="false">IF(ISBLANK(Values!E248),"",Values!$M248)</f>
        <v/>
      </c>
      <c r="N249" s="28" t="str">
        <f aca="false">IF(ISBLANK(Values!F248),"",Values!$N248)</f>
        <v/>
      </c>
      <c r="O249" s="1" t="str">
        <f aca="false">IF(ISBLANK(Values!F248),"",Values!$O248)</f>
        <v/>
      </c>
      <c r="W249" s="32" t="str">
        <f aca="false">IF(ISBLANK(Values!E248),"","Child")</f>
        <v/>
      </c>
      <c r="X249" s="32" t="str">
        <f aca="false">IF(ISBLANK(Values!E248),"",Values!$B$13)</f>
        <v/>
      </c>
      <c r="Y249" s="38" t="str">
        <f aca="false">IF(ISBLANK(Values!E248),"","Size-Color")</f>
        <v/>
      </c>
      <c r="Z249" s="32" t="str">
        <f aca="false">IF(ISBLANK(Values!E248),"","variation")</f>
        <v/>
      </c>
      <c r="AA249" s="36" t="str">
        <f aca="false">IF(ISBLANK(Values!E248),"",Values!$B$20)</f>
        <v/>
      </c>
      <c r="AB249" s="36" t="str">
        <f aca="false">IF(ISBLANK(Values!E248),"",Values!$B$29)</f>
        <v/>
      </c>
      <c r="AI249" s="41" t="str">
        <f aca="false">IF(ISBLANK(Values!E248),"",IF(Values!I248,Values!$B$23,Values!$B$33))</f>
        <v/>
      </c>
      <c r="AJ249" s="42" t="str">
        <f aca="false">IF(ISBLANK(Values!E248),"","👉 "&amp;Values!H268&amp; " "&amp;Values!$B$24 &amp;" "&amp;Values!$B$3)</f>
        <v/>
      </c>
      <c r="AK249" s="1" t="str">
        <f aca="false">IF(ISBLANK(Values!E248),"",Values!$B$25)</f>
        <v/>
      </c>
      <c r="AL249" s="1" t="str">
        <f aca="false">IF(ISBLANK(Values!E248),"",Values!$B$26)</f>
        <v/>
      </c>
      <c r="AM249" s="1" t="str">
        <f aca="false">IF(ISBLANK(Values!E248),"",Values!$B$27)</f>
        <v/>
      </c>
      <c r="AT249" s="1" t="str">
        <f aca="false">IF(ISBLANK(Values!E248),"",IF(Values!J248,"Backlit", "Non-Backlit"))</f>
        <v/>
      </c>
      <c r="AV249" s="28" t="str">
        <f aca="false">IF(ISBLANK(Values!E248),"",Values!H268)</f>
        <v/>
      </c>
      <c r="BE249" s="27" t="str">
        <f aca="false">IF(ISBLANK(Values!E248),"","Professional Audience")</f>
        <v/>
      </c>
      <c r="BF249" s="27" t="str">
        <f aca="false">IF(ISBLANK(Values!E248),"","Consumer Audience")</f>
        <v/>
      </c>
      <c r="BG249" s="27" t="str">
        <f aca="false">IF(ISBLANK(Values!E248),"","Adults")</f>
        <v/>
      </c>
      <c r="BH249" s="27" t="str">
        <f aca="false">IF(ISBLANK(Values!E248),"","People")</f>
        <v/>
      </c>
      <c r="CG249" s="1" t="str">
        <f aca="false">IF(ISBLANK(Values!E248),"",Values!$B$11)</f>
        <v/>
      </c>
      <c r="CH249" s="1" t="str">
        <f aca="false">IF(ISBLANK(Values!E248),"","GR")</f>
        <v/>
      </c>
      <c r="CI249" s="1" t="str">
        <f aca="false">IF(ISBLANK(Values!E248),"",Values!$B$7)</f>
        <v/>
      </c>
      <c r="CJ249" s="1" t="str">
        <f aca="false">IF(ISBLANK(Values!E248),"",Values!$B$8)</f>
        <v/>
      </c>
      <c r="CK249" s="1" t="str">
        <f aca="false">IF(ISBLANK(Values!E248),"",Values!$B$9)</f>
        <v/>
      </c>
      <c r="CL249" s="1" t="str">
        <f aca="false">IF(ISBLANK(Values!E248),"","CM")</f>
        <v/>
      </c>
      <c r="CP249" s="36" t="str">
        <f aca="false">IF(ISBLANK(Values!E248),"",Values!$B$7)</f>
        <v/>
      </c>
      <c r="CQ249" s="36" t="str">
        <f aca="false">IF(ISBLANK(Values!E248),"",Values!$B$8)</f>
        <v/>
      </c>
      <c r="CR249" s="36" t="str">
        <f aca="false">IF(ISBLANK(Values!E248),"",Values!$B$9)</f>
        <v/>
      </c>
      <c r="CS249" s="1" t="str">
        <f aca="false">IF(ISBLANK(Values!E248),"",Values!$B$11)</f>
        <v/>
      </c>
      <c r="CT249" s="1" t="str">
        <f aca="false">IF(ISBLANK(Values!E248),"","GR")</f>
        <v/>
      </c>
      <c r="CU249" s="1" t="str">
        <f aca="false">IF(ISBLANK(Values!E248),"","CM")</f>
        <v/>
      </c>
      <c r="CV249" s="1" t="str">
        <f aca="false">IF(ISBLANK(Values!E248),"",IF(Values!$B$36=options!$F$1,"Denmark", IF(Values!$B$36=options!$F$2, "Danemark",IF(Values!$B$36=options!$F$3, "Dänemark",IF(Values!$B$36=options!$F$4, "Danimarca",IF(Values!$B$36=options!$F$5, "Dinamarca",IF(Values!$B$36=options!$F$6, "Denemarken","" ) ) ) ) )))</f>
        <v/>
      </c>
      <c r="CZ249" s="1" t="str">
        <f aca="false">IF(ISBLANK(Values!E248),"","No")</f>
        <v/>
      </c>
      <c r="DA249" s="1" t="str">
        <f aca="false">IF(ISBLANK(Values!E248),"","No")</f>
        <v/>
      </c>
      <c r="DO249" s="27" t="str">
        <f aca="false">IF(ISBLANK(Values!E248),"","Parts")</f>
        <v/>
      </c>
      <c r="DP249" s="27" t="str">
        <f aca="false">IF(ISBLANK(Values!E248),"",Values!$B$31)</f>
        <v/>
      </c>
      <c r="DS249" s="31"/>
      <c r="DY249" s="31"/>
      <c r="DZ249" s="31"/>
      <c r="EA249" s="31"/>
      <c r="EB249" s="31"/>
      <c r="EC249" s="31"/>
      <c r="EI249" s="1" t="str">
        <f aca="false">IF(ISBLANK(Values!E248),"",Values!$B$31)</f>
        <v/>
      </c>
      <c r="ES249" s="1" t="str">
        <f aca="false">IF(ISBLANK(Values!E248),"","Amazon Tellus UPS")</f>
        <v/>
      </c>
      <c r="EV249" s="1" t="str">
        <f aca="false">IF(ISBLANK(Values!E248),"","New")</f>
        <v/>
      </c>
      <c r="FE249" s="1" t="str">
        <f aca="false">IF(ISBLANK(Values!E248),"","3")</f>
        <v/>
      </c>
      <c r="FH249" s="1" t="str">
        <f aca="false">IF(ISBLANK(Values!E248),"","FALSE")</f>
        <v/>
      </c>
      <c r="FI249" s="36" t="str">
        <f aca="false">IF(ISBLANK(Values!E248),"","FALSE")</f>
        <v/>
      </c>
      <c r="FJ249" s="36" t="str">
        <f aca="false">IF(ISBLANK(Values!E248),"","FALSE")</f>
        <v/>
      </c>
      <c r="FM249" s="1" t="str">
        <f aca="false">IF(ISBLANK(Values!E248),"","1")</f>
        <v/>
      </c>
      <c r="FO249" s="28" t="str">
        <f aca="false">IF(ISBLANK(Values!E248),"",IF(Values!J248, Values!$B$4, Values!$B$5))</f>
        <v/>
      </c>
      <c r="FP249" s="1" t="str">
        <f aca="false">IF(ISBLANK(Values!E248),"","Percent")</f>
        <v/>
      </c>
      <c r="FQ249" s="1" t="str">
        <f aca="false">IF(ISBLANK(Values!E248),"","2")</f>
        <v/>
      </c>
      <c r="FR249" s="1" t="str">
        <f aca="false">IF(ISBLANK(Values!E248),"","3")</f>
        <v/>
      </c>
      <c r="FS249" s="1" t="str">
        <f aca="false">IF(ISBLANK(Values!E248),"","5")</f>
        <v/>
      </c>
      <c r="FT249" s="1" t="str">
        <f aca="false">IF(ISBLANK(Values!E248),"","6")</f>
        <v/>
      </c>
      <c r="FU249" s="1" t="str">
        <f aca="false">IF(ISBLANK(Values!E248),"","10")</f>
        <v/>
      </c>
      <c r="FV249" s="1" t="str">
        <f aca="false">IF(ISBLANK(Values!E248),"","10")</f>
        <v/>
      </c>
    </row>
    <row r="250" customFormat="false" ht="15" hidden="false" customHeight="false" outlineLevel="0" collapsed="false">
      <c r="A250" s="27" t="str">
        <f aca="false">IF(ISBLANK(Values!E249),"",IF(Values!$B$37="EU","computercomponent","computer"))</f>
        <v/>
      </c>
      <c r="B250" s="37" t="str">
        <f aca="false">IF(ISBLANK(Values!E249),"",Values!F249)</f>
        <v/>
      </c>
      <c r="C250" s="32" t="str">
        <f aca="false">IF(ISBLANK(Values!E249),"","TellusRem")</f>
        <v/>
      </c>
      <c r="D250" s="30" t="str">
        <f aca="false">IF(ISBLANK(Values!E249),"",Values!E249)</f>
        <v/>
      </c>
      <c r="E250" s="31" t="str">
        <f aca="false">IF(ISBLANK(Values!E249),"","EAN")</f>
        <v/>
      </c>
      <c r="F250" s="28" t="str">
        <f aca="false">IF(ISBLANK(Values!E249),"",IF(Values!J249,Values!H249 &amp;" "&amp;  Values!$B$1 &amp; " " &amp;Values!$B$3,Values!G249 &amp;" "&amp;  Values!$B$2 &amp; " " &amp;Values!$B$3))</f>
        <v/>
      </c>
      <c r="G250" s="32" t="str">
        <f aca="false">IF(ISBLANK(Values!E249),"","TellusRem")</f>
        <v/>
      </c>
      <c r="H250" s="27" t="str">
        <f aca="false">IF(ISBLANK(Values!E249),"",Values!$B$16)</f>
        <v/>
      </c>
      <c r="I250" s="27" t="str">
        <f aca="false">IF(ISBLANK(Values!E249),"","4730574031")</f>
        <v/>
      </c>
      <c r="J250" s="38" t="str">
        <f aca="false">IF(ISBLANK(Values!E249),"",Values!F249 &amp; " variations")</f>
        <v/>
      </c>
      <c r="K250" s="28" t="str">
        <f aca="false">IF(ISBLANK(Values!E249),"",IF(Values!J249, Values!$B$4, Values!$B$5))</f>
        <v/>
      </c>
      <c r="L250" s="39" t="str">
        <f aca="false">IF(ISBLANK(Values!E249),"",Values!$B$18)</f>
        <v/>
      </c>
      <c r="M250" s="28" t="str">
        <f aca="false">IF(ISBLANK(Values!E249),"",Values!$M249)</f>
        <v/>
      </c>
      <c r="N250" s="28" t="str">
        <f aca="false">IF(ISBLANK(Values!F249),"",Values!$N249)</f>
        <v/>
      </c>
      <c r="O250" s="1" t="str">
        <f aca="false">IF(ISBLANK(Values!F249),"",Values!$O249)</f>
        <v/>
      </c>
      <c r="W250" s="32" t="str">
        <f aca="false">IF(ISBLANK(Values!E249),"","Child")</f>
        <v/>
      </c>
      <c r="X250" s="32" t="str">
        <f aca="false">IF(ISBLANK(Values!E249),"",Values!$B$13)</f>
        <v/>
      </c>
      <c r="Y250" s="38" t="str">
        <f aca="false">IF(ISBLANK(Values!E249),"","Size-Color")</f>
        <v/>
      </c>
      <c r="Z250" s="32" t="str">
        <f aca="false">IF(ISBLANK(Values!E249),"","variation")</f>
        <v/>
      </c>
      <c r="AA250" s="36" t="str">
        <f aca="false">IF(ISBLANK(Values!E249),"",Values!$B$20)</f>
        <v/>
      </c>
      <c r="AB250" s="36" t="str">
        <f aca="false">IF(ISBLANK(Values!E249),"",Values!$B$29)</f>
        <v/>
      </c>
      <c r="AI250" s="41" t="str">
        <f aca="false">IF(ISBLANK(Values!E249),"",IF(Values!I249,Values!$B$23,Values!$B$33))</f>
        <v/>
      </c>
      <c r="AJ250" s="42" t="str">
        <f aca="false">IF(ISBLANK(Values!E249),"","👉 "&amp;Values!H269&amp; " "&amp;Values!$B$24 &amp;" "&amp;Values!$B$3)</f>
        <v/>
      </c>
      <c r="AK250" s="1" t="str">
        <f aca="false">IF(ISBLANK(Values!E249),"",Values!$B$25)</f>
        <v/>
      </c>
      <c r="AL250" s="1" t="str">
        <f aca="false">IF(ISBLANK(Values!E249),"",Values!$B$26)</f>
        <v/>
      </c>
      <c r="AM250" s="1" t="str">
        <f aca="false">IF(ISBLANK(Values!E249),"",Values!$B$27)</f>
        <v/>
      </c>
      <c r="AT250" s="1" t="str">
        <f aca="false">IF(ISBLANK(Values!E249),"",IF(Values!J249,"Backlit", "Non-Backlit"))</f>
        <v/>
      </c>
      <c r="AV250" s="28" t="str">
        <f aca="false">IF(ISBLANK(Values!E249),"",Values!H269)</f>
        <v/>
      </c>
      <c r="BE250" s="27" t="str">
        <f aca="false">IF(ISBLANK(Values!E249),"","Professional Audience")</f>
        <v/>
      </c>
      <c r="BF250" s="27" t="str">
        <f aca="false">IF(ISBLANK(Values!E249),"","Consumer Audience")</f>
        <v/>
      </c>
      <c r="BG250" s="27" t="str">
        <f aca="false">IF(ISBLANK(Values!E249),"","Adults")</f>
        <v/>
      </c>
      <c r="BH250" s="27" t="str">
        <f aca="false">IF(ISBLANK(Values!E249),"","People")</f>
        <v/>
      </c>
      <c r="CG250" s="1" t="str">
        <f aca="false">IF(ISBLANK(Values!E249),"",Values!$B$11)</f>
        <v/>
      </c>
      <c r="CH250" s="1" t="str">
        <f aca="false">IF(ISBLANK(Values!E249),"","GR")</f>
        <v/>
      </c>
      <c r="CI250" s="1" t="str">
        <f aca="false">IF(ISBLANK(Values!E249),"",Values!$B$7)</f>
        <v/>
      </c>
      <c r="CJ250" s="1" t="str">
        <f aca="false">IF(ISBLANK(Values!E249),"",Values!$B$8)</f>
        <v/>
      </c>
      <c r="CK250" s="1" t="str">
        <f aca="false">IF(ISBLANK(Values!E249),"",Values!$B$9)</f>
        <v/>
      </c>
      <c r="CL250" s="1" t="str">
        <f aca="false">IF(ISBLANK(Values!E249),"","CM")</f>
        <v/>
      </c>
      <c r="CP250" s="36" t="str">
        <f aca="false">IF(ISBLANK(Values!E249),"",Values!$B$7)</f>
        <v/>
      </c>
      <c r="CQ250" s="36" t="str">
        <f aca="false">IF(ISBLANK(Values!E249),"",Values!$B$8)</f>
        <v/>
      </c>
      <c r="CR250" s="36" t="str">
        <f aca="false">IF(ISBLANK(Values!E249),"",Values!$B$9)</f>
        <v/>
      </c>
      <c r="CS250" s="1" t="str">
        <f aca="false">IF(ISBLANK(Values!E249),"",Values!$B$11)</f>
        <v/>
      </c>
      <c r="CT250" s="1" t="str">
        <f aca="false">IF(ISBLANK(Values!E249),"","GR")</f>
        <v/>
      </c>
      <c r="CU250" s="1" t="str">
        <f aca="false">IF(ISBLANK(Values!E249),"","CM")</f>
        <v/>
      </c>
      <c r="CV250" s="1" t="str">
        <f aca="false">IF(ISBLANK(Values!E249),"",IF(Values!$B$36=options!$F$1,"Denmark", IF(Values!$B$36=options!$F$2, "Danemark",IF(Values!$B$36=options!$F$3, "Dänemark",IF(Values!$B$36=options!$F$4, "Danimarca",IF(Values!$B$36=options!$F$5, "Dinamarca",IF(Values!$B$36=options!$F$6, "Denemarken","" ) ) ) ) )))</f>
        <v/>
      </c>
      <c r="CZ250" s="1" t="str">
        <f aca="false">IF(ISBLANK(Values!E249),"","No")</f>
        <v/>
      </c>
      <c r="DA250" s="1" t="str">
        <f aca="false">IF(ISBLANK(Values!E249),"","No")</f>
        <v/>
      </c>
      <c r="DO250" s="27" t="str">
        <f aca="false">IF(ISBLANK(Values!E249),"","Parts")</f>
        <v/>
      </c>
      <c r="DP250" s="27" t="str">
        <f aca="false">IF(ISBLANK(Values!E249),"",Values!$B$31)</f>
        <v/>
      </c>
      <c r="DS250" s="31"/>
      <c r="DY250" s="31"/>
      <c r="DZ250" s="31"/>
      <c r="EA250" s="31"/>
      <c r="EB250" s="31"/>
      <c r="EC250" s="31"/>
      <c r="EI250" s="1" t="str">
        <f aca="false">IF(ISBLANK(Values!E249),"",Values!$B$31)</f>
        <v/>
      </c>
      <c r="ES250" s="1" t="str">
        <f aca="false">IF(ISBLANK(Values!E249),"","Amazon Tellus UPS")</f>
        <v/>
      </c>
      <c r="EV250" s="1" t="str">
        <f aca="false">IF(ISBLANK(Values!E249),"","New")</f>
        <v/>
      </c>
      <c r="FE250" s="1" t="str">
        <f aca="false">IF(ISBLANK(Values!E249),"","3")</f>
        <v/>
      </c>
      <c r="FH250" s="1" t="str">
        <f aca="false">IF(ISBLANK(Values!E249),"","FALSE")</f>
        <v/>
      </c>
      <c r="FI250" s="36" t="str">
        <f aca="false">IF(ISBLANK(Values!E249),"","FALSE")</f>
        <v/>
      </c>
      <c r="FJ250" s="36" t="str">
        <f aca="false">IF(ISBLANK(Values!E249),"","FALSE")</f>
        <v/>
      </c>
      <c r="FM250" s="1" t="str">
        <f aca="false">IF(ISBLANK(Values!E249),"","1")</f>
        <v/>
      </c>
      <c r="FO250" s="28" t="str">
        <f aca="false">IF(ISBLANK(Values!E249),"",IF(Values!J249, Values!$B$4, Values!$B$5))</f>
        <v/>
      </c>
      <c r="FP250" s="1" t="str">
        <f aca="false">IF(ISBLANK(Values!E249),"","Percent")</f>
        <v/>
      </c>
      <c r="FQ250" s="1" t="str">
        <f aca="false">IF(ISBLANK(Values!E249),"","2")</f>
        <v/>
      </c>
      <c r="FR250" s="1" t="str">
        <f aca="false">IF(ISBLANK(Values!E249),"","3")</f>
        <v/>
      </c>
      <c r="FS250" s="1" t="str">
        <f aca="false">IF(ISBLANK(Values!E249),"","5")</f>
        <v/>
      </c>
      <c r="FT250" s="1" t="str">
        <f aca="false">IF(ISBLANK(Values!E249),"","6")</f>
        <v/>
      </c>
      <c r="FU250" s="1" t="str">
        <f aca="false">IF(ISBLANK(Values!E249),"","10")</f>
        <v/>
      </c>
      <c r="FV250" s="1" t="str">
        <f aca="false">IF(ISBLANK(Values!E249),"","10")</f>
        <v/>
      </c>
    </row>
    <row r="251" customFormat="false" ht="15" hidden="false" customHeight="false" outlineLevel="0" collapsed="false">
      <c r="A251" s="27" t="str">
        <f aca="false">IF(ISBLANK(Values!E250),"",IF(Values!$B$37="EU","computercomponent","computer"))</f>
        <v/>
      </c>
      <c r="B251" s="37" t="str">
        <f aca="false">IF(ISBLANK(Values!E250),"",Values!F250)</f>
        <v/>
      </c>
      <c r="C251" s="32" t="str">
        <f aca="false">IF(ISBLANK(Values!E250),"","TellusRem")</f>
        <v/>
      </c>
      <c r="D251" s="30" t="str">
        <f aca="false">IF(ISBLANK(Values!E250),"",Values!E250)</f>
        <v/>
      </c>
      <c r="E251" s="31" t="str">
        <f aca="false">IF(ISBLANK(Values!E250),"","EAN")</f>
        <v/>
      </c>
      <c r="F251" s="28" t="str">
        <f aca="false">IF(ISBLANK(Values!E250),"",IF(Values!J250,Values!H250 &amp;" "&amp;  Values!$B$1 &amp; " " &amp;Values!$B$3,Values!G250 &amp;" "&amp;  Values!$B$2 &amp; " " &amp;Values!$B$3))</f>
        <v/>
      </c>
      <c r="G251" s="32" t="str">
        <f aca="false">IF(ISBLANK(Values!E250),"","TellusRem")</f>
        <v/>
      </c>
      <c r="H251" s="27" t="str">
        <f aca="false">IF(ISBLANK(Values!E250),"",Values!$B$16)</f>
        <v/>
      </c>
      <c r="I251" s="27" t="str">
        <f aca="false">IF(ISBLANK(Values!E250),"","4730574031")</f>
        <v/>
      </c>
      <c r="J251" s="38" t="str">
        <f aca="false">IF(ISBLANK(Values!E250),"",Values!F250 &amp; " variations")</f>
        <v/>
      </c>
      <c r="K251" s="28" t="str">
        <f aca="false">IF(ISBLANK(Values!E250),"",IF(Values!J250, Values!$B$4, Values!$B$5))</f>
        <v/>
      </c>
      <c r="L251" s="39" t="str">
        <f aca="false">IF(ISBLANK(Values!E250),"",Values!$B$18)</f>
        <v/>
      </c>
      <c r="M251" s="28" t="str">
        <f aca="false">IF(ISBLANK(Values!E250),"",Values!$M250)</f>
        <v/>
      </c>
      <c r="N251" s="28" t="str">
        <f aca="false">IF(ISBLANK(Values!F250),"",Values!$N250)</f>
        <v/>
      </c>
      <c r="O251" s="1" t="str">
        <f aca="false">IF(ISBLANK(Values!F250),"",Values!$O250)</f>
        <v/>
      </c>
      <c r="W251" s="32" t="str">
        <f aca="false">IF(ISBLANK(Values!E250),"","Child")</f>
        <v/>
      </c>
      <c r="X251" s="32" t="str">
        <f aca="false">IF(ISBLANK(Values!E250),"",Values!$B$13)</f>
        <v/>
      </c>
      <c r="Y251" s="38" t="str">
        <f aca="false">IF(ISBLANK(Values!E250),"","Size-Color")</f>
        <v/>
      </c>
      <c r="Z251" s="32" t="str">
        <f aca="false">IF(ISBLANK(Values!E250),"","variation")</f>
        <v/>
      </c>
      <c r="AA251" s="36" t="str">
        <f aca="false">IF(ISBLANK(Values!E250),"",Values!$B$20)</f>
        <v/>
      </c>
      <c r="AB251" s="36" t="str">
        <f aca="false">IF(ISBLANK(Values!E250),"",Values!$B$29)</f>
        <v/>
      </c>
      <c r="AI251" s="41" t="str">
        <f aca="false">IF(ISBLANK(Values!E250),"",IF(Values!I250,Values!$B$23,Values!$B$33))</f>
        <v/>
      </c>
      <c r="AJ251" s="42" t="str">
        <f aca="false">IF(ISBLANK(Values!E250),"","👉 "&amp;Values!H270&amp; " "&amp;Values!$B$24 &amp;" "&amp;Values!$B$3)</f>
        <v/>
      </c>
      <c r="AK251" s="1" t="str">
        <f aca="false">IF(ISBLANK(Values!E250),"",Values!$B$25)</f>
        <v/>
      </c>
      <c r="AL251" s="1" t="str">
        <f aca="false">IF(ISBLANK(Values!E250),"",Values!$B$26)</f>
        <v/>
      </c>
      <c r="AM251" s="1" t="str">
        <f aca="false">IF(ISBLANK(Values!E250),"",Values!$B$27)</f>
        <v/>
      </c>
      <c r="AT251" s="1" t="str">
        <f aca="false">IF(ISBLANK(Values!E250),"",IF(Values!J250,"Backlit", "Non-Backlit"))</f>
        <v/>
      </c>
      <c r="AV251" s="28" t="str">
        <f aca="false">IF(ISBLANK(Values!E250),"",Values!H270)</f>
        <v/>
      </c>
      <c r="BE251" s="27" t="str">
        <f aca="false">IF(ISBLANK(Values!E250),"","Professional Audience")</f>
        <v/>
      </c>
      <c r="BF251" s="27" t="str">
        <f aca="false">IF(ISBLANK(Values!E250),"","Consumer Audience")</f>
        <v/>
      </c>
      <c r="BG251" s="27" t="str">
        <f aca="false">IF(ISBLANK(Values!E250),"","Adults")</f>
        <v/>
      </c>
      <c r="BH251" s="27" t="str">
        <f aca="false">IF(ISBLANK(Values!E250),"","People")</f>
        <v/>
      </c>
      <c r="CG251" s="1" t="str">
        <f aca="false">IF(ISBLANK(Values!E250),"",Values!$B$11)</f>
        <v/>
      </c>
      <c r="CH251" s="1" t="str">
        <f aca="false">IF(ISBLANK(Values!E250),"","GR")</f>
        <v/>
      </c>
      <c r="CI251" s="1" t="str">
        <f aca="false">IF(ISBLANK(Values!E250),"",Values!$B$7)</f>
        <v/>
      </c>
      <c r="CJ251" s="1" t="str">
        <f aca="false">IF(ISBLANK(Values!E250),"",Values!$B$8)</f>
        <v/>
      </c>
      <c r="CK251" s="1" t="str">
        <f aca="false">IF(ISBLANK(Values!E250),"",Values!$B$9)</f>
        <v/>
      </c>
      <c r="CL251" s="1" t="str">
        <f aca="false">IF(ISBLANK(Values!E250),"","CM")</f>
        <v/>
      </c>
      <c r="CP251" s="36" t="str">
        <f aca="false">IF(ISBLANK(Values!E250),"",Values!$B$7)</f>
        <v/>
      </c>
      <c r="CQ251" s="36" t="str">
        <f aca="false">IF(ISBLANK(Values!E250),"",Values!$B$8)</f>
        <v/>
      </c>
      <c r="CR251" s="36" t="str">
        <f aca="false">IF(ISBLANK(Values!E250),"",Values!$B$9)</f>
        <v/>
      </c>
      <c r="CS251" s="1" t="str">
        <f aca="false">IF(ISBLANK(Values!E250),"",Values!$B$11)</f>
        <v/>
      </c>
      <c r="CT251" s="1" t="str">
        <f aca="false">IF(ISBLANK(Values!E250),"","GR")</f>
        <v/>
      </c>
      <c r="CU251" s="1" t="str">
        <f aca="false">IF(ISBLANK(Values!E250),"","CM")</f>
        <v/>
      </c>
      <c r="CV251" s="1" t="str">
        <f aca="false">IF(ISBLANK(Values!E250),"",IF(Values!$B$36=options!$F$1,"Denmark", IF(Values!$B$36=options!$F$2, "Danemark",IF(Values!$B$36=options!$F$3, "Dänemark",IF(Values!$B$36=options!$F$4, "Danimarca",IF(Values!$B$36=options!$F$5, "Dinamarca",IF(Values!$B$36=options!$F$6, "Denemarken","" ) ) ) ) )))</f>
        <v/>
      </c>
      <c r="CZ251" s="1" t="str">
        <f aca="false">IF(ISBLANK(Values!E250),"","No")</f>
        <v/>
      </c>
      <c r="DA251" s="1" t="str">
        <f aca="false">IF(ISBLANK(Values!E250),"","No")</f>
        <v/>
      </c>
      <c r="DO251" s="27" t="str">
        <f aca="false">IF(ISBLANK(Values!E250),"","Parts")</f>
        <v/>
      </c>
      <c r="DP251" s="27" t="str">
        <f aca="false">IF(ISBLANK(Values!E250),"",Values!$B$31)</f>
        <v/>
      </c>
      <c r="DS251" s="31"/>
      <c r="DY251" s="31"/>
      <c r="DZ251" s="31"/>
      <c r="EA251" s="31"/>
      <c r="EB251" s="31"/>
      <c r="EC251" s="31"/>
      <c r="EI251" s="1" t="str">
        <f aca="false">IF(ISBLANK(Values!E250),"",Values!$B$31)</f>
        <v/>
      </c>
      <c r="ES251" s="1" t="str">
        <f aca="false">IF(ISBLANK(Values!E250),"","Amazon Tellus UPS")</f>
        <v/>
      </c>
      <c r="EV251" s="1" t="str">
        <f aca="false">IF(ISBLANK(Values!E250),"","New")</f>
        <v/>
      </c>
      <c r="FE251" s="1" t="str">
        <f aca="false">IF(ISBLANK(Values!E250),"","3")</f>
        <v/>
      </c>
      <c r="FH251" s="1" t="str">
        <f aca="false">IF(ISBLANK(Values!E250),"","FALSE")</f>
        <v/>
      </c>
      <c r="FI251" s="36" t="str">
        <f aca="false">IF(ISBLANK(Values!E250),"","FALSE")</f>
        <v/>
      </c>
      <c r="FJ251" s="36" t="str">
        <f aca="false">IF(ISBLANK(Values!E250),"","FALSE")</f>
        <v/>
      </c>
      <c r="FM251" s="1" t="str">
        <f aca="false">IF(ISBLANK(Values!E250),"","1")</f>
        <v/>
      </c>
      <c r="FO251" s="28" t="str">
        <f aca="false">IF(ISBLANK(Values!E250),"",IF(Values!J250, Values!$B$4, Values!$B$5))</f>
        <v/>
      </c>
      <c r="FP251" s="1" t="str">
        <f aca="false">IF(ISBLANK(Values!E250),"","Percent")</f>
        <v/>
      </c>
      <c r="FQ251" s="1" t="str">
        <f aca="false">IF(ISBLANK(Values!E250),"","2")</f>
        <v/>
      </c>
      <c r="FR251" s="1" t="str">
        <f aca="false">IF(ISBLANK(Values!E250),"","3")</f>
        <v/>
      </c>
      <c r="FS251" s="1" t="str">
        <f aca="false">IF(ISBLANK(Values!E250),"","5")</f>
        <v/>
      </c>
      <c r="FT251" s="1" t="str">
        <f aca="false">IF(ISBLANK(Values!E250),"","6")</f>
        <v/>
      </c>
      <c r="FU251" s="1" t="str">
        <f aca="false">IF(ISBLANK(Values!E250),"","10")</f>
        <v/>
      </c>
      <c r="FV251" s="1" t="str">
        <f aca="false">IF(ISBLANK(Values!E250),"","10")</f>
        <v/>
      </c>
    </row>
    <row r="252" customFormat="false" ht="15" hidden="false" customHeight="false" outlineLevel="0" collapsed="false">
      <c r="A252" s="27" t="str">
        <f aca="false">IF(ISBLANK(Values!E251),"",IF(Values!$B$37="EU","computercomponent","computer"))</f>
        <v/>
      </c>
      <c r="B252" s="37" t="str">
        <f aca="false">IF(ISBLANK(Values!E251),"",Values!F251)</f>
        <v/>
      </c>
      <c r="C252" s="32" t="str">
        <f aca="false">IF(ISBLANK(Values!E251),"","TellusRem")</f>
        <v/>
      </c>
      <c r="D252" s="30" t="str">
        <f aca="false">IF(ISBLANK(Values!E251),"",Values!E251)</f>
        <v/>
      </c>
      <c r="E252" s="31" t="str">
        <f aca="false">IF(ISBLANK(Values!E251),"","EAN")</f>
        <v/>
      </c>
      <c r="F252" s="28" t="str">
        <f aca="false">IF(ISBLANK(Values!E251),"",IF(Values!J251,Values!H251 &amp;" "&amp;  Values!$B$1 &amp; " " &amp;Values!$B$3,Values!G251 &amp;" "&amp;  Values!$B$2 &amp; " " &amp;Values!$B$3))</f>
        <v/>
      </c>
      <c r="G252" s="32" t="str">
        <f aca="false">IF(ISBLANK(Values!E251),"","TellusRem")</f>
        <v/>
      </c>
      <c r="H252" s="27" t="str">
        <f aca="false">IF(ISBLANK(Values!E251),"",Values!$B$16)</f>
        <v/>
      </c>
      <c r="I252" s="27" t="str">
        <f aca="false">IF(ISBLANK(Values!E251),"","4730574031")</f>
        <v/>
      </c>
      <c r="J252" s="38" t="str">
        <f aca="false">IF(ISBLANK(Values!E251),"",Values!F251 &amp; " variations")</f>
        <v/>
      </c>
      <c r="K252" s="28" t="str">
        <f aca="false">IF(ISBLANK(Values!E251),"",IF(Values!J251, Values!$B$4, Values!$B$5))</f>
        <v/>
      </c>
      <c r="L252" s="39" t="str">
        <f aca="false">IF(ISBLANK(Values!E251),"",Values!$B$18)</f>
        <v/>
      </c>
      <c r="M252" s="28" t="str">
        <f aca="false">IF(ISBLANK(Values!E251),"",Values!$M251)</f>
        <v/>
      </c>
      <c r="N252" s="28" t="str">
        <f aca="false">IF(ISBLANK(Values!F251),"",Values!$N251)</f>
        <v/>
      </c>
      <c r="O252" s="1" t="str">
        <f aca="false">IF(ISBLANK(Values!F251),"",Values!$O251)</f>
        <v/>
      </c>
      <c r="W252" s="32" t="str">
        <f aca="false">IF(ISBLANK(Values!E251),"","Child")</f>
        <v/>
      </c>
      <c r="X252" s="32" t="str">
        <f aca="false">IF(ISBLANK(Values!E251),"",Values!$B$13)</f>
        <v/>
      </c>
      <c r="Y252" s="38" t="str">
        <f aca="false">IF(ISBLANK(Values!E251),"","Size-Color")</f>
        <v/>
      </c>
      <c r="Z252" s="32" t="str">
        <f aca="false">IF(ISBLANK(Values!E251),"","variation")</f>
        <v/>
      </c>
      <c r="AA252" s="36" t="str">
        <f aca="false">IF(ISBLANK(Values!E251),"",Values!$B$20)</f>
        <v/>
      </c>
      <c r="AB252" s="36" t="str">
        <f aca="false">IF(ISBLANK(Values!E251),"",Values!$B$29)</f>
        <v/>
      </c>
      <c r="AI252" s="41" t="str">
        <f aca="false">IF(ISBLANK(Values!E251),"",IF(Values!I251,Values!$B$23,Values!$B$33))</f>
        <v/>
      </c>
      <c r="AJ252" s="42" t="str">
        <f aca="false">IF(ISBLANK(Values!E251),"","👉 "&amp;Values!H271&amp; " "&amp;Values!$B$24 &amp;" "&amp;Values!$B$3)</f>
        <v/>
      </c>
      <c r="AK252" s="1" t="str">
        <f aca="false">IF(ISBLANK(Values!E251),"",Values!$B$25)</f>
        <v/>
      </c>
      <c r="AL252" s="1" t="str">
        <f aca="false">IF(ISBLANK(Values!E251),"",Values!$B$26)</f>
        <v/>
      </c>
      <c r="AM252" s="1" t="str">
        <f aca="false">IF(ISBLANK(Values!E251),"",Values!$B$27)</f>
        <v/>
      </c>
      <c r="AT252" s="1" t="str">
        <f aca="false">IF(ISBLANK(Values!E251),"",IF(Values!J251,"Backlit", "Non-Backlit"))</f>
        <v/>
      </c>
      <c r="AV252" s="28" t="str">
        <f aca="false">IF(ISBLANK(Values!E251),"",Values!H271)</f>
        <v/>
      </c>
      <c r="BE252" s="27" t="str">
        <f aca="false">IF(ISBLANK(Values!E251),"","Professional Audience")</f>
        <v/>
      </c>
      <c r="BF252" s="27" t="str">
        <f aca="false">IF(ISBLANK(Values!E251),"","Consumer Audience")</f>
        <v/>
      </c>
      <c r="BG252" s="27" t="str">
        <f aca="false">IF(ISBLANK(Values!E251),"","Adults")</f>
        <v/>
      </c>
      <c r="BH252" s="27" t="str">
        <f aca="false">IF(ISBLANK(Values!E251),"","People")</f>
        <v/>
      </c>
      <c r="CG252" s="1" t="str">
        <f aca="false">IF(ISBLANK(Values!E251),"",Values!$B$11)</f>
        <v/>
      </c>
      <c r="CH252" s="1" t="str">
        <f aca="false">IF(ISBLANK(Values!E251),"","GR")</f>
        <v/>
      </c>
      <c r="CI252" s="1" t="str">
        <f aca="false">IF(ISBLANK(Values!E251),"",Values!$B$7)</f>
        <v/>
      </c>
      <c r="CJ252" s="1" t="str">
        <f aca="false">IF(ISBLANK(Values!E251),"",Values!$B$8)</f>
        <v/>
      </c>
      <c r="CK252" s="1" t="str">
        <f aca="false">IF(ISBLANK(Values!E251),"",Values!$B$9)</f>
        <v/>
      </c>
      <c r="CL252" s="1" t="str">
        <f aca="false">IF(ISBLANK(Values!E251),"","CM")</f>
        <v/>
      </c>
      <c r="CP252" s="36" t="str">
        <f aca="false">IF(ISBLANK(Values!E251),"",Values!$B$7)</f>
        <v/>
      </c>
      <c r="CQ252" s="36" t="str">
        <f aca="false">IF(ISBLANK(Values!E251),"",Values!$B$8)</f>
        <v/>
      </c>
      <c r="CR252" s="36" t="str">
        <f aca="false">IF(ISBLANK(Values!E251),"",Values!$B$9)</f>
        <v/>
      </c>
      <c r="CS252" s="1" t="str">
        <f aca="false">IF(ISBLANK(Values!E251),"",Values!$B$11)</f>
        <v/>
      </c>
      <c r="CT252" s="1" t="str">
        <f aca="false">IF(ISBLANK(Values!E251),"","GR")</f>
        <v/>
      </c>
      <c r="CU252" s="1" t="str">
        <f aca="false">IF(ISBLANK(Values!E251),"","CM")</f>
        <v/>
      </c>
      <c r="CV252" s="1" t="str">
        <f aca="false">IF(ISBLANK(Values!E251),"",IF(Values!$B$36=options!$F$1,"Denmark", IF(Values!$B$36=options!$F$2, "Danemark",IF(Values!$B$36=options!$F$3, "Dänemark",IF(Values!$B$36=options!$F$4, "Danimarca",IF(Values!$B$36=options!$F$5, "Dinamarca",IF(Values!$B$36=options!$F$6, "Denemarken","" ) ) ) ) )))</f>
        <v/>
      </c>
      <c r="CZ252" s="1" t="str">
        <f aca="false">IF(ISBLANK(Values!E251),"","No")</f>
        <v/>
      </c>
      <c r="DA252" s="1" t="str">
        <f aca="false">IF(ISBLANK(Values!E251),"","No")</f>
        <v/>
      </c>
      <c r="DO252" s="27" t="str">
        <f aca="false">IF(ISBLANK(Values!E251),"","Parts")</f>
        <v/>
      </c>
      <c r="DP252" s="27" t="str">
        <f aca="false">IF(ISBLANK(Values!E251),"",Values!$B$31)</f>
        <v/>
      </c>
      <c r="DS252" s="31"/>
      <c r="DY252" s="31"/>
      <c r="DZ252" s="31"/>
      <c r="EA252" s="31"/>
      <c r="EB252" s="31"/>
      <c r="EC252" s="31"/>
      <c r="EI252" s="1" t="str">
        <f aca="false">IF(ISBLANK(Values!E251),"",Values!$B$31)</f>
        <v/>
      </c>
      <c r="ES252" s="1" t="str">
        <f aca="false">IF(ISBLANK(Values!E251),"","Amazon Tellus UPS")</f>
        <v/>
      </c>
      <c r="EV252" s="1" t="str">
        <f aca="false">IF(ISBLANK(Values!E251),"","New")</f>
        <v/>
      </c>
      <c r="FE252" s="1" t="str">
        <f aca="false">IF(ISBLANK(Values!E251),"","3")</f>
        <v/>
      </c>
      <c r="FH252" s="1" t="str">
        <f aca="false">IF(ISBLANK(Values!E251),"","FALSE")</f>
        <v/>
      </c>
      <c r="FI252" s="36" t="str">
        <f aca="false">IF(ISBLANK(Values!E251),"","FALSE")</f>
        <v/>
      </c>
      <c r="FJ252" s="36" t="str">
        <f aca="false">IF(ISBLANK(Values!E251),"","FALSE")</f>
        <v/>
      </c>
      <c r="FM252" s="1" t="str">
        <f aca="false">IF(ISBLANK(Values!E251),"","1")</f>
        <v/>
      </c>
      <c r="FO252" s="28" t="str">
        <f aca="false">IF(ISBLANK(Values!E251),"",IF(Values!J251, Values!$B$4, Values!$B$5))</f>
        <v/>
      </c>
      <c r="FP252" s="1" t="str">
        <f aca="false">IF(ISBLANK(Values!E251),"","Percent")</f>
        <v/>
      </c>
      <c r="FQ252" s="1" t="str">
        <f aca="false">IF(ISBLANK(Values!E251),"","2")</f>
        <v/>
      </c>
      <c r="FR252" s="1" t="str">
        <f aca="false">IF(ISBLANK(Values!E251),"","3")</f>
        <v/>
      </c>
      <c r="FS252" s="1" t="str">
        <f aca="false">IF(ISBLANK(Values!E251),"","5")</f>
        <v/>
      </c>
      <c r="FT252" s="1" t="str">
        <f aca="false">IF(ISBLANK(Values!E251),"","6")</f>
        <v/>
      </c>
      <c r="FU252" s="1" t="str">
        <f aca="false">IF(ISBLANK(Values!E251),"","10")</f>
        <v/>
      </c>
      <c r="FV252" s="1" t="str">
        <f aca="false">IF(ISBLANK(Values!E251),"","10")</f>
        <v/>
      </c>
    </row>
    <row r="253" customFormat="false" ht="15" hidden="false" customHeight="false" outlineLevel="0" collapsed="false">
      <c r="A253" s="27" t="str">
        <f aca="false">IF(ISBLANK(Values!E252),"",IF(Values!$B$37="EU","computercomponent","computer"))</f>
        <v/>
      </c>
      <c r="B253" s="37" t="str">
        <f aca="false">IF(ISBLANK(Values!E252),"",Values!F252)</f>
        <v/>
      </c>
      <c r="C253" s="32" t="str">
        <f aca="false">IF(ISBLANK(Values!E252),"","TellusRem")</f>
        <v/>
      </c>
      <c r="D253" s="30" t="str">
        <f aca="false">IF(ISBLANK(Values!E252),"",Values!E252)</f>
        <v/>
      </c>
      <c r="E253" s="31" t="str">
        <f aca="false">IF(ISBLANK(Values!E252),"","EAN")</f>
        <v/>
      </c>
      <c r="F253" s="28" t="str">
        <f aca="false">IF(ISBLANK(Values!E252),"",IF(Values!J252,Values!H252 &amp;" "&amp;  Values!$B$1 &amp; " " &amp;Values!$B$3,Values!G252 &amp;" "&amp;  Values!$B$2 &amp; " " &amp;Values!$B$3))</f>
        <v/>
      </c>
      <c r="G253" s="32" t="str">
        <f aca="false">IF(ISBLANK(Values!E252),"","TellusRem")</f>
        <v/>
      </c>
      <c r="H253" s="27" t="str">
        <f aca="false">IF(ISBLANK(Values!E252),"",Values!$B$16)</f>
        <v/>
      </c>
      <c r="I253" s="27" t="str">
        <f aca="false">IF(ISBLANK(Values!E252),"","4730574031")</f>
        <v/>
      </c>
      <c r="J253" s="38" t="str">
        <f aca="false">IF(ISBLANK(Values!E252),"",Values!F252 &amp; " variations")</f>
        <v/>
      </c>
      <c r="K253" s="28" t="str">
        <f aca="false">IF(ISBLANK(Values!E252),"",IF(Values!J252, Values!$B$4, Values!$B$5))</f>
        <v/>
      </c>
      <c r="L253" s="39" t="str">
        <f aca="false">IF(ISBLANK(Values!E252),"",Values!$B$18)</f>
        <v/>
      </c>
      <c r="M253" s="28" t="str">
        <f aca="false">IF(ISBLANK(Values!E252),"",Values!$M252)</f>
        <v/>
      </c>
      <c r="N253" s="28" t="str">
        <f aca="false">IF(ISBLANK(Values!F252),"",Values!$N252)</f>
        <v/>
      </c>
      <c r="O253" s="1" t="str">
        <f aca="false">IF(ISBLANK(Values!F252),"",Values!$O252)</f>
        <v/>
      </c>
      <c r="W253" s="32" t="str">
        <f aca="false">IF(ISBLANK(Values!E252),"","Child")</f>
        <v/>
      </c>
      <c r="X253" s="32" t="str">
        <f aca="false">IF(ISBLANK(Values!E252),"",Values!$B$13)</f>
        <v/>
      </c>
      <c r="Y253" s="38" t="str">
        <f aca="false">IF(ISBLANK(Values!E252),"","Size-Color")</f>
        <v/>
      </c>
      <c r="Z253" s="32" t="str">
        <f aca="false">IF(ISBLANK(Values!E252),"","variation")</f>
        <v/>
      </c>
      <c r="AA253" s="36" t="str">
        <f aca="false">IF(ISBLANK(Values!E252),"",Values!$B$20)</f>
        <v/>
      </c>
      <c r="AB253" s="36" t="str">
        <f aca="false">IF(ISBLANK(Values!E252),"",Values!$B$29)</f>
        <v/>
      </c>
      <c r="AI253" s="41" t="str">
        <f aca="false">IF(ISBLANK(Values!E252),"",IF(Values!I252,Values!$B$23,Values!$B$33))</f>
        <v/>
      </c>
      <c r="AJ253" s="42" t="str">
        <f aca="false">IF(ISBLANK(Values!E252),"","👉 "&amp;Values!H272&amp; " "&amp;Values!$B$24 &amp;" "&amp;Values!$B$3)</f>
        <v/>
      </c>
      <c r="AK253" s="1" t="str">
        <f aca="false">IF(ISBLANK(Values!E252),"",Values!$B$25)</f>
        <v/>
      </c>
      <c r="AL253" s="1" t="str">
        <f aca="false">IF(ISBLANK(Values!E252),"",Values!$B$26)</f>
        <v/>
      </c>
      <c r="AM253" s="1" t="str">
        <f aca="false">IF(ISBLANK(Values!E252),"",Values!$B$27)</f>
        <v/>
      </c>
      <c r="AT253" s="1" t="str">
        <f aca="false">IF(ISBLANK(Values!E252),"",IF(Values!J252,"Backlit", "Non-Backlit"))</f>
        <v/>
      </c>
      <c r="AV253" s="28" t="str">
        <f aca="false">IF(ISBLANK(Values!E252),"",Values!H272)</f>
        <v/>
      </c>
      <c r="BE253" s="27" t="str">
        <f aca="false">IF(ISBLANK(Values!E252),"","Professional Audience")</f>
        <v/>
      </c>
      <c r="BF253" s="27" t="str">
        <f aca="false">IF(ISBLANK(Values!E252),"","Consumer Audience")</f>
        <v/>
      </c>
      <c r="BG253" s="27" t="str">
        <f aca="false">IF(ISBLANK(Values!E252),"","Adults")</f>
        <v/>
      </c>
      <c r="BH253" s="27" t="str">
        <f aca="false">IF(ISBLANK(Values!E252),"","People")</f>
        <v/>
      </c>
      <c r="CG253" s="1" t="str">
        <f aca="false">IF(ISBLANK(Values!E252),"",Values!$B$11)</f>
        <v/>
      </c>
      <c r="CH253" s="1" t="str">
        <f aca="false">IF(ISBLANK(Values!E252),"","GR")</f>
        <v/>
      </c>
      <c r="CI253" s="1" t="str">
        <f aca="false">IF(ISBLANK(Values!E252),"",Values!$B$7)</f>
        <v/>
      </c>
      <c r="CJ253" s="1" t="str">
        <f aca="false">IF(ISBLANK(Values!E252),"",Values!$B$8)</f>
        <v/>
      </c>
      <c r="CK253" s="1" t="str">
        <f aca="false">IF(ISBLANK(Values!E252),"",Values!$B$9)</f>
        <v/>
      </c>
      <c r="CL253" s="1" t="str">
        <f aca="false">IF(ISBLANK(Values!E252),"","CM")</f>
        <v/>
      </c>
      <c r="CP253" s="36" t="str">
        <f aca="false">IF(ISBLANK(Values!E252),"",Values!$B$7)</f>
        <v/>
      </c>
      <c r="CQ253" s="36" t="str">
        <f aca="false">IF(ISBLANK(Values!E252),"",Values!$B$8)</f>
        <v/>
      </c>
      <c r="CR253" s="36" t="str">
        <f aca="false">IF(ISBLANK(Values!E252),"",Values!$B$9)</f>
        <v/>
      </c>
      <c r="CS253" s="1" t="str">
        <f aca="false">IF(ISBLANK(Values!E252),"",Values!$B$11)</f>
        <v/>
      </c>
      <c r="CT253" s="1" t="str">
        <f aca="false">IF(ISBLANK(Values!E252),"","GR")</f>
        <v/>
      </c>
      <c r="CU253" s="1" t="str">
        <f aca="false">IF(ISBLANK(Values!E252),"","CM")</f>
        <v/>
      </c>
      <c r="CV253" s="1" t="str">
        <f aca="false">IF(ISBLANK(Values!E252),"",IF(Values!$B$36=options!$F$1,"Denmark", IF(Values!$B$36=options!$F$2, "Danemark",IF(Values!$B$36=options!$F$3, "Dänemark",IF(Values!$B$36=options!$F$4, "Danimarca",IF(Values!$B$36=options!$F$5, "Dinamarca",IF(Values!$B$36=options!$F$6, "Denemarken","" ) ) ) ) )))</f>
        <v/>
      </c>
      <c r="CZ253" s="1" t="str">
        <f aca="false">IF(ISBLANK(Values!E252),"","No")</f>
        <v/>
      </c>
      <c r="DA253" s="1" t="str">
        <f aca="false">IF(ISBLANK(Values!E252),"","No")</f>
        <v/>
      </c>
      <c r="DO253" s="27" t="str">
        <f aca="false">IF(ISBLANK(Values!E252),"","Parts")</f>
        <v/>
      </c>
      <c r="DP253" s="27" t="str">
        <f aca="false">IF(ISBLANK(Values!E252),"",Values!$B$31)</f>
        <v/>
      </c>
      <c r="DS253" s="31"/>
      <c r="DY253" s="31"/>
      <c r="DZ253" s="31"/>
      <c r="EA253" s="31"/>
      <c r="EB253" s="31"/>
      <c r="EC253" s="31"/>
      <c r="EI253" s="1" t="str">
        <f aca="false">IF(ISBLANK(Values!E252),"",Values!$B$31)</f>
        <v/>
      </c>
      <c r="ES253" s="1" t="str">
        <f aca="false">IF(ISBLANK(Values!E252),"","Amazon Tellus UPS")</f>
        <v/>
      </c>
      <c r="EV253" s="1" t="str">
        <f aca="false">IF(ISBLANK(Values!E252),"","New")</f>
        <v/>
      </c>
      <c r="FE253" s="1" t="str">
        <f aca="false">IF(ISBLANK(Values!E252),"","3")</f>
        <v/>
      </c>
      <c r="FH253" s="1" t="str">
        <f aca="false">IF(ISBLANK(Values!E252),"","FALSE")</f>
        <v/>
      </c>
      <c r="FI253" s="36" t="str">
        <f aca="false">IF(ISBLANK(Values!E252),"","FALSE")</f>
        <v/>
      </c>
      <c r="FJ253" s="36" t="str">
        <f aca="false">IF(ISBLANK(Values!E252),"","FALSE")</f>
        <v/>
      </c>
      <c r="FM253" s="1" t="str">
        <f aca="false">IF(ISBLANK(Values!E252),"","1")</f>
        <v/>
      </c>
      <c r="FO253" s="28" t="str">
        <f aca="false">IF(ISBLANK(Values!E252),"",IF(Values!J252, Values!$B$4, Values!$B$5))</f>
        <v/>
      </c>
      <c r="FP253" s="1" t="str">
        <f aca="false">IF(ISBLANK(Values!E252),"","Percent")</f>
        <v/>
      </c>
      <c r="FQ253" s="1" t="str">
        <f aca="false">IF(ISBLANK(Values!E252),"","2")</f>
        <v/>
      </c>
      <c r="FR253" s="1" t="str">
        <f aca="false">IF(ISBLANK(Values!E252),"","3")</f>
        <v/>
      </c>
      <c r="FS253" s="1" t="str">
        <f aca="false">IF(ISBLANK(Values!E252),"","5")</f>
        <v/>
      </c>
      <c r="FT253" s="1" t="str">
        <f aca="false">IF(ISBLANK(Values!E252),"","6")</f>
        <v/>
      </c>
      <c r="FU253" s="1" t="str">
        <f aca="false">IF(ISBLANK(Values!E252),"","10")</f>
        <v/>
      </c>
      <c r="FV253" s="1" t="str">
        <f aca="false">IF(ISBLANK(Values!E252),"","10")</f>
        <v/>
      </c>
    </row>
    <row r="254" customFormat="false" ht="15" hidden="false" customHeight="false" outlineLevel="0" collapsed="false">
      <c r="A254" s="27" t="str">
        <f aca="false">IF(ISBLANK(Values!E253),"",IF(Values!$B$37="EU","computercomponent","computer"))</f>
        <v/>
      </c>
      <c r="B254" s="37" t="str">
        <f aca="false">IF(ISBLANK(Values!E253),"",Values!F253)</f>
        <v/>
      </c>
      <c r="C254" s="32" t="str">
        <f aca="false">IF(ISBLANK(Values!E253),"","TellusRem")</f>
        <v/>
      </c>
      <c r="D254" s="30" t="str">
        <f aca="false">IF(ISBLANK(Values!E253),"",Values!E253)</f>
        <v/>
      </c>
      <c r="E254" s="31" t="str">
        <f aca="false">IF(ISBLANK(Values!E253),"","EAN")</f>
        <v/>
      </c>
      <c r="F254" s="28" t="str">
        <f aca="false">IF(ISBLANK(Values!E253),"",IF(Values!J253,Values!H253 &amp;" "&amp;  Values!$B$1 &amp; " " &amp;Values!$B$3,Values!G253 &amp;" "&amp;  Values!$B$2 &amp; " " &amp;Values!$B$3))</f>
        <v/>
      </c>
      <c r="G254" s="32" t="str">
        <f aca="false">IF(ISBLANK(Values!E253),"","TellusRem")</f>
        <v/>
      </c>
      <c r="H254" s="27" t="str">
        <f aca="false">IF(ISBLANK(Values!E253),"",Values!$B$16)</f>
        <v/>
      </c>
      <c r="I254" s="27" t="str">
        <f aca="false">IF(ISBLANK(Values!E253),"","4730574031")</f>
        <v/>
      </c>
      <c r="J254" s="38" t="str">
        <f aca="false">IF(ISBLANK(Values!E253),"",Values!F253 &amp; " variations")</f>
        <v/>
      </c>
      <c r="K254" s="28" t="str">
        <f aca="false">IF(ISBLANK(Values!E253),"",IF(Values!J253, Values!$B$4, Values!$B$5))</f>
        <v/>
      </c>
      <c r="L254" s="39" t="str">
        <f aca="false">IF(ISBLANK(Values!E253),"",Values!$B$18)</f>
        <v/>
      </c>
      <c r="M254" s="28" t="str">
        <f aca="false">IF(ISBLANK(Values!E253),"",Values!$M253)</f>
        <v/>
      </c>
      <c r="N254" s="28" t="str">
        <f aca="false">IF(ISBLANK(Values!F253),"",Values!$N253)</f>
        <v/>
      </c>
      <c r="O254" s="1" t="str">
        <f aca="false">IF(ISBLANK(Values!F253),"",Values!$O253)</f>
        <v/>
      </c>
      <c r="W254" s="32" t="str">
        <f aca="false">IF(ISBLANK(Values!E253),"","Child")</f>
        <v/>
      </c>
      <c r="X254" s="32" t="str">
        <f aca="false">IF(ISBLANK(Values!E253),"",Values!$B$13)</f>
        <v/>
      </c>
      <c r="Y254" s="38" t="str">
        <f aca="false">IF(ISBLANK(Values!E253),"","Size-Color")</f>
        <v/>
      </c>
      <c r="Z254" s="32" t="str">
        <f aca="false">IF(ISBLANK(Values!E253),"","variation")</f>
        <v/>
      </c>
      <c r="AA254" s="36" t="str">
        <f aca="false">IF(ISBLANK(Values!E253),"",Values!$B$20)</f>
        <v/>
      </c>
      <c r="AB254" s="36" t="str">
        <f aca="false">IF(ISBLANK(Values!E253),"",Values!$B$29)</f>
        <v/>
      </c>
      <c r="AI254" s="41" t="str">
        <f aca="false">IF(ISBLANK(Values!E253),"",IF(Values!I253,Values!$B$23,Values!$B$33))</f>
        <v/>
      </c>
      <c r="AJ254" s="42" t="str">
        <f aca="false">IF(ISBLANK(Values!E253),"","👉 "&amp;Values!H273&amp; " "&amp;Values!$B$24 &amp;" "&amp;Values!$B$3)</f>
        <v/>
      </c>
      <c r="AK254" s="1" t="str">
        <f aca="false">IF(ISBLANK(Values!E253),"",Values!$B$25)</f>
        <v/>
      </c>
      <c r="AL254" s="1" t="str">
        <f aca="false">IF(ISBLANK(Values!E253),"",Values!$B$26)</f>
        <v/>
      </c>
      <c r="AM254" s="1" t="str">
        <f aca="false">IF(ISBLANK(Values!E253),"",Values!$B$27)</f>
        <v/>
      </c>
      <c r="AT254" s="1" t="str">
        <f aca="false">IF(ISBLANK(Values!E253),"",IF(Values!J253,"Backlit", "Non-Backlit"))</f>
        <v/>
      </c>
      <c r="AV254" s="28" t="str">
        <f aca="false">IF(ISBLANK(Values!E253),"",Values!H273)</f>
        <v/>
      </c>
      <c r="BE254" s="27" t="str">
        <f aca="false">IF(ISBLANK(Values!E253),"","Professional Audience")</f>
        <v/>
      </c>
      <c r="BF254" s="27" t="str">
        <f aca="false">IF(ISBLANK(Values!E253),"","Consumer Audience")</f>
        <v/>
      </c>
      <c r="BG254" s="27" t="str">
        <f aca="false">IF(ISBLANK(Values!E253),"","Adults")</f>
        <v/>
      </c>
      <c r="BH254" s="27" t="str">
        <f aca="false">IF(ISBLANK(Values!E253),"","People")</f>
        <v/>
      </c>
      <c r="CG254" s="1" t="str">
        <f aca="false">IF(ISBLANK(Values!E253),"",Values!$B$11)</f>
        <v/>
      </c>
      <c r="CH254" s="1" t="str">
        <f aca="false">IF(ISBLANK(Values!E253),"","GR")</f>
        <v/>
      </c>
      <c r="CI254" s="1" t="str">
        <f aca="false">IF(ISBLANK(Values!E253),"",Values!$B$7)</f>
        <v/>
      </c>
      <c r="CJ254" s="1" t="str">
        <f aca="false">IF(ISBLANK(Values!E253),"",Values!$B$8)</f>
        <v/>
      </c>
      <c r="CK254" s="1" t="str">
        <f aca="false">IF(ISBLANK(Values!E253),"",Values!$B$9)</f>
        <v/>
      </c>
      <c r="CL254" s="1" t="str">
        <f aca="false">IF(ISBLANK(Values!E253),"","CM")</f>
        <v/>
      </c>
      <c r="CP254" s="36" t="str">
        <f aca="false">IF(ISBLANK(Values!E253),"",Values!$B$7)</f>
        <v/>
      </c>
      <c r="CQ254" s="36" t="str">
        <f aca="false">IF(ISBLANK(Values!E253),"",Values!$B$8)</f>
        <v/>
      </c>
      <c r="CR254" s="36" t="str">
        <f aca="false">IF(ISBLANK(Values!E253),"",Values!$B$9)</f>
        <v/>
      </c>
      <c r="CS254" s="1" t="str">
        <f aca="false">IF(ISBLANK(Values!E253),"",Values!$B$11)</f>
        <v/>
      </c>
      <c r="CT254" s="1" t="str">
        <f aca="false">IF(ISBLANK(Values!E253),"","GR")</f>
        <v/>
      </c>
      <c r="CU254" s="1" t="str">
        <f aca="false">IF(ISBLANK(Values!E253),"","CM")</f>
        <v/>
      </c>
      <c r="CV254" s="1" t="str">
        <f aca="false">IF(ISBLANK(Values!E253),"",IF(Values!$B$36=options!$F$1,"Denmark", IF(Values!$B$36=options!$F$2, "Danemark",IF(Values!$B$36=options!$F$3, "Dänemark",IF(Values!$B$36=options!$F$4, "Danimarca",IF(Values!$B$36=options!$F$5, "Dinamarca",IF(Values!$B$36=options!$F$6, "Denemarken","" ) ) ) ) )))</f>
        <v/>
      </c>
      <c r="CZ254" s="1" t="str">
        <f aca="false">IF(ISBLANK(Values!E253),"","No")</f>
        <v/>
      </c>
      <c r="DA254" s="1" t="str">
        <f aca="false">IF(ISBLANK(Values!E253),"","No")</f>
        <v/>
      </c>
      <c r="DO254" s="27" t="str">
        <f aca="false">IF(ISBLANK(Values!E253),"","Parts")</f>
        <v/>
      </c>
      <c r="DP254" s="27" t="str">
        <f aca="false">IF(ISBLANK(Values!E253),"",Values!$B$31)</f>
        <v/>
      </c>
      <c r="DS254" s="31"/>
      <c r="DY254" s="31"/>
      <c r="DZ254" s="31"/>
      <c r="EA254" s="31"/>
      <c r="EB254" s="31"/>
      <c r="EC254" s="31"/>
      <c r="EI254" s="1" t="str">
        <f aca="false">IF(ISBLANK(Values!E253),"",Values!$B$31)</f>
        <v/>
      </c>
      <c r="ES254" s="1" t="str">
        <f aca="false">IF(ISBLANK(Values!E253),"","Amazon Tellus UPS")</f>
        <v/>
      </c>
      <c r="EV254" s="1" t="str">
        <f aca="false">IF(ISBLANK(Values!E253),"","New")</f>
        <v/>
      </c>
      <c r="FE254" s="1" t="str">
        <f aca="false">IF(ISBLANK(Values!E253),"","3")</f>
        <v/>
      </c>
      <c r="FH254" s="1" t="str">
        <f aca="false">IF(ISBLANK(Values!E253),"","FALSE")</f>
        <v/>
      </c>
      <c r="FI254" s="36" t="str">
        <f aca="false">IF(ISBLANK(Values!E253),"","FALSE")</f>
        <v/>
      </c>
      <c r="FJ254" s="36" t="str">
        <f aca="false">IF(ISBLANK(Values!E253),"","FALSE")</f>
        <v/>
      </c>
      <c r="FM254" s="1" t="str">
        <f aca="false">IF(ISBLANK(Values!E253),"","1")</f>
        <v/>
      </c>
      <c r="FO254" s="28" t="str">
        <f aca="false">IF(ISBLANK(Values!E253),"",IF(Values!J253, Values!$B$4, Values!$B$5))</f>
        <v/>
      </c>
      <c r="FP254" s="1" t="str">
        <f aca="false">IF(ISBLANK(Values!E253),"","Percent")</f>
        <v/>
      </c>
      <c r="FQ254" s="1" t="str">
        <f aca="false">IF(ISBLANK(Values!E253),"","2")</f>
        <v/>
      </c>
      <c r="FR254" s="1" t="str">
        <f aca="false">IF(ISBLANK(Values!E253),"","3")</f>
        <v/>
      </c>
      <c r="FS254" s="1" t="str">
        <f aca="false">IF(ISBLANK(Values!E253),"","5")</f>
        <v/>
      </c>
      <c r="FT254" s="1" t="str">
        <f aca="false">IF(ISBLANK(Values!E253),"","6")</f>
        <v/>
      </c>
      <c r="FU254" s="1" t="str">
        <f aca="false">IF(ISBLANK(Values!E253),"","10")</f>
        <v/>
      </c>
      <c r="FV254" s="1" t="str">
        <f aca="false">IF(ISBLANK(Values!E253),"","10")</f>
        <v/>
      </c>
    </row>
    <row r="255" customFormat="false" ht="15" hidden="false" customHeight="false" outlineLevel="0" collapsed="false">
      <c r="A255" s="27" t="str">
        <f aca="false">IF(ISBLANK(Values!E254),"",IF(Values!$B$37="EU","computercomponent","computer"))</f>
        <v/>
      </c>
      <c r="B255" s="37" t="str">
        <f aca="false">IF(ISBLANK(Values!E254),"",Values!F254)</f>
        <v/>
      </c>
      <c r="C255" s="32" t="str">
        <f aca="false">IF(ISBLANK(Values!E254),"","TellusRem")</f>
        <v/>
      </c>
      <c r="D255" s="30" t="str">
        <f aca="false">IF(ISBLANK(Values!E254),"",Values!E254)</f>
        <v/>
      </c>
      <c r="E255" s="31" t="str">
        <f aca="false">IF(ISBLANK(Values!E254),"","EAN")</f>
        <v/>
      </c>
      <c r="F255" s="28" t="str">
        <f aca="false">IF(ISBLANK(Values!E254),"",IF(Values!J254,Values!H254 &amp;" "&amp;  Values!$B$1 &amp; " " &amp;Values!$B$3,Values!G254 &amp;" "&amp;  Values!$B$2 &amp; " " &amp;Values!$B$3))</f>
        <v/>
      </c>
      <c r="G255" s="32" t="str">
        <f aca="false">IF(ISBLANK(Values!E254),"","TellusRem")</f>
        <v/>
      </c>
      <c r="H255" s="27" t="str">
        <f aca="false">IF(ISBLANK(Values!E254),"",Values!$B$16)</f>
        <v/>
      </c>
      <c r="I255" s="27" t="str">
        <f aca="false">IF(ISBLANK(Values!E254),"","4730574031")</f>
        <v/>
      </c>
      <c r="J255" s="38" t="str">
        <f aca="false">IF(ISBLANK(Values!E254),"",Values!F254 &amp; " variations")</f>
        <v/>
      </c>
      <c r="K255" s="28" t="str">
        <f aca="false">IF(ISBLANK(Values!E254),"",IF(Values!J254, Values!$B$4, Values!$B$5))</f>
        <v/>
      </c>
      <c r="L255" s="39" t="str">
        <f aca="false">IF(ISBLANK(Values!E254),"",Values!$B$18)</f>
        <v/>
      </c>
      <c r="M255" s="28" t="str">
        <f aca="false">IF(ISBLANK(Values!E254),"",Values!$M254)</f>
        <v/>
      </c>
      <c r="N255" s="28" t="str">
        <f aca="false">IF(ISBLANK(Values!F254),"",Values!$N254)</f>
        <v/>
      </c>
      <c r="O255" s="1" t="str">
        <f aca="false">IF(ISBLANK(Values!F254),"",Values!$O254)</f>
        <v/>
      </c>
      <c r="W255" s="32" t="str">
        <f aca="false">IF(ISBLANK(Values!E254),"","Child")</f>
        <v/>
      </c>
      <c r="X255" s="32" t="str">
        <f aca="false">IF(ISBLANK(Values!E254),"",Values!$B$13)</f>
        <v/>
      </c>
      <c r="Y255" s="38" t="str">
        <f aca="false">IF(ISBLANK(Values!E254),"","Size-Color")</f>
        <v/>
      </c>
      <c r="Z255" s="32" t="str">
        <f aca="false">IF(ISBLANK(Values!E254),"","variation")</f>
        <v/>
      </c>
      <c r="AA255" s="36" t="str">
        <f aca="false">IF(ISBLANK(Values!E254),"",Values!$B$20)</f>
        <v/>
      </c>
      <c r="AB255" s="36" t="str">
        <f aca="false">IF(ISBLANK(Values!E254),"",Values!$B$29)</f>
        <v/>
      </c>
      <c r="AI255" s="41" t="str">
        <f aca="false">IF(ISBLANK(Values!E254),"",IF(Values!I254,Values!$B$23,Values!$B$33))</f>
        <v/>
      </c>
      <c r="AJ255" s="42" t="str">
        <f aca="false">IF(ISBLANK(Values!E254),"","👉 "&amp;Values!H274&amp; " "&amp;Values!$B$24 &amp;" "&amp;Values!$B$3)</f>
        <v/>
      </c>
      <c r="AK255" s="1" t="str">
        <f aca="false">IF(ISBLANK(Values!E254),"",Values!$B$25)</f>
        <v/>
      </c>
      <c r="AL255" s="1" t="str">
        <f aca="false">IF(ISBLANK(Values!E254),"",Values!$B$26)</f>
        <v/>
      </c>
      <c r="AM255" s="1" t="str">
        <f aca="false">IF(ISBLANK(Values!E254),"",Values!$B$27)</f>
        <v/>
      </c>
      <c r="AT255" s="1" t="str">
        <f aca="false">IF(ISBLANK(Values!E254),"",IF(Values!J254,"Backlit", "Non-Backlit"))</f>
        <v/>
      </c>
      <c r="AV255" s="28" t="str">
        <f aca="false">IF(ISBLANK(Values!E254),"",Values!H274)</f>
        <v/>
      </c>
      <c r="BE255" s="27" t="str">
        <f aca="false">IF(ISBLANK(Values!E254),"","Professional Audience")</f>
        <v/>
      </c>
      <c r="BF255" s="27" t="str">
        <f aca="false">IF(ISBLANK(Values!E254),"","Consumer Audience")</f>
        <v/>
      </c>
      <c r="BG255" s="27" t="str">
        <f aca="false">IF(ISBLANK(Values!E254),"","Adults")</f>
        <v/>
      </c>
      <c r="BH255" s="27" t="str">
        <f aca="false">IF(ISBLANK(Values!E254),"","People")</f>
        <v/>
      </c>
      <c r="CG255" s="1" t="str">
        <f aca="false">IF(ISBLANK(Values!E254),"",Values!$B$11)</f>
        <v/>
      </c>
      <c r="CH255" s="1" t="str">
        <f aca="false">IF(ISBLANK(Values!E254),"","GR")</f>
        <v/>
      </c>
      <c r="CI255" s="1" t="str">
        <f aca="false">IF(ISBLANK(Values!E254),"",Values!$B$7)</f>
        <v/>
      </c>
      <c r="CJ255" s="1" t="str">
        <f aca="false">IF(ISBLANK(Values!E254),"",Values!$B$8)</f>
        <v/>
      </c>
      <c r="CK255" s="1" t="str">
        <f aca="false">IF(ISBLANK(Values!E254),"",Values!$B$9)</f>
        <v/>
      </c>
      <c r="CL255" s="1" t="str">
        <f aca="false">IF(ISBLANK(Values!E254),"","CM")</f>
        <v/>
      </c>
      <c r="CP255" s="36" t="str">
        <f aca="false">IF(ISBLANK(Values!E254),"",Values!$B$7)</f>
        <v/>
      </c>
      <c r="CQ255" s="36" t="str">
        <f aca="false">IF(ISBLANK(Values!E254),"",Values!$B$8)</f>
        <v/>
      </c>
      <c r="CR255" s="36" t="str">
        <f aca="false">IF(ISBLANK(Values!E254),"",Values!$B$9)</f>
        <v/>
      </c>
      <c r="CS255" s="1" t="str">
        <f aca="false">IF(ISBLANK(Values!E254),"",Values!$B$11)</f>
        <v/>
      </c>
      <c r="CT255" s="1" t="str">
        <f aca="false">IF(ISBLANK(Values!E254),"","GR")</f>
        <v/>
      </c>
      <c r="CU255" s="1" t="str">
        <f aca="false">IF(ISBLANK(Values!E254),"","CM")</f>
        <v/>
      </c>
      <c r="CV255" s="1" t="str">
        <f aca="false">IF(ISBLANK(Values!E254),"",IF(Values!$B$36=options!$F$1,"Denmark", IF(Values!$B$36=options!$F$2, "Danemark",IF(Values!$B$36=options!$F$3, "Dänemark",IF(Values!$B$36=options!$F$4, "Danimarca",IF(Values!$B$36=options!$F$5, "Dinamarca",IF(Values!$B$36=options!$F$6, "Denemarken","" ) ) ) ) )))</f>
        <v/>
      </c>
      <c r="CZ255" s="1" t="str">
        <f aca="false">IF(ISBLANK(Values!E254),"","No")</f>
        <v/>
      </c>
      <c r="DA255" s="1" t="str">
        <f aca="false">IF(ISBLANK(Values!E254),"","No")</f>
        <v/>
      </c>
      <c r="DO255" s="27" t="str">
        <f aca="false">IF(ISBLANK(Values!E254),"","Parts")</f>
        <v/>
      </c>
      <c r="DP255" s="27" t="str">
        <f aca="false">IF(ISBLANK(Values!E254),"",Values!$B$31)</f>
        <v/>
      </c>
      <c r="DS255" s="31"/>
      <c r="DY255" s="31"/>
      <c r="DZ255" s="31"/>
      <c r="EA255" s="31"/>
      <c r="EB255" s="31"/>
      <c r="EC255" s="31"/>
      <c r="EI255" s="1" t="str">
        <f aca="false">IF(ISBLANK(Values!E254),"",Values!$B$31)</f>
        <v/>
      </c>
      <c r="ES255" s="1" t="str">
        <f aca="false">IF(ISBLANK(Values!E254),"","Amazon Tellus UPS")</f>
        <v/>
      </c>
      <c r="EV255" s="1" t="str">
        <f aca="false">IF(ISBLANK(Values!E254),"","New")</f>
        <v/>
      </c>
      <c r="FE255" s="1" t="str">
        <f aca="false">IF(ISBLANK(Values!E254),"","3")</f>
        <v/>
      </c>
      <c r="FH255" s="1" t="str">
        <f aca="false">IF(ISBLANK(Values!E254),"","FALSE")</f>
        <v/>
      </c>
      <c r="FI255" s="36" t="str">
        <f aca="false">IF(ISBLANK(Values!E254),"","FALSE")</f>
        <v/>
      </c>
      <c r="FJ255" s="36" t="str">
        <f aca="false">IF(ISBLANK(Values!E254),"","FALSE")</f>
        <v/>
      </c>
      <c r="FM255" s="1" t="str">
        <f aca="false">IF(ISBLANK(Values!E254),"","1")</f>
        <v/>
      </c>
      <c r="FO255" s="28" t="str">
        <f aca="false">IF(ISBLANK(Values!E254),"",IF(Values!J254, Values!$B$4, Values!$B$5))</f>
        <v/>
      </c>
      <c r="FP255" s="1" t="str">
        <f aca="false">IF(ISBLANK(Values!E254),"","Percent")</f>
        <v/>
      </c>
      <c r="FQ255" s="1" t="str">
        <f aca="false">IF(ISBLANK(Values!E254),"","2")</f>
        <v/>
      </c>
      <c r="FR255" s="1" t="str">
        <f aca="false">IF(ISBLANK(Values!E254),"","3")</f>
        <v/>
      </c>
      <c r="FS255" s="1" t="str">
        <f aca="false">IF(ISBLANK(Values!E254),"","5")</f>
        <v/>
      </c>
      <c r="FT255" s="1" t="str">
        <f aca="false">IF(ISBLANK(Values!E254),"","6")</f>
        <v/>
      </c>
      <c r="FU255" s="1" t="str">
        <f aca="false">IF(ISBLANK(Values!E254),"","10")</f>
        <v/>
      </c>
      <c r="FV255" s="1" t="str">
        <f aca="false">IF(ISBLANK(Values!E254),"","10")</f>
        <v/>
      </c>
    </row>
    <row r="256" customFormat="false" ht="15" hidden="false" customHeight="false" outlineLevel="0" collapsed="false">
      <c r="A256" s="27" t="str">
        <f aca="false">IF(ISBLANK(Values!E255),"",IF(Values!$B$37="EU","computercomponent","computer"))</f>
        <v/>
      </c>
      <c r="B256" s="37" t="str">
        <f aca="false">IF(ISBLANK(Values!E255),"",Values!F255)</f>
        <v/>
      </c>
      <c r="C256" s="32" t="str">
        <f aca="false">IF(ISBLANK(Values!E255),"","TellusRem")</f>
        <v/>
      </c>
      <c r="D256" s="30" t="str">
        <f aca="false">IF(ISBLANK(Values!E255),"",Values!E255)</f>
        <v/>
      </c>
      <c r="E256" s="31" t="str">
        <f aca="false">IF(ISBLANK(Values!E255),"","EAN")</f>
        <v/>
      </c>
      <c r="F256" s="28" t="str">
        <f aca="false">IF(ISBLANK(Values!E255),"",IF(Values!J255,Values!H255 &amp;" "&amp;  Values!$B$1 &amp; " " &amp;Values!$B$3,Values!G255 &amp;" "&amp;  Values!$B$2 &amp; " " &amp;Values!$B$3))</f>
        <v/>
      </c>
      <c r="G256" s="32" t="str">
        <f aca="false">IF(ISBLANK(Values!E255),"","TellusRem")</f>
        <v/>
      </c>
      <c r="H256" s="27" t="str">
        <f aca="false">IF(ISBLANK(Values!E255),"",Values!$B$16)</f>
        <v/>
      </c>
      <c r="I256" s="27" t="str">
        <f aca="false">IF(ISBLANK(Values!E255),"","4730574031")</f>
        <v/>
      </c>
      <c r="J256" s="38" t="str">
        <f aca="false">IF(ISBLANK(Values!E255),"",Values!F255 &amp; " variations")</f>
        <v/>
      </c>
      <c r="K256" s="28" t="str">
        <f aca="false">IF(ISBLANK(Values!E255),"",IF(Values!J255, Values!$B$4, Values!$B$5))</f>
        <v/>
      </c>
      <c r="L256" s="39" t="str">
        <f aca="false">IF(ISBLANK(Values!E255),"",Values!$B$18)</f>
        <v/>
      </c>
      <c r="M256" s="28" t="str">
        <f aca="false">IF(ISBLANK(Values!E255),"",Values!$M255)</f>
        <v/>
      </c>
      <c r="N256" s="28" t="str">
        <f aca="false">IF(ISBLANK(Values!F255),"",Values!$N255)</f>
        <v/>
      </c>
      <c r="O256" s="1" t="str">
        <f aca="false">IF(ISBLANK(Values!F255),"",Values!$O255)</f>
        <v/>
      </c>
      <c r="W256" s="32" t="str">
        <f aca="false">IF(ISBLANK(Values!E255),"","Child")</f>
        <v/>
      </c>
      <c r="X256" s="32" t="str">
        <f aca="false">IF(ISBLANK(Values!E255),"",Values!$B$13)</f>
        <v/>
      </c>
      <c r="Y256" s="38" t="str">
        <f aca="false">IF(ISBLANK(Values!E255),"","Size-Color")</f>
        <v/>
      </c>
      <c r="Z256" s="32" t="str">
        <f aca="false">IF(ISBLANK(Values!E255),"","variation")</f>
        <v/>
      </c>
      <c r="AA256" s="36" t="str">
        <f aca="false">IF(ISBLANK(Values!E255),"",Values!$B$20)</f>
        <v/>
      </c>
      <c r="AB256" s="36" t="str">
        <f aca="false">IF(ISBLANK(Values!E255),"",Values!$B$29)</f>
        <v/>
      </c>
      <c r="AI256" s="41" t="str">
        <f aca="false">IF(ISBLANK(Values!E255),"",IF(Values!I255,Values!$B$23,Values!$B$33))</f>
        <v/>
      </c>
      <c r="AJ256" s="42" t="str">
        <f aca="false">IF(ISBLANK(Values!E255),"","👉 "&amp;Values!H275&amp; " "&amp;Values!$B$24 &amp;" "&amp;Values!$B$3)</f>
        <v/>
      </c>
      <c r="AK256" s="1" t="str">
        <f aca="false">IF(ISBLANK(Values!E255),"",Values!$B$25)</f>
        <v/>
      </c>
      <c r="AL256" s="1" t="str">
        <f aca="false">IF(ISBLANK(Values!E255),"",Values!$B$26)</f>
        <v/>
      </c>
      <c r="AM256" s="1" t="str">
        <f aca="false">IF(ISBLANK(Values!E255),"",Values!$B$27)</f>
        <v/>
      </c>
      <c r="AT256" s="1" t="str">
        <f aca="false">IF(ISBLANK(Values!E255),"",IF(Values!J255,"Backlit", "Non-Backlit"))</f>
        <v/>
      </c>
      <c r="AV256" s="28" t="str">
        <f aca="false">IF(ISBLANK(Values!E255),"",Values!H275)</f>
        <v/>
      </c>
      <c r="BE256" s="27" t="str">
        <f aca="false">IF(ISBLANK(Values!E255),"","Professional Audience")</f>
        <v/>
      </c>
      <c r="BF256" s="27" t="str">
        <f aca="false">IF(ISBLANK(Values!E255),"","Consumer Audience")</f>
        <v/>
      </c>
      <c r="BG256" s="27" t="str">
        <f aca="false">IF(ISBLANK(Values!E255),"","Adults")</f>
        <v/>
      </c>
      <c r="BH256" s="27" t="str">
        <f aca="false">IF(ISBLANK(Values!E255),"","People")</f>
        <v/>
      </c>
      <c r="CG256" s="1" t="str">
        <f aca="false">IF(ISBLANK(Values!E255),"",Values!$B$11)</f>
        <v/>
      </c>
      <c r="CH256" s="1" t="str">
        <f aca="false">IF(ISBLANK(Values!E255),"","GR")</f>
        <v/>
      </c>
      <c r="CI256" s="1" t="str">
        <f aca="false">IF(ISBLANK(Values!E255),"",Values!$B$7)</f>
        <v/>
      </c>
      <c r="CJ256" s="1" t="str">
        <f aca="false">IF(ISBLANK(Values!E255),"",Values!$B$8)</f>
        <v/>
      </c>
      <c r="CK256" s="1" t="str">
        <f aca="false">IF(ISBLANK(Values!E255),"",Values!$B$9)</f>
        <v/>
      </c>
      <c r="CL256" s="1" t="str">
        <f aca="false">IF(ISBLANK(Values!E255),"","CM")</f>
        <v/>
      </c>
      <c r="CP256" s="36" t="str">
        <f aca="false">IF(ISBLANK(Values!E255),"",Values!$B$7)</f>
        <v/>
      </c>
      <c r="CQ256" s="36" t="str">
        <f aca="false">IF(ISBLANK(Values!E255),"",Values!$B$8)</f>
        <v/>
      </c>
      <c r="CR256" s="36" t="str">
        <f aca="false">IF(ISBLANK(Values!E255),"",Values!$B$9)</f>
        <v/>
      </c>
      <c r="CS256" s="1" t="str">
        <f aca="false">IF(ISBLANK(Values!E255),"",Values!$B$11)</f>
        <v/>
      </c>
      <c r="CT256" s="1" t="str">
        <f aca="false">IF(ISBLANK(Values!E255),"","GR")</f>
        <v/>
      </c>
      <c r="CU256" s="1" t="str">
        <f aca="false">IF(ISBLANK(Values!E255),"","CM")</f>
        <v/>
      </c>
      <c r="CV256" s="1" t="str">
        <f aca="false">IF(ISBLANK(Values!E255),"",IF(Values!$B$36=options!$F$1,"Denmark", IF(Values!$B$36=options!$F$2, "Danemark",IF(Values!$B$36=options!$F$3, "Dänemark",IF(Values!$B$36=options!$F$4, "Danimarca",IF(Values!$B$36=options!$F$5, "Dinamarca",IF(Values!$B$36=options!$F$6, "Denemarken","" ) ) ) ) )))</f>
        <v/>
      </c>
      <c r="CZ256" s="1" t="str">
        <f aca="false">IF(ISBLANK(Values!E255),"","No")</f>
        <v/>
      </c>
      <c r="DA256" s="1" t="str">
        <f aca="false">IF(ISBLANK(Values!E255),"","No")</f>
        <v/>
      </c>
      <c r="DO256" s="27" t="str">
        <f aca="false">IF(ISBLANK(Values!E255),"","Parts")</f>
        <v/>
      </c>
      <c r="DP256" s="27" t="str">
        <f aca="false">IF(ISBLANK(Values!E255),"",Values!$B$31)</f>
        <v/>
      </c>
      <c r="DS256" s="31"/>
      <c r="DY256" s="31"/>
      <c r="DZ256" s="31"/>
      <c r="EA256" s="31"/>
      <c r="EB256" s="31"/>
      <c r="EC256" s="31"/>
      <c r="EI256" s="1" t="str">
        <f aca="false">IF(ISBLANK(Values!E255),"",Values!$B$31)</f>
        <v/>
      </c>
      <c r="ES256" s="1" t="str">
        <f aca="false">IF(ISBLANK(Values!E255),"","Amazon Tellus UPS")</f>
        <v/>
      </c>
      <c r="EV256" s="1" t="str">
        <f aca="false">IF(ISBLANK(Values!E255),"","New")</f>
        <v/>
      </c>
      <c r="FE256" s="1" t="str">
        <f aca="false">IF(ISBLANK(Values!E255),"","3")</f>
        <v/>
      </c>
      <c r="FH256" s="1" t="str">
        <f aca="false">IF(ISBLANK(Values!E255),"","FALSE")</f>
        <v/>
      </c>
      <c r="FI256" s="36" t="str">
        <f aca="false">IF(ISBLANK(Values!E255),"","FALSE")</f>
        <v/>
      </c>
      <c r="FJ256" s="36" t="str">
        <f aca="false">IF(ISBLANK(Values!E255),"","FALSE")</f>
        <v/>
      </c>
      <c r="FM256" s="1" t="str">
        <f aca="false">IF(ISBLANK(Values!E255),"","1")</f>
        <v/>
      </c>
      <c r="FO256" s="28" t="str">
        <f aca="false">IF(ISBLANK(Values!E255),"",IF(Values!J255, Values!$B$4, Values!$B$5))</f>
        <v/>
      </c>
      <c r="FP256" s="1" t="str">
        <f aca="false">IF(ISBLANK(Values!E255),"","Percent")</f>
        <v/>
      </c>
      <c r="FQ256" s="1" t="str">
        <f aca="false">IF(ISBLANK(Values!E255),"","2")</f>
        <v/>
      </c>
      <c r="FR256" s="1" t="str">
        <f aca="false">IF(ISBLANK(Values!E255),"","3")</f>
        <v/>
      </c>
      <c r="FS256" s="1" t="str">
        <f aca="false">IF(ISBLANK(Values!E255),"","5")</f>
        <v/>
      </c>
      <c r="FT256" s="1" t="str">
        <f aca="false">IF(ISBLANK(Values!E255),"","6")</f>
        <v/>
      </c>
      <c r="FU256" s="1" t="str">
        <f aca="false">IF(ISBLANK(Values!E255),"","10")</f>
        <v/>
      </c>
      <c r="FV256" s="1" t="str">
        <f aca="false">IF(ISBLANK(Values!E255),"","10")</f>
        <v/>
      </c>
    </row>
    <row r="257" customFormat="false" ht="13.8" hidden="false" customHeight="false" outlineLevel="0" collapsed="false">
      <c r="A257" s="27"/>
      <c r="E257" s="31"/>
      <c r="F257" s="28" t="str">
        <f aca="false">IF(ISBLANK(Values!E256),"",IF(Values!J256,Values!H256 &amp;" "&amp;  Values!$B$1 &amp; " " &amp;Values!$B$3,Values!G256 &amp;" "&amp;  Values!$B$2 &amp; " " &amp;Values!$B$3))</f>
        <v/>
      </c>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F258" s="28" t="str">
        <f aca="false">IF(ISBLANK(Values!E257),"",IF(Values!J257,Values!H257 &amp;" "&amp;  Values!$B$1 &amp; " " &amp;Values!$B$3,Values!G257 &amp;" "&amp;  Values!$B$2 &amp; " " &amp;Values!$B$3))</f>
        <v/>
      </c>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F259" s="28" t="str">
        <f aca="false">IF(ISBLANK(Values!E258),"",IF(Values!J258,Values!H258 &amp;" "&amp;  Values!$B$1 &amp; " " &amp;Values!$B$3,Values!G258 &amp;" "&amp;  Values!$B$2 &amp; " " &amp;Values!$B$3))</f>
        <v/>
      </c>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F260" s="28" t="str">
        <f aca="false">IF(ISBLANK(Values!E259),"",IF(Values!J259,Values!H259 &amp;" "&amp;  Values!$B$1 &amp; " " &amp;Values!$B$3,Values!G259 &amp;" "&amp;  Values!$B$2 &amp; " " &amp;Values!$B$3))</f>
        <v/>
      </c>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F261" s="28" t="str">
        <f aca="false">IF(ISBLANK(Values!E260),"",IF(Values!J260,Values!H260 &amp;" "&amp;  Values!$B$1 &amp; " " &amp;Values!$B$3,Values!G260 &amp;" "&amp;  Values!$B$2 &amp; " " &amp;Values!$B$3))</f>
        <v/>
      </c>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F262" s="28" t="str">
        <f aca="false">IF(ISBLANK(Values!E261),"",IF(Values!J261,Values!H261 &amp;" "&amp;  Values!$B$1 &amp; " " &amp;Values!$B$3,Values!G261 &amp;" "&amp;  Values!$B$2 &amp; " " &amp;Values!$B$3))</f>
        <v/>
      </c>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F263" s="28" t="str">
        <f aca="false">IF(ISBLANK(Values!E262),"",IF(Values!J262,Values!H262 &amp;" "&amp;  Values!$B$1 &amp; " " &amp;Values!$B$3,Values!G262 &amp;" "&amp;  Values!$B$2 &amp; " " &amp;Values!$B$3))</f>
        <v/>
      </c>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F264" s="28" t="str">
        <f aca="false">IF(ISBLANK(Values!E263),"",IF(Values!J263,Values!H263 &amp;" "&amp;  Values!$B$1 &amp; " " &amp;Values!$B$3,Values!G263 &amp;" "&amp;  Values!$B$2 &amp; " " &amp;Values!$B$3))</f>
        <v/>
      </c>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F265" s="28" t="str">
        <f aca="false">IF(ISBLANK(Values!E264),"",IF(Values!J264,Values!H264 &amp;" "&amp;  Values!$B$1 &amp; " " &amp;Values!$B$3,Values!G264 &amp;" "&amp;  Values!$B$2 &amp; " " &amp;Values!$B$3))</f>
        <v/>
      </c>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F266" s="28" t="str">
        <f aca="false">IF(ISBLANK(Values!E265),"",IF(Values!J265,Values!H265 &amp;" "&amp;  Values!$B$1 &amp; " " &amp;Values!$B$3,Values!G265 &amp;" "&amp;  Values!$B$2 &amp; " " &amp;Values!$B$3))</f>
        <v/>
      </c>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F267" s="28" t="str">
        <f aca="false">IF(ISBLANK(Values!E266),"",IF(Values!J266,Values!H266 &amp;" "&amp;  Values!$B$1 &amp; " " &amp;Values!$B$3,Values!G266 &amp;" "&amp;  Values!$B$2 &amp; " " &amp;Values!$B$3))</f>
        <v/>
      </c>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F268" s="28" t="str">
        <f aca="false">IF(ISBLANK(Values!E267),"",IF(Values!J267,Values!H267 &amp;" "&amp;  Values!$B$1 &amp; " " &amp;Values!$B$3,Values!G267 &amp;" "&amp;  Values!$B$2 &amp; " " &amp;Values!$B$3))</f>
        <v/>
      </c>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F269" s="28" t="str">
        <f aca="false">IF(ISBLANK(Values!E268),"",IF(Values!J268,Values!H268 &amp;" "&amp;  Values!$B$1 &amp; " " &amp;Values!$B$3,Values!G268 &amp;" "&amp;  Values!$B$2 &amp; " " &amp;Values!$B$3))</f>
        <v/>
      </c>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F270" s="28" t="str">
        <f aca="false">IF(ISBLANK(Values!E269),"",IF(Values!J269,Values!H269 &amp;" "&amp;  Values!$B$1 &amp; " " &amp;Values!$B$3,Values!G269 &amp;" "&amp;  Values!$B$2 &amp; " " &amp;Values!$B$3))</f>
        <v/>
      </c>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F271" s="28" t="str">
        <f aca="false">IF(ISBLANK(Values!E270),"",IF(Values!J270,Values!H270 &amp;" "&amp;  Values!$B$1 &amp; " " &amp;Values!$B$3,Values!G270 &amp;" "&amp;  Values!$B$2 &amp; " " &amp;Values!$B$3))</f>
        <v/>
      </c>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F272" s="28" t="str">
        <f aca="false">IF(ISBLANK(Values!E271),"",IF(Values!J271,Values!H271 &amp;" "&amp;  Values!$B$1 &amp; " " &amp;Values!$B$3,Values!G271 &amp;" "&amp;  Values!$B$2 &amp; " " &amp;Values!$B$3))</f>
        <v/>
      </c>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F273" s="28" t="str">
        <f aca="false">IF(ISBLANK(Values!E272),"",IF(Values!J272,Values!H272 &amp;" "&amp;  Values!$B$1 &amp; " " &amp;Values!$B$3,Values!G272 &amp;" "&amp;  Values!$B$2 &amp; " " &amp;Values!$B$3))</f>
        <v/>
      </c>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56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56 O6:U208">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7:O1048576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56">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56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56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56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56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56">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7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56">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56 FO5:FO256">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56">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56 N6:N256 N5:U5 O6:U208">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56">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56">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56">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M256 V5:V1041 AB5:AB1041 AI5:AI1041 AK5:AT256 DP5:DP1041 FJ5:FO256 N209:U256 B257:B1041 D257:D1041 J257:U1041 AC257:AC1041 AJ257:AT1041 AV257:AV1041 FK257:FO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56" type="list">
      <formula1>INDIRECT(SUBSTITUTE(A4,"-","_")&amp;"parent_child")</formula1>
      <formula2>0</formula2>
    </dataValidation>
    <dataValidation allowBlank="true" operator="between" showDropDown="false" showErrorMessage="false" showInputMessage="true" sqref="W257: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57: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56" type="list">
      <formula1>INDIRECT(SUBSTITUTE(A4,"-","_")&amp;"relationship_type")</formula1>
      <formula2>0</formula2>
    </dataValidation>
    <dataValidation allowBlank="true" operator="between" showDropDown="false" showErrorMessage="false" showInputMessage="true" sqref="Z257: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57: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U208"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6" activeCellId="1" sqref="N5:U208 B36"/>
    </sheetView>
  </sheetViews>
  <sheetFormatPr defaultColWidth="11.6601562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23.15"/>
    <col collapsed="false" customWidth="true" hidden="false" outlineLevel="0" max="8" min="8" style="0" width="18.38"/>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350</v>
      </c>
      <c r="B1" s="45" t="str">
        <f aca="false">IF(Values!$B$36=English!$B$2,English!B10, IF(Values!$B$36=German!$B$2,German!B10, IF(Values!$B$36=Italian!$B$2,Italian!B10, IF(Values!$B$36=Spanish!$B$2, Spanish!B10, IF(Values!$B$36=French!$B$2,French!B10, IF(Values!$B$36=Dutch!$B$2,Dutch!B10, IF(Values!$B$36=English!$D$32, English!D40, 0)))))))</f>
        <v>Teclado retroiluminado original para Lenovo Thinkpad</v>
      </c>
      <c r="E1" s="46" t="s">
        <v>351</v>
      </c>
      <c r="F1" s="46"/>
      <c r="G1" s="46"/>
      <c r="H1" s="47"/>
      <c r="I1" s="47"/>
    </row>
    <row r="2" customFormat="false" ht="12.8" hidden="false" customHeight="false" outlineLevel="0" collapsed="false">
      <c r="A2" s="44" t="s">
        <v>352</v>
      </c>
      <c r="B2" s="45" t="str">
        <f aca="false">IF(Values!$B$36=English!$B$2,English!B11, IF(Values!$B$36=German!$B$2,German!B11, IF(Values!$B$36=Italian!$B$2,Italian!B11, IF(Values!$B$36=Spanish!$B$2, Spanish!B11, IF(Values!$B$36=French!$B$2,French!B11, IF(Values!$B$36=Dutch!$B$2,Dutch!B11, IF(Values!$B$36=English!$D$32, English!D41, 0)))))))</f>
        <v>Teclado original sin retroiluminación para Lenovo Thinkpad</v>
      </c>
    </row>
    <row r="3" customFormat="false" ht="12.8" hidden="false" customHeight="false" outlineLevel="0" collapsed="false">
      <c r="A3" s="44" t="s">
        <v>353</v>
      </c>
      <c r="B3" s="48" t="s">
        <v>354</v>
      </c>
      <c r="E3" s="44" t="s">
        <v>355</v>
      </c>
      <c r="F3" s="44" t="s">
        <v>356</v>
      </c>
      <c r="G3" s="44" t="s">
        <v>357</v>
      </c>
      <c r="H3" s="44" t="s">
        <v>358</v>
      </c>
      <c r="I3" s="44" t="s">
        <v>359</v>
      </c>
      <c r="J3" s="44" t="s">
        <v>360</v>
      </c>
      <c r="K3" s="44" t="s">
        <v>361</v>
      </c>
      <c r="L3" s="44" t="s">
        <v>362</v>
      </c>
      <c r="M3" s="44" t="s">
        <v>363</v>
      </c>
      <c r="N3" s="44" t="s">
        <v>364</v>
      </c>
      <c r="O3" s="44" t="s">
        <v>365</v>
      </c>
      <c r="P3" s="44" t="s">
        <v>366</v>
      </c>
      <c r="Q3" s="44" t="s">
        <v>367</v>
      </c>
      <c r="R3" s="44" t="s">
        <v>368</v>
      </c>
      <c r="S3" s="44" t="s">
        <v>369</v>
      </c>
      <c r="T3" s="44" t="s">
        <v>370</v>
      </c>
      <c r="U3" s="44" t="s">
        <v>371</v>
      </c>
      <c r="V3" s="0" t="s">
        <v>372</v>
      </c>
    </row>
    <row r="4" customFormat="false" ht="12.8" hidden="false" customHeight="false" outlineLevel="0" collapsed="false">
      <c r="A4" s="44" t="s">
        <v>373</v>
      </c>
      <c r="B4" s="49" t="n">
        <v>61.99</v>
      </c>
      <c r="E4" s="50" t="n">
        <v>5714401465010</v>
      </c>
      <c r="F4" s="50" t="s">
        <v>374</v>
      </c>
      <c r="G4" s="51" t="s">
        <v>375</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2" t="n">
        <f aca="false">TRUE()</f>
        <v>1</v>
      </c>
      <c r="J4" s="53" t="n">
        <f aca="false">FALSE()</f>
        <v>0</v>
      </c>
      <c r="K4" s="50" t="s">
        <v>376</v>
      </c>
      <c r="L4" s="54" t="n">
        <f aca="false">FALSE()</f>
        <v>0</v>
      </c>
      <c r="M4" s="55" t="str">
        <f aca="false">IF(ISBLANK(K4),"",IF(L4, "https://raw.githubusercontent.com/PatrickVibild/TellusAmazonPictures/master/pictures/"&amp;K4&amp;"/1.jpg","https://download.lenovo.com/Images/Parts/"&amp;K4&amp;"/"&amp;K4&amp;"_A.jpg"))</f>
        <v>https://download.lenovo.com/Images/Parts/01YR058/01YR058_A.jpg</v>
      </c>
      <c r="N4" s="55" t="str">
        <f aca="false">IF(ISBLANK(K4),"",IF(L4, "https://raw.githubusercontent.com/PatrickVibild/TellusAmazonPictures/master/pictures/"&amp;K4&amp;"/2.jpg","https://download.lenovo.com/Images/Parts/"&amp;K4&amp;"/"&amp;K4&amp;"_B.jpg"))</f>
        <v>https://download.lenovo.com/Images/Parts/01YR058/01YR058_B.jpg</v>
      </c>
      <c r="O4" s="56" t="str">
        <f aca="false">IF(ISBLANK(K4),"",IF(L4, "https://raw.githubusercontent.com/PatrickVibild/TellusAmazonPictures/master/pictures/"&amp;K4&amp;"/3.jpg","https://download.lenovo.com/Images/Parts/"&amp;K4&amp;"/"&amp;K4&amp;"_details.jpg"))</f>
        <v>https://download.lenovo.com/Images/Parts/01YR058/01YR058_details.jpg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7" t="n">
        <f aca="false">MATCH(G4,options!$D$1:$D$20,0)</f>
        <v>1</v>
      </c>
    </row>
    <row r="5" customFormat="false" ht="12.8" hidden="false" customHeight="false" outlineLevel="0" collapsed="false">
      <c r="A5" s="44" t="s">
        <v>377</v>
      </c>
      <c r="B5" s="49" t="n">
        <v>44.99</v>
      </c>
      <c r="E5" s="50" t="n">
        <v>5714401465027</v>
      </c>
      <c r="F5" s="50" t="s">
        <v>378</v>
      </c>
      <c r="G5" s="51" t="s">
        <v>379</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2" t="n">
        <f aca="false">TRUE()</f>
        <v>1</v>
      </c>
      <c r="J5" s="53" t="n">
        <f aca="false">FALSE()</f>
        <v>0</v>
      </c>
      <c r="K5" s="50" t="s">
        <v>380</v>
      </c>
      <c r="L5" s="54" t="n">
        <f aca="false">FALSE()</f>
        <v>0</v>
      </c>
      <c r="M5" s="55" t="str">
        <f aca="false">IF(ISBLANK(K5),"",IF(L5, "https://raw.githubusercontent.com/PatrickVibild/TellusAmazonPictures/master/pictures/"&amp;K5&amp;"/1.jpg","https://download.lenovo.com/Images/Parts/"&amp;K5&amp;"/"&amp;K5&amp;"_A.jpg"))</f>
        <v>https://download.lenovo.com/Images/Parts/01YT111/01YT111_A.jpg</v>
      </c>
      <c r="N5" s="55" t="str">
        <f aca="false">IF(ISBLANK(K5),"",IF(L5, "https://raw.githubusercontent.com/PatrickVibild/TellusAmazonPictures/master/pictures/"&amp;K5&amp;"/2.jpg","https://download.lenovo.com/Images/Parts/"&amp;K5&amp;"/"&amp;K5&amp;"_B.jpg"))</f>
        <v>https://download.lenovo.com/Images/Parts/01YT111/01YT111_B.jpg</v>
      </c>
      <c r="O5" s="56" t="str">
        <f aca="false">IF(ISBLANK(K5),"",IF(L5, "https://raw.githubusercontent.com/PatrickVibild/TellusAmazonPictures/master/pictures/"&amp;K5&amp;"/3.jpg","https://download.lenovo.com/Images/Parts/"&amp;K5&amp;"/"&amp;K5&amp;"_details.jpg"))</f>
        <v>https://download.lenovo.com/Images/Parts/01YT111/01YT111_details.jpg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7" t="n">
        <f aca="false">MATCH(G5,options!$D$1:$D$20,0)</f>
        <v>2</v>
      </c>
    </row>
    <row r="6" customFormat="false" ht="12.8" hidden="false" customHeight="false" outlineLevel="0" collapsed="false">
      <c r="A6" s="44" t="s">
        <v>381</v>
      </c>
      <c r="B6" s="58" t="s">
        <v>382</v>
      </c>
      <c r="E6" s="50" t="n">
        <v>5714401465034</v>
      </c>
      <c r="F6" s="50" t="s">
        <v>383</v>
      </c>
      <c r="G6" s="51" t="s">
        <v>384</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2" t="n">
        <f aca="false">TRUE()</f>
        <v>1</v>
      </c>
      <c r="J6" s="53" t="n">
        <f aca="false">FALSE()</f>
        <v>0</v>
      </c>
      <c r="K6" s="50" t="s">
        <v>385</v>
      </c>
      <c r="L6" s="54" t="n">
        <f aca="false">FALSE()</f>
        <v>0</v>
      </c>
      <c r="M6" s="55" t="str">
        <f aca="false">IF(ISBLANK(K6),"",IF(L6, "https://raw.githubusercontent.com/PatrickVibild/TellusAmazonPictures/master/pictures/"&amp;K6&amp;"/1.jpg","https://download.lenovo.com/Images/Parts/"&amp;K6&amp;"/"&amp;K6&amp;"_A.jpg"))</f>
        <v>https://download.lenovo.com/Images/Parts/01YT117/01YT117_A.jpg</v>
      </c>
      <c r="N6" s="55" t="str">
        <f aca="false">IF(ISBLANK(K6),"",IF(L6, "https://raw.githubusercontent.com/PatrickVibild/TellusAmazonPictures/master/pictures/"&amp;K6&amp;"/2.jpg","https://download.lenovo.com/Images/Parts/"&amp;K6&amp;"/"&amp;K6&amp;"_B.jpg"))</f>
        <v>https://download.lenovo.com/Images/Parts/01YT117/01YT117_B.jpg</v>
      </c>
      <c r="O6" s="56" t="str">
        <f aca="false">IF(ISBLANK(K6),"",IF(L6, "https://raw.githubusercontent.com/PatrickVibild/TellusAmazonPictures/master/pictures/"&amp;K6&amp;"/3.jpg","https://download.lenovo.com/Images/Parts/"&amp;K6&amp;"/"&amp;K6&amp;"_details.jpg"))</f>
        <v>https://download.lenovo.com/Images/Parts/01YT117/01YT117_details.jpg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7" t="n">
        <f aca="false">MATCH(G6,options!$D$1:$D$20,0)</f>
        <v>3</v>
      </c>
      <c r="AK6" s="0" t="s">
        <v>386</v>
      </c>
    </row>
    <row r="7" customFormat="false" ht="12.8" hidden="false" customHeight="false" outlineLevel="0" collapsed="false">
      <c r="A7" s="44" t="s">
        <v>387</v>
      </c>
      <c r="B7" s="59" t="str">
        <f aca="false">IF(B6=options!C1,"30","40")</f>
        <v>30</v>
      </c>
      <c r="E7" s="50" t="n">
        <v>5714401465041</v>
      </c>
      <c r="F7" s="50" t="s">
        <v>388</v>
      </c>
      <c r="G7" s="51"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2" t="n">
        <f aca="false">TRUE()</f>
        <v>1</v>
      </c>
      <c r="J7" s="53" t="n">
        <f aca="false">FALSE()</f>
        <v>0</v>
      </c>
      <c r="K7" s="50" t="s">
        <v>390</v>
      </c>
      <c r="L7" s="54" t="n">
        <f aca="false">FALSE()</f>
        <v>0</v>
      </c>
      <c r="M7" s="55" t="str">
        <f aca="false">IF(ISBLANK(K7),"",IF(L7, "https://raw.githubusercontent.com/PatrickVibild/TellusAmazonPictures/master/pictures/"&amp;K7&amp;"/1.jpg","https://download.lenovo.com/Images/Parts/"&amp;K7&amp;"/"&amp;K7&amp;"_A.jpg"))</f>
        <v>https://download.lenovo.com/Images/Parts/01YR056/01YR056_A.jpg</v>
      </c>
      <c r="N7" s="55" t="str">
        <f aca="false">IF(ISBLANK(K7),"",IF(L7, "https://raw.githubusercontent.com/PatrickVibild/TellusAmazonPictures/master/pictures/"&amp;K7&amp;"/2.jpg","https://download.lenovo.com/Images/Parts/"&amp;K7&amp;"/"&amp;K7&amp;"_B.jpg"))</f>
        <v>https://download.lenovo.com/Images/Parts/01YR056/01YR056_B.jpg</v>
      </c>
      <c r="O7" s="56" t="str">
        <f aca="false">IF(ISBLANK(K7),"",IF(L7, "https://raw.githubusercontent.com/PatrickVibild/TellusAmazonPictures/master/pictures/"&amp;K7&amp;"/3.jpg","https://download.lenovo.com/Images/Parts/"&amp;K7&amp;"/"&amp;K7&amp;"_details.jpg"))</f>
        <v>https://download.lenovo.com/Images/Parts/01YR056/01YR056_details.jpg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7" t="n">
        <f aca="false">MATCH(G7,options!$D$1:$D$20,0)</f>
        <v>4</v>
      </c>
    </row>
    <row r="8" customFormat="false" ht="12.8" hidden="false" customHeight="false" outlineLevel="0" collapsed="false">
      <c r="A8" s="44" t="s">
        <v>391</v>
      </c>
      <c r="B8" s="59" t="str">
        <f aca="false">IF(B6=options!C1,"22","25")</f>
        <v>22</v>
      </c>
      <c r="E8" s="50" t="n">
        <v>5714401465058</v>
      </c>
      <c r="F8" s="50" t="s">
        <v>392</v>
      </c>
      <c r="G8" s="51"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2" t="n">
        <f aca="false">TRUE()</f>
        <v>1</v>
      </c>
      <c r="J8" s="53" t="n">
        <f aca="false">FALSE()</f>
        <v>0</v>
      </c>
      <c r="K8" s="50" t="s">
        <v>394</v>
      </c>
      <c r="L8" s="54" t="n">
        <f aca="false">FALSE()</f>
        <v>0</v>
      </c>
      <c r="M8" s="55" t="str">
        <f aca="false">IF(ISBLANK(K8),"",IF(L8, "https://raw.githubusercontent.com/PatrickVibild/TellusAmazonPictures/master/pictures/"&amp;K8&amp;"/1.jpg","https://download.lenovo.com/Images/Parts/"&amp;K8&amp;"/"&amp;K8&amp;"_A.jpg"))</f>
        <v>https://download.lenovo.com/Images/Parts/01YR075/01YR075_A.jpg</v>
      </c>
      <c r="N8" s="55" t="str">
        <f aca="false">IF(ISBLANK(K8),"",IF(L8, "https://raw.githubusercontent.com/PatrickVibild/TellusAmazonPictures/master/pictures/"&amp;K8&amp;"/2.jpg","https://download.lenovo.com/Images/Parts/"&amp;K8&amp;"/"&amp;K8&amp;"_B.jpg"))</f>
        <v>https://download.lenovo.com/Images/Parts/01YR075/01YR075_B.jpg</v>
      </c>
      <c r="O8" s="56" t="str">
        <f aca="false">IF(ISBLANK(K8),"",IF(L8, "https://raw.githubusercontent.com/PatrickVibild/TellusAmazonPictures/master/pictures/"&amp;K8&amp;"/3.jpg","https://download.lenovo.com/Images/Parts/"&amp;K8&amp;"/"&amp;K8&amp;"_details.jpg"))</f>
        <v>https://download.lenovo.com/Images/Parts/01YR075/01YR075_details.jpg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7" t="n">
        <f aca="false">MATCH(G8,options!$D$1:$D$20,0)</f>
        <v>5</v>
      </c>
    </row>
    <row r="9" customFormat="false" ht="12.8" hidden="false" customHeight="false" outlineLevel="0" collapsed="false">
      <c r="A9" s="44" t="s">
        <v>395</v>
      </c>
      <c r="B9" s="59" t="str">
        <f aca="false">IF(B6=options!C1,"5","3")</f>
        <v>5</v>
      </c>
      <c r="E9" s="50" t="n">
        <v>5714401465065</v>
      </c>
      <c r="F9" s="50" t="s">
        <v>396</v>
      </c>
      <c r="G9" s="51"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2" t="n">
        <f aca="false">TRUE()</f>
        <v>1</v>
      </c>
      <c r="J9" s="53" t="n">
        <f aca="false">FALSE()</f>
        <v>0</v>
      </c>
      <c r="K9" s="50" t="s">
        <v>398</v>
      </c>
      <c r="L9" s="54" t="n">
        <f aca="false">FALSE()</f>
        <v>0</v>
      </c>
      <c r="M9" s="55" t="str">
        <f aca="false">IF(ISBLANK(K9),"",IF(L9, "https://raw.githubusercontent.com/PatrickVibild/TellusAmazonPictures/master/pictures/"&amp;K9&amp;"/1.jpg","https://download.lenovo.com/Images/Parts/"&amp;K9&amp;"/"&amp;K9&amp;"_A.jpg"))</f>
        <v>https://download.lenovo.com/Images/Parts/01YT141/01YT141_A.jpg</v>
      </c>
      <c r="N9" s="55" t="str">
        <f aca="false">IF(ISBLANK(K9),"",IF(L9, "https://raw.githubusercontent.com/PatrickVibild/TellusAmazonPictures/master/pictures/"&amp;K9&amp;"/2.jpg","https://download.lenovo.com/Images/Parts/"&amp;K9&amp;"/"&amp;K9&amp;"_B.jpg"))</f>
        <v>https://download.lenovo.com/Images/Parts/01YT141/01YT141_B.jpg</v>
      </c>
      <c r="O9" s="56" t="str">
        <f aca="false">IF(ISBLANK(K9),"",IF(L9, "https://raw.githubusercontent.com/PatrickVibild/TellusAmazonPictures/master/pictures/"&amp;K9&amp;"/3.jpg","https://download.lenovo.com/Images/Parts/"&amp;K9&amp;"/"&amp;K9&amp;"_details.jpg"))</f>
        <v>https://download.lenovo.com/Images/Parts/01YT141/01YT141_details.jpg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7" t="n">
        <f aca="false">MATCH(G9,options!$D$1:$D$20,0)</f>
        <v>6</v>
      </c>
    </row>
    <row r="10" customFormat="false" ht="12.8" hidden="false" customHeight="false" outlineLevel="0" collapsed="false">
      <c r="A10" s="0" t="s">
        <v>399</v>
      </c>
      <c r="B10" s="60"/>
      <c r="E10" s="50" t="n">
        <v>5714401465072</v>
      </c>
      <c r="F10" s="50" t="s">
        <v>400</v>
      </c>
      <c r="G10" s="51" t="s">
        <v>401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2" t="n">
        <f aca="false">TRUE()</f>
        <v>1</v>
      </c>
      <c r="J10" s="53" t="n">
        <f aca="false">FALSE()</f>
        <v>0</v>
      </c>
      <c r="K10" s="50" t="s">
        <v>402</v>
      </c>
      <c r="L10" s="54" t="n">
        <f aca="false">FALSE()</f>
        <v>0</v>
      </c>
      <c r="M10" s="55" t="str">
        <f aca="false">IF(ISBLANK(K10),"",IF(L10, "https://raw.githubusercontent.com/PatrickVibild/TellusAmazonPictures/master/pictures/"&amp;K10&amp;"/1.jpg","https://download.lenovo.com/Images/Parts/"&amp;K10&amp;"/"&amp;K10&amp;"_A.jpg"))</f>
        <v>https://download.lenovo.com/Images/Parts/01YR052/01YR052_A.jpg</v>
      </c>
      <c r="N10" s="55" t="str">
        <f aca="false">IF(ISBLANK(K10),"",IF(L10, "https://raw.githubusercontent.com/PatrickVibild/TellusAmazonPictures/master/pictures/"&amp;K10&amp;"/2.jpg","https://download.lenovo.com/Images/Parts/"&amp;K10&amp;"/"&amp;K10&amp;"_B.jpg"))</f>
        <v>https://download.lenovo.com/Images/Parts/01YR052/01YR052_B.jpg</v>
      </c>
      <c r="O10" s="56" t="str">
        <f aca="false">IF(ISBLANK(K10),"",IF(L10, "https://raw.githubusercontent.com/PatrickVibild/TellusAmazonPictures/master/pictures/"&amp;K10&amp;"/3.jpg","https://download.lenovo.com/Images/Parts/"&amp;K10&amp;"/"&amp;K10&amp;"_details.jpg"))</f>
        <v>https://download.lenovo.com/Images/Parts/01YR052/01YR052_details.jpg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7" t="n">
        <f aca="false">MATCH(G10,options!$D$1:$D$20,0)</f>
        <v>7</v>
      </c>
    </row>
    <row r="11" customFormat="false" ht="12.8" hidden="false" customHeight="false" outlineLevel="0" collapsed="false">
      <c r="A11" s="44" t="s">
        <v>403</v>
      </c>
      <c r="B11" s="61" t="n">
        <v>150</v>
      </c>
      <c r="E11" s="50" t="n">
        <v>5714401465089</v>
      </c>
      <c r="F11" s="50" t="s">
        <v>404</v>
      </c>
      <c r="G11" s="51" t="s">
        <v>405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2" t="n">
        <f aca="false">TRUE()</f>
        <v>1</v>
      </c>
      <c r="J11" s="53" t="n">
        <f aca="false">FALSE()</f>
        <v>0</v>
      </c>
      <c r="K11" s="50"/>
      <c r="L11" s="54" t="n">
        <f aca="false">FALSE()</f>
        <v>0</v>
      </c>
      <c r="M11" s="55" t="str">
        <f aca="false">IF(ISBLANK(K11),"",IF(L11, "https://raw.githubusercontent.com/PatrickVibild/TellusAmazonPictures/master/pictures/"&amp;K11&amp;"/1.jpg","https://download.lenovo.com/Images/Parts/"&amp;K11&amp;"/"&amp;K11&amp;"_A.jpg"))</f>
        <v/>
      </c>
      <c r="N11" s="55" t="str">
        <f aca="false">IF(ISBLANK(K11),"",IF(L11, "https://raw.githubusercontent.com/PatrickVibild/TellusAmazonPictures/master/pictures/"&amp;K11&amp;"/2.jpg","https://download.lenovo.com/Images/Parts/"&amp;K11&amp;"/"&amp;K11&amp;"_B.jpg"))</f>
        <v/>
      </c>
      <c r="O11" s="56"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7" t="n">
        <f aca="false">MATCH(G11,options!$D$1:$D$20,0)</f>
        <v>8</v>
      </c>
    </row>
    <row r="12" customFormat="false" ht="12.8" hidden="false" customHeight="false" outlineLevel="0" collapsed="false">
      <c r="B12" s="60"/>
      <c r="E12" s="50" t="n">
        <v>5714401465096</v>
      </c>
      <c r="F12" s="50" t="s">
        <v>406</v>
      </c>
      <c r="G12" s="51" t="s">
        <v>407</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2" t="n">
        <f aca="false">TRUE()</f>
        <v>1</v>
      </c>
      <c r="J12" s="53" t="n">
        <f aca="false">FALSE()</f>
        <v>0</v>
      </c>
      <c r="K12" s="50" t="s">
        <v>408</v>
      </c>
      <c r="L12" s="54" t="n">
        <f aca="false">FALSE()</f>
        <v>0</v>
      </c>
      <c r="M12" s="55" t="str">
        <f aca="false">IF(ISBLANK(K12),"",IF(L12, "https://raw.githubusercontent.com/PatrickVibild/TellusAmazonPictures/master/pictures/"&amp;K12&amp;"/1.jpg","https://download.lenovo.com/Images/Parts/"&amp;K12&amp;"/"&amp;K12&amp;"_A.jpg"))</f>
        <v>https://download.lenovo.com/Images/Parts/01YT108/01YT108_A.jpg</v>
      </c>
      <c r="N12" s="55" t="str">
        <f aca="false">IF(ISBLANK(K12),"",IF(L12, "https://raw.githubusercontent.com/PatrickVibild/TellusAmazonPictures/master/pictures/"&amp;K12&amp;"/2.jpg","https://download.lenovo.com/Images/Parts/"&amp;K12&amp;"/"&amp;K12&amp;"_B.jpg"))</f>
        <v>https://download.lenovo.com/Images/Parts/01YT108/01YT108_B.jpg</v>
      </c>
      <c r="O12" s="56" t="str">
        <f aca="false">IF(ISBLANK(K12),"",IF(L12, "https://raw.githubusercontent.com/PatrickVibild/TellusAmazonPictures/master/pictures/"&amp;K12&amp;"/3.jpg","https://download.lenovo.com/Images/Parts/"&amp;K12&amp;"/"&amp;K12&amp;"_details.jpg"))</f>
        <v>https://download.lenovo.com/Images/Parts/01YT108/01YT108_details.jpg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7" t="n">
        <f aca="false">MATCH(G12,options!$D$1:$D$20,0)</f>
        <v>20</v>
      </c>
    </row>
    <row r="13" customFormat="false" ht="12.8" hidden="false" customHeight="false" outlineLevel="0" collapsed="false">
      <c r="A13" s="44" t="s">
        <v>409</v>
      </c>
      <c r="B13" s="50" t="s">
        <v>410</v>
      </c>
      <c r="E13" s="50" t="n">
        <v>5714401465102</v>
      </c>
      <c r="F13" s="50" t="s">
        <v>411</v>
      </c>
      <c r="G13" s="51" t="s">
        <v>412</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2" t="n">
        <f aca="false">TRUE()</f>
        <v>1</v>
      </c>
      <c r="J13" s="53" t="n">
        <f aca="false">FALSE()</f>
        <v>0</v>
      </c>
      <c r="K13" s="50" t="s">
        <v>413</v>
      </c>
      <c r="L13" s="54" t="n">
        <f aca="false">FALSE()</f>
        <v>0</v>
      </c>
      <c r="M13" s="55" t="str">
        <f aca="false">IF(ISBLANK(K13),"",IF(L13, "https://raw.githubusercontent.com/PatrickVibild/TellusAmazonPictures/master/pictures/"&amp;K13&amp;"/1.jpg","https://download.lenovo.com/Images/Parts/"&amp;K13&amp;"/"&amp;K13&amp;"_A.jpg"))</f>
        <v>https://download.lenovo.com/Images/Parts/01YR055/01YR055_A.jpg</v>
      </c>
      <c r="N13" s="55" t="str">
        <f aca="false">IF(ISBLANK(K13),"",IF(L13, "https://raw.githubusercontent.com/PatrickVibild/TellusAmazonPictures/master/pictures/"&amp;K13&amp;"/2.jpg","https://download.lenovo.com/Images/Parts/"&amp;K13&amp;"/"&amp;K13&amp;"_B.jpg"))</f>
        <v>https://download.lenovo.com/Images/Parts/01YR055/01YR055_B.jpg</v>
      </c>
      <c r="O13" s="56" t="str">
        <f aca="false">IF(ISBLANK(K13),"",IF(L13, "https://raw.githubusercontent.com/PatrickVibild/TellusAmazonPictures/master/pictures/"&amp;K13&amp;"/3.jpg","https://download.lenovo.com/Images/Parts/"&amp;K13&amp;"/"&amp;K13&amp;"_details.jpg"))</f>
        <v>https://download.lenovo.com/Images/Parts/01YR055/01YR055_details.jpg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7" t="n">
        <f aca="false">MATCH(G13,options!$D$1:$D$20,0)</f>
        <v>9</v>
      </c>
    </row>
    <row r="14" customFormat="false" ht="12.8" hidden="false" customHeight="false" outlineLevel="0" collapsed="false">
      <c r="A14" s="44" t="s">
        <v>414</v>
      </c>
      <c r="B14" s="50" t="n">
        <v>5714401460992</v>
      </c>
      <c r="E14" s="50" t="n">
        <v>5714401465119</v>
      </c>
      <c r="F14" s="50" t="s">
        <v>415</v>
      </c>
      <c r="G14" s="51" t="s">
        <v>416</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2" t="n">
        <f aca="false">TRUE()</f>
        <v>1</v>
      </c>
      <c r="J14" s="53" t="n">
        <f aca="false">FALSE()</f>
        <v>0</v>
      </c>
      <c r="K14" s="50" t="s">
        <v>417</v>
      </c>
      <c r="L14" s="54" t="n">
        <f aca="false">FALSE()</f>
        <v>0</v>
      </c>
      <c r="M14" s="55" t="str">
        <f aca="false">IF(ISBLANK(K14),"",IF(L14, "https://raw.githubusercontent.com/PatrickVibild/TellusAmazonPictures/master/pictures/"&amp;K14&amp;"/1.jpg","https://download.lenovo.com/Images/Parts/"&amp;K14&amp;"/"&amp;K14&amp;"_A.jpg"))</f>
        <v>https://download.lenovo.com/Images/Parts/01YT115/01YT115_A.jpg</v>
      </c>
      <c r="N14" s="55" t="str">
        <f aca="false">IF(ISBLANK(K14),"",IF(L14, "https://raw.githubusercontent.com/PatrickVibild/TellusAmazonPictures/master/pictures/"&amp;K14&amp;"/2.jpg","https://download.lenovo.com/Images/Parts/"&amp;K14&amp;"/"&amp;K14&amp;"_B.jpg"))</f>
        <v>https://download.lenovo.com/Images/Parts/01YT115/01YT115_B.jpg</v>
      </c>
      <c r="O14" s="56" t="str">
        <f aca="false">IF(ISBLANK(K14),"",IF(L14, "https://raw.githubusercontent.com/PatrickVibild/TellusAmazonPictures/master/pictures/"&amp;K14&amp;"/3.jpg","https://download.lenovo.com/Images/Parts/"&amp;K14&amp;"/"&amp;K14&amp;"_details.jpg"))</f>
        <v>https://download.lenovo.com/Images/Parts/01YT115/01YT115_details.jpg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7" t="n">
        <f aca="false">MATCH(G14,options!$D$1:$D$20,0)</f>
        <v>19</v>
      </c>
    </row>
    <row r="15" customFormat="false" ht="12.8" hidden="false" customHeight="false" outlineLevel="0" collapsed="false">
      <c r="B15" s="60"/>
      <c r="E15" s="50" t="n">
        <v>5714401465126</v>
      </c>
      <c r="F15" s="50" t="s">
        <v>418</v>
      </c>
      <c r="G15" s="51" t="s">
        <v>419</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2" t="n">
        <f aca="false">TRUE()</f>
        <v>1</v>
      </c>
      <c r="J15" s="53" t="n">
        <f aca="false">FALSE()</f>
        <v>0</v>
      </c>
      <c r="K15" s="50" t="s">
        <v>420</v>
      </c>
      <c r="L15" s="54" t="n">
        <f aca="false">FALSE()</f>
        <v>0</v>
      </c>
      <c r="M15" s="55" t="str">
        <f aca="false">IF(ISBLANK(K15),"",IF(L15, "https://raw.githubusercontent.com/PatrickVibild/TellusAmazonPictures/master/pictures/"&amp;K15&amp;"/1.jpg","https://download.lenovo.com/Images/Parts/"&amp;K15&amp;"/"&amp;K15&amp;"_A.jpg"))</f>
        <v>https://download.lenovo.com/Images/Parts/01YT119/01YT119_A.jpg</v>
      </c>
      <c r="N15" s="55" t="str">
        <f aca="false">IF(ISBLANK(K15),"",IF(L15, "https://raw.githubusercontent.com/PatrickVibild/TellusAmazonPictures/master/pictures/"&amp;K15&amp;"/2.jpg","https://download.lenovo.com/Images/Parts/"&amp;K15&amp;"/"&amp;K15&amp;"_B.jpg"))</f>
        <v>https://download.lenovo.com/Images/Parts/01YT119/01YT119_B.jpg</v>
      </c>
      <c r="O15" s="56" t="str">
        <f aca="false">IF(ISBLANK(K15),"",IF(L15, "https://raw.githubusercontent.com/PatrickVibild/TellusAmazonPictures/master/pictures/"&amp;K15&amp;"/3.jpg","https://download.lenovo.com/Images/Parts/"&amp;K15&amp;"/"&amp;K15&amp;"_details.jpg"))</f>
        <v>https://download.lenovo.com/Images/Parts/01YT119/01YT119_details.jpg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7" t="n">
        <f aca="false">MATCH(G15,options!$D$1:$D$20,0)</f>
        <v>10</v>
      </c>
    </row>
    <row r="16" customFormat="false" ht="12.8" hidden="false" customHeight="false" outlineLevel="0" collapsed="false">
      <c r="A16" s="44" t="s">
        <v>421</v>
      </c>
      <c r="B16" s="45" t="s">
        <v>422</v>
      </c>
      <c r="E16" s="50" t="n">
        <v>5714401465133</v>
      </c>
      <c r="F16" s="50" t="s">
        <v>423</v>
      </c>
      <c r="G16" s="51" t="s">
        <v>424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2" t="n">
        <f aca="false">TRUE()</f>
        <v>1</v>
      </c>
      <c r="J16" s="53" t="n">
        <f aca="false">FALSE()</f>
        <v>0</v>
      </c>
      <c r="K16" s="50" t="s">
        <v>425</v>
      </c>
      <c r="L16" s="54" t="n">
        <f aca="false">FALSE()</f>
        <v>0</v>
      </c>
      <c r="M16" s="55" t="str">
        <f aca="false">IF(ISBLANK(K16),"",IF(L16, "https://raw.githubusercontent.com/PatrickVibild/TellusAmazonPictures/master/pictures/"&amp;K16&amp;"/1.jpg","https://download.lenovo.com/Images/Parts/"&amp;K16&amp;"/"&amp;K16&amp;"_A.jpg"))</f>
        <v>https://download.lenovo.com/Images/Parts/01YT120/01YT120_A.jpg</v>
      </c>
      <c r="N16" s="55" t="str">
        <f aca="false">IF(ISBLANK(K16),"",IF(L16, "https://raw.githubusercontent.com/PatrickVibild/TellusAmazonPictures/master/pictures/"&amp;K16&amp;"/2.jpg","https://download.lenovo.com/Images/Parts/"&amp;K16&amp;"/"&amp;K16&amp;"_B.jpg"))</f>
        <v>https://download.lenovo.com/Images/Parts/01YT120/01YT120_B.jpg</v>
      </c>
      <c r="O16" s="56" t="str">
        <f aca="false">IF(ISBLANK(K16),"",IF(L16, "https://raw.githubusercontent.com/PatrickVibild/TellusAmazonPictures/master/pictures/"&amp;K16&amp;"/3.jpg","https://download.lenovo.com/Images/Parts/"&amp;K16&amp;"/"&amp;K16&amp;"_details.jpg"))</f>
        <v>https://download.lenovo.com/Images/Parts/01YT120/01YT120_details.jpg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7" t="n">
        <f aca="false">MATCH(G16,options!$D$1:$D$20,0)</f>
        <v>11</v>
      </c>
    </row>
    <row r="17" customFormat="false" ht="12.8" hidden="false" customHeight="false" outlineLevel="0" collapsed="false">
      <c r="B17" s="60"/>
      <c r="E17" s="50" t="n">
        <v>5714401465140</v>
      </c>
      <c r="F17" s="50" t="s">
        <v>426</v>
      </c>
      <c r="G17" s="51" t="s">
        <v>427</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2" t="n">
        <f aca="false">TRUE()</f>
        <v>1</v>
      </c>
      <c r="J17" s="53" t="n">
        <f aca="false">FALSE()</f>
        <v>0</v>
      </c>
      <c r="K17" s="50"/>
      <c r="L17" s="54" t="n">
        <f aca="false">FALSE()</f>
        <v>0</v>
      </c>
      <c r="M17" s="55" t="str">
        <f aca="false">IF(ISBLANK(K17),"",IF(L17, "https://raw.githubusercontent.com/PatrickVibild/TellusAmazonPictures/master/pictures/"&amp;K17&amp;"/1.jpg","https://download.lenovo.com/Images/Parts/"&amp;K17&amp;"/"&amp;K17&amp;"_A.jpg"))</f>
        <v/>
      </c>
      <c r="N17" s="55" t="str">
        <f aca="false">IF(ISBLANK(K17),"",IF(L17, "https://raw.githubusercontent.com/PatrickVibild/TellusAmazonPictures/master/pictures/"&amp;K17&amp;"/2.jpg","https://download.lenovo.com/Images/Parts/"&amp;K17&amp;"/"&amp;K17&amp;"_B.jpg"))</f>
        <v/>
      </c>
      <c r="O17" s="56"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7" t="n">
        <f aca="false">MATCH(G17,options!$D$1:$D$20,0)</f>
        <v>12</v>
      </c>
    </row>
    <row r="18" customFormat="false" ht="12.8" hidden="false" customHeight="false" outlineLevel="0" collapsed="false">
      <c r="A18" s="44" t="s">
        <v>428</v>
      </c>
      <c r="B18" s="61" t="n">
        <v>5</v>
      </c>
      <c r="E18" s="50" t="n">
        <v>5714401465157</v>
      </c>
      <c r="F18" s="50" t="s">
        <v>429</v>
      </c>
      <c r="G18" s="51" t="s">
        <v>430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2" t="n">
        <f aca="false">TRUE()</f>
        <v>1</v>
      </c>
      <c r="J18" s="53" t="n">
        <f aca="false">FALSE()</f>
        <v>0</v>
      </c>
      <c r="K18" s="50" t="s">
        <v>431</v>
      </c>
      <c r="L18" s="54" t="n">
        <f aca="false">FALSE()</f>
        <v>0</v>
      </c>
      <c r="M18" s="55" t="str">
        <f aca="false">IF(ISBLANK(K18),"",IF(L18, "https://raw.githubusercontent.com/PatrickVibild/TellusAmazonPictures/master/pictures/"&amp;K18&amp;"/1.jpg","https://download.lenovo.com/Images/Parts/"&amp;K18&amp;"/"&amp;K18&amp;"_A.jpg"))</f>
        <v>https://download.lenovo.com/Images/Parts/01YT122/01YT122_A.jpg</v>
      </c>
      <c r="N18" s="55" t="str">
        <f aca="false">IF(ISBLANK(K18),"",IF(L18, "https://raw.githubusercontent.com/PatrickVibild/TellusAmazonPictures/master/pictures/"&amp;K18&amp;"/2.jpg","https://download.lenovo.com/Images/Parts/"&amp;K18&amp;"/"&amp;K18&amp;"_B.jpg"))</f>
        <v>https://download.lenovo.com/Images/Parts/01YT122/01YT122_B.jpg</v>
      </c>
      <c r="O18" s="56" t="str">
        <f aca="false">IF(ISBLANK(K18),"",IF(L18, "https://raw.githubusercontent.com/PatrickVibild/TellusAmazonPictures/master/pictures/"&amp;K18&amp;"/3.jpg","https://download.lenovo.com/Images/Parts/"&amp;K18&amp;"/"&amp;K18&amp;"_details.jpg"))</f>
        <v>https://download.lenovo.com/Images/Parts/01YT122/01YT122_details.jpg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7" t="n">
        <f aca="false">MATCH(G18,options!$D$1:$D$20,0)</f>
        <v>13</v>
      </c>
    </row>
    <row r="19" customFormat="false" ht="12.8" hidden="false" customHeight="false" outlineLevel="0" collapsed="false">
      <c r="B19" s="60"/>
      <c r="E19" s="50" t="n">
        <v>5714401465164</v>
      </c>
      <c r="F19" s="50" t="s">
        <v>432</v>
      </c>
      <c r="G19" s="51" t="s">
        <v>433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2" t="n">
        <f aca="false">TRUE()</f>
        <v>1</v>
      </c>
      <c r="J19" s="53" t="n">
        <f aca="false">FALSE()</f>
        <v>0</v>
      </c>
      <c r="K19" s="50" t="s">
        <v>434</v>
      </c>
      <c r="L19" s="54" t="n">
        <f aca="false">FALSE()</f>
        <v>0</v>
      </c>
      <c r="M19" s="55" t="str">
        <f aca="false">IF(ISBLANK(K19),"",IF(L19, "https://raw.githubusercontent.com/PatrickVibild/TellusAmazonPictures/master/pictures/"&amp;K19&amp;"/1.jpg","https://download.lenovo.com/Images/Parts/"&amp;K19&amp;"/"&amp;K19&amp;"_A.jpg"))</f>
        <v>https://download.lenovo.com/Images/Parts/01YR072/01YR072_A.jpg</v>
      </c>
      <c r="N19" s="55" t="str">
        <f aca="false">IF(ISBLANK(K19),"",IF(L19, "https://raw.githubusercontent.com/PatrickVibild/TellusAmazonPictures/master/pictures/"&amp;K19&amp;"/2.jpg","https://download.lenovo.com/Images/Parts/"&amp;K19&amp;"/"&amp;K19&amp;"_B.jpg"))</f>
        <v>https://download.lenovo.com/Images/Parts/01YR072/01YR072_B.jpg</v>
      </c>
      <c r="O19" s="56" t="str">
        <f aca="false">IF(ISBLANK(K19),"",IF(L19, "https://raw.githubusercontent.com/PatrickVibild/TellusAmazonPictures/master/pictures/"&amp;K19&amp;"/3.jpg","https://download.lenovo.com/Images/Parts/"&amp;K19&amp;"/"&amp;K19&amp;"_details.jpg"))</f>
        <v>https://download.lenovo.com/Images/Parts/01YR072/01YR072_details.jpg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7" t="n">
        <f aca="false">MATCH(G19,options!$D$1:$D$20,0)</f>
        <v>14</v>
      </c>
    </row>
    <row r="20" customFormat="false" ht="12.8" hidden="false" customHeight="false" outlineLevel="0" collapsed="false">
      <c r="A20" s="44" t="s">
        <v>435</v>
      </c>
      <c r="B20" s="62" t="s">
        <v>436</v>
      </c>
      <c r="E20" s="50" t="n">
        <v>5714401465171</v>
      </c>
      <c r="F20" s="50" t="s">
        <v>437</v>
      </c>
      <c r="G20" s="51" t="s">
        <v>438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2" t="n">
        <f aca="false">TRUE()</f>
        <v>1</v>
      </c>
      <c r="J20" s="53" t="n">
        <f aca="false">FALSE()</f>
        <v>0</v>
      </c>
      <c r="K20" s="50" t="s">
        <v>439</v>
      </c>
      <c r="L20" s="54" t="n">
        <f aca="false">FALSE()</f>
        <v>0</v>
      </c>
      <c r="M20" s="55" t="str">
        <f aca="false">IF(ISBLANK(K20),"",IF(L20, "https://raw.githubusercontent.com/PatrickVibild/TellusAmazonPictures/master/pictures/"&amp;K20&amp;"/1.jpg","https://download.lenovo.com/Images/Parts/"&amp;K20&amp;"/"&amp;K20&amp;"_A.jpg"))</f>
        <v>https://download.lenovo.com/Images/Parts/01YT127/01YT127_A.jpg</v>
      </c>
      <c r="N20" s="55" t="str">
        <f aca="false">IF(ISBLANK(K20),"",IF(L20, "https://raw.githubusercontent.com/PatrickVibild/TellusAmazonPictures/master/pictures/"&amp;K20&amp;"/2.jpg","https://download.lenovo.com/Images/Parts/"&amp;K20&amp;"/"&amp;K20&amp;"_B.jpg"))</f>
        <v>https://download.lenovo.com/Images/Parts/01YT127/01YT127_B.jpg</v>
      </c>
      <c r="O20" s="56" t="str">
        <f aca="false">IF(ISBLANK(K20),"",IF(L20, "https://raw.githubusercontent.com/PatrickVibild/TellusAmazonPictures/master/pictures/"&amp;K20&amp;"/3.jpg","https://download.lenovo.com/Images/Parts/"&amp;K20&amp;"/"&amp;K20&amp;"_details.jpg"))</f>
        <v>https://download.lenovo.com/Images/Parts/01YT127/01YT127_details.jpg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7" t="n">
        <f aca="false">MATCH(G20,options!$D$1:$D$20,0)</f>
        <v>15</v>
      </c>
    </row>
    <row r="21" customFormat="false" ht="12.8" hidden="false" customHeight="false" outlineLevel="0" collapsed="false">
      <c r="B21" s="60"/>
      <c r="E21" s="50" t="n">
        <v>5714401465188</v>
      </c>
      <c r="F21" s="50" t="s">
        <v>440</v>
      </c>
      <c r="G21" s="51" t="s">
        <v>441</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2" t="n">
        <f aca="false">FALSE()</f>
        <v>0</v>
      </c>
      <c r="J21" s="53" t="n">
        <f aca="false">FALSE()</f>
        <v>0</v>
      </c>
      <c r="K21" s="50" t="s">
        <v>442</v>
      </c>
      <c r="L21" s="54" t="n">
        <f aca="false">FALSE()</f>
        <v>0</v>
      </c>
      <c r="M21" s="55" t="str">
        <f aca="false">IF(ISBLANK(K21),"",IF(L21, "https://raw.githubusercontent.com/PatrickVibild/TellusAmazonPictures/master/pictures/"&amp;K21&amp;"/1.jpg","https://download.lenovo.com/Images/Parts/"&amp;K21&amp;"/"&amp;K21&amp;"_A.jpg"))</f>
        <v>https://download.lenovo.com/Images/Parts/01YR076/01YR076_A.jpg</v>
      </c>
      <c r="N21" s="55" t="str">
        <f aca="false">IF(ISBLANK(K21),"",IF(L21, "https://raw.githubusercontent.com/PatrickVibild/TellusAmazonPictures/master/pictures/"&amp;K21&amp;"/2.jpg","https://download.lenovo.com/Images/Parts/"&amp;K21&amp;"/"&amp;K21&amp;"_B.jpg"))</f>
        <v>https://download.lenovo.com/Images/Parts/01YR076/01YR076_B.jpg</v>
      </c>
      <c r="O21" s="56" t="str">
        <f aca="false">IF(ISBLANK(K21),"",IF(L21, "https://raw.githubusercontent.com/PatrickVibild/TellusAmazonPictures/master/pictures/"&amp;K21&amp;"/3.jpg","https://download.lenovo.com/Images/Parts/"&amp;K21&amp;"/"&amp;K21&amp;"_details.jpg"))</f>
        <v>https://download.lenovo.com/Images/Parts/01YR076/01YR076_details.jpg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7" t="n">
        <f aca="false">MATCH(G21,options!$D$1:$D$20,0)</f>
        <v>16</v>
      </c>
    </row>
    <row r="22" customFormat="false" ht="12.8" hidden="false" customHeight="false" outlineLevel="0" collapsed="false">
      <c r="B22" s="60"/>
      <c r="E22" s="50" t="n">
        <v>5714401465195</v>
      </c>
      <c r="F22" s="50" t="s">
        <v>443</v>
      </c>
      <c r="G22" s="51" t="s">
        <v>444</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52" t="n">
        <f aca="false">TRUE()</f>
        <v>1</v>
      </c>
      <c r="J22" s="53" t="n">
        <f aca="false">FALSE()</f>
        <v>0</v>
      </c>
      <c r="K22" s="50" t="s">
        <v>445</v>
      </c>
      <c r="L22" s="54" t="n">
        <f aca="false">FALSE()</f>
        <v>0</v>
      </c>
      <c r="M22" s="55" t="str">
        <f aca="false">IF(ISBLANK(K22),"",IF(L22, "https://raw.githubusercontent.com/PatrickVibild/TellusAmazonPictures/master/pictures/"&amp;K22&amp;"/1.jpg","https://download.lenovo.com/Images/Parts/"&amp;K22&amp;"/"&amp;K22&amp;"_A.jpg"))</f>
        <v>https://download.lenovo.com/Images/Parts/01YR069/01YR069_A.jpg</v>
      </c>
      <c r="N22" s="55" t="str">
        <f aca="false">IF(ISBLANK(K22),"",IF(L22, "https://raw.githubusercontent.com/PatrickVibild/TellusAmazonPictures/master/pictures/"&amp;K22&amp;"/2.jpg","https://download.lenovo.com/Images/Parts/"&amp;K22&amp;"/"&amp;K22&amp;"_B.jpg"))</f>
        <v>https://download.lenovo.com/Images/Parts/01YR069/01YR069_B.jpg</v>
      </c>
      <c r="O22" s="56" t="str">
        <f aca="false">IF(ISBLANK(K22),"",IF(L22, "https://raw.githubusercontent.com/PatrickVibild/TellusAmazonPictures/master/pictures/"&amp;K22&amp;"/3.jpg","https://download.lenovo.com/Images/Parts/"&amp;K22&amp;"/"&amp;K22&amp;"_details.jpg"))</f>
        <v>https://download.lenovo.com/Images/Parts/01YR069/01YR069_details.jpg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7" t="n">
        <f aca="false">MATCH(G22,options!$D$1:$D$20,0)</f>
        <v>17</v>
      </c>
    </row>
    <row r="23" customFormat="false" ht="12.8" hidden="false" customHeight="false" outlineLevel="0" collapsed="false">
      <c r="A23" s="44" t="s">
        <v>446</v>
      </c>
      <c r="B23" s="45" t="str">
        <f aca="false">IF(Values!$B$36=English!$B$2,English!B3, IF(Values!$B$36=German!$B$2,German!B3, IF(Values!$B$36=Italian!$B$2,Italian!B3, IF(Values!$B$36=Spanish!$B$2, Spanish!B3, IF(Values!$B$36=French!$B$2, French!B3, IF(Values!$B$36=Dutch!$B$2,Dutch!B3, IF(Values!$B$36=English!$D$32, English!B14, 0)))))))</f>
        <v>👉MAS DE 10.000 CLIENTES SATISFECHOS EN TODO EL MUNDO: Teclado restaurado en Europa </v>
      </c>
      <c r="E23" s="50" t="n">
        <v>5714401465201</v>
      </c>
      <c r="F23" s="50" t="s">
        <v>447</v>
      </c>
      <c r="G23" s="51" t="s">
        <v>448</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2" t="n">
        <f aca="false">FALSE()</f>
        <v>0</v>
      </c>
      <c r="J23" s="53" t="n">
        <f aca="false">FALSE()</f>
        <v>0</v>
      </c>
      <c r="K23" s="50" t="s">
        <v>449</v>
      </c>
      <c r="L23" s="54" t="n">
        <f aca="false">FALSE()</f>
        <v>0</v>
      </c>
      <c r="M23" s="55" t="str">
        <f aca="false">IF(ISBLANK(K23),"",IF(L23, "https://raw.githubusercontent.com/PatrickVibild/TellusAmazonPictures/master/pictures/"&amp;K23&amp;"/1.jpg","https://download.lenovo.com/Images/Parts/"&amp;K23&amp;"/"&amp;K23&amp;"_A.jpg"))</f>
        <v>https://download.lenovo.com/Images/Parts/01YT100/01YT100_A.jpg</v>
      </c>
      <c r="N23" s="55" t="str">
        <f aca="false">IF(ISBLANK(K23),"",IF(L23, "https://raw.githubusercontent.com/PatrickVibild/TellusAmazonPictures/master/pictures/"&amp;K23&amp;"/2.jpg","https://download.lenovo.com/Images/Parts/"&amp;K23&amp;"/"&amp;K23&amp;"_B.jpg"))</f>
        <v>https://download.lenovo.com/Images/Parts/01YT100/01YT100_B.jpg</v>
      </c>
      <c r="O23" s="56" t="str">
        <f aca="false">IF(ISBLANK(K23),"",IF(L23, "https://raw.githubusercontent.com/PatrickVibild/TellusAmazonPictures/master/pictures/"&amp;K23&amp;"/3.jpg","https://download.lenovo.com/Images/Parts/"&amp;K23&amp;"/"&amp;K23&amp;"_details.jpg"))</f>
        <v>https://download.lenovo.com/Images/Parts/01YT100/01YT100_details.jpg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7" t="n">
        <f aca="false">MATCH(G23,options!$D$1:$D$20,0)</f>
        <v>18</v>
      </c>
    </row>
    <row r="24" customFormat="false" ht="12.8" hidden="false" customHeight="false" outlineLevel="0" collapsed="false">
      <c r="A24" s="44" t="s">
        <v>450</v>
      </c>
      <c r="B24" s="45" t="str">
        <f aca="false">IF(Values!$B$36=English!$B$2,English!B4, IF(Values!$B$36=German!$B$2,German!B4, IF(Values!$B$36=Italian!$B$2,Italian!B4, IF(Values!$B$36=Spanish!$B$2, Spanish!B4, IF(Values!$B$36=French!$B$2, French!B4, IF(Values!$B$36=Dutch!$B$2,Dutch!B4, IF(Values!$B$36=English!$D$32, English!D34, 0)))))))</f>
        <v>Compatible con Lenovo</v>
      </c>
      <c r="E24" s="50" t="n">
        <v>5714401460015</v>
      </c>
      <c r="F24" s="50" t="s">
        <v>451</v>
      </c>
      <c r="G24" s="51" t="s">
        <v>375</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52" t="n">
        <f aca="false">TRUE()</f>
        <v>1</v>
      </c>
      <c r="J24" s="63" t="n">
        <f aca="false">TRUE()</f>
        <v>1</v>
      </c>
      <c r="K24" s="50" t="s">
        <v>452</v>
      </c>
      <c r="L24" s="54" t="n">
        <f aca="false">FALSE()</f>
        <v>0</v>
      </c>
      <c r="M24" s="55" t="str">
        <f aca="false">IF(ISBLANK(K24),"",IF(L24, "https://raw.githubusercontent.com/PatrickVibild/TellusAmazonPictures/master/pictures/"&amp;K24&amp;"/1.jpg","https://download.lenovo.com/Images/Parts/"&amp;K24&amp;"/"&amp;K24&amp;"_A.jpg"))</f>
        <v>https://download.lenovo.com/Images/Parts/01YR100/01YR100_A.jpg</v>
      </c>
      <c r="N24" s="55" t="str">
        <f aca="false">IF(ISBLANK(K24),"",IF(L24, "https://raw.githubusercontent.com/PatrickVibild/TellusAmazonPictures/master/pictures/"&amp;K24&amp;"/2.jpg","https://download.lenovo.com/Images/Parts/"&amp;K24&amp;"/"&amp;K24&amp;"_B.jpg"))</f>
        <v>https://download.lenovo.com/Images/Parts/01YR100/01YR100_B.jpg</v>
      </c>
      <c r="O24" s="56" t="str">
        <f aca="false">IF(ISBLANK(K24),"",IF(L24, "https://raw.githubusercontent.com/PatrickVibild/TellusAmazonPictures/master/pictures/"&amp;K24&amp;"/3.jpg","https://download.lenovo.com/Images/Parts/"&amp;K24&amp;"/"&amp;K24&amp;"_details.jpg"))</f>
        <v>https://download.lenovo.com/Images/Parts/01YR100/01YR100_details.jpg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7" t="n">
        <f aca="false">MATCH(G4,options!$D$1:$D$20,0)</f>
        <v>1</v>
      </c>
    </row>
    <row r="25" customFormat="false" ht="12.8" hidden="false" customHeight="false" outlineLevel="0" collapsed="false">
      <c r="A25" s="44" t="s">
        <v>453</v>
      </c>
      <c r="B25" s="45" t="str">
        <f aca="false">IF(Values!$B$36=English!$B$2,English!B5, IF(Values!$B$36=German!$B$2,German!B5, IF(Values!$B$36=Italian!$B$2,Italian!B5, IF(Values!$B$36=Spanish!$B$2, Spanish!B5, IF(Values!$B$36=French!$B$2, French!B5, IF(Values!$B$36=Dutch!$B$2,Dutch!B5, IF(Values!$B$36=English!$D$32, English!D35, 0)))))))</f>
        <v>COMUNICACIÓN Y SOPORTE TÉCNICO: rápido y fluido 24h</v>
      </c>
      <c r="E25" s="50" t="n">
        <v>5714401460022</v>
      </c>
      <c r="F25" s="50" t="s">
        <v>454</v>
      </c>
      <c r="G25" s="51" t="s">
        <v>379</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52" t="n">
        <f aca="false">TRUE()</f>
        <v>1</v>
      </c>
      <c r="J25" s="63" t="n">
        <f aca="false">TRUE()</f>
        <v>1</v>
      </c>
      <c r="K25" s="50" t="s">
        <v>455</v>
      </c>
      <c r="L25" s="54" t="n">
        <f aca="false">FALSE()</f>
        <v>0</v>
      </c>
      <c r="M25" s="55" t="str">
        <f aca="false">IF(ISBLANK(K25),"",IF(L25, "https://raw.githubusercontent.com/PatrickVibild/TellusAmazonPictures/master/pictures/"&amp;K25&amp;"/1.jpg","https://download.lenovo.com/Images/Parts/"&amp;K25&amp;"/"&amp;K25&amp;"_A.jpg"))</f>
        <v>https://download.lenovo.com/Images/Parts/01YR090/01YR090_A.jpg</v>
      </c>
      <c r="N25" s="55" t="str">
        <f aca="false">IF(ISBLANK(K25),"",IF(L25, "https://raw.githubusercontent.com/PatrickVibild/TellusAmazonPictures/master/pictures/"&amp;K25&amp;"/2.jpg","https://download.lenovo.com/Images/Parts/"&amp;K25&amp;"/"&amp;K25&amp;"_B.jpg"))</f>
        <v>https://download.lenovo.com/Images/Parts/01YR090/01YR090_B.jpg</v>
      </c>
      <c r="O25" s="56" t="str">
        <f aca="false">IF(ISBLANK(K25),"",IF(L25, "https://raw.githubusercontent.com/PatrickVibild/TellusAmazonPictures/master/pictures/"&amp;K25&amp;"/3.jpg","https://download.lenovo.com/Images/Parts/"&amp;K25&amp;"/"&amp;K25&amp;"_details.jpg"))</f>
        <v>https://download.lenovo.com/Images/Parts/01YR090/01YR090_details.jpg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7" t="n">
        <f aca="false">MATCH(G5,options!$D$1:$D$20,0)</f>
        <v>2</v>
      </c>
    </row>
    <row r="26" customFormat="false" ht="12.8" hidden="false" customHeight="false" outlineLevel="0" collapsed="false">
      <c r="A26" s="44" t="s">
        <v>456</v>
      </c>
      <c r="B26" s="45" t="str">
        <f aca="false">IF(Values!$B$36=English!$B$2,English!B6, IF(Values!$B$36=German!$B$2,German!B6, IF(Values!$B$36=Italian!$B$2,Italian!B6, IF(Values!$B$36=Spanish!$B$2, Spanish!B6, IF(Values!$B$36=French!$B$2, French!B6, IF(Values!$B$36=Dutch!$B$2,Dutch!B6, IF(Values!$B$36=English!$D$32, English!D36, 0)))))))</f>
        <v>GARANTÍA DE 6 MESES INCLUIDA: relajese , está cubierto </v>
      </c>
      <c r="E26" s="50" t="n">
        <v>5714401460039</v>
      </c>
      <c r="F26" s="50" t="s">
        <v>457</v>
      </c>
      <c r="G26" s="51" t="s">
        <v>384</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2" t="n">
        <f aca="false">TRUE()</f>
        <v>1</v>
      </c>
      <c r="J26" s="63" t="n">
        <f aca="false">TRUE()</f>
        <v>1</v>
      </c>
      <c r="K26" s="50" t="s">
        <v>458</v>
      </c>
      <c r="L26" s="54" t="n">
        <f aca="false">FALSE()</f>
        <v>0</v>
      </c>
      <c r="M26" s="55" t="str">
        <f aca="false">IF(ISBLANK(K26),"",IF(L26, "https://raw.githubusercontent.com/PatrickVibild/TellusAmazonPictures/master/pictures/"&amp;K26&amp;"/1.jpg","https://download.lenovo.com/Images/Parts/"&amp;K26&amp;"/"&amp;K26&amp;"_A.jpg"))</f>
        <v>https://download.lenovo.com/Images/Parts/01YR105/01YR105_A.jpg</v>
      </c>
      <c r="N26" s="55" t="str">
        <f aca="false">IF(ISBLANK(K26),"",IF(L26, "https://raw.githubusercontent.com/PatrickVibild/TellusAmazonPictures/master/pictures/"&amp;K26&amp;"/2.jpg","https://download.lenovo.com/Images/Parts/"&amp;K26&amp;"/"&amp;K26&amp;"_B.jpg"))</f>
        <v>https://download.lenovo.com/Images/Parts/01YR105/01YR105_B.jpg</v>
      </c>
      <c r="O26" s="56" t="str">
        <f aca="false">IF(ISBLANK(K26),"",IF(L26, "https://raw.githubusercontent.com/PatrickVibild/TellusAmazonPictures/master/pictures/"&amp;K26&amp;"/3.jpg","https://download.lenovo.com/Images/Parts/"&amp;K26&amp;"/"&amp;K26&amp;"_details.jpg"))</f>
        <v>https://download.lenovo.com/Images/Parts/01YR105/01YR105_details.jpg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7" t="n">
        <f aca="false">MATCH(G6,options!$D$1:$D$20,0)</f>
        <v>3</v>
      </c>
    </row>
    <row r="27" customFormat="false" ht="12.8" hidden="false" customHeight="false" outlineLevel="0" collapsed="false">
      <c r="A27" s="44" t="s">
        <v>453</v>
      </c>
      <c r="B27" s="45" t="str">
        <f aca="false">IF(Values!$B$36=English!$B$2,English!B7, IF(Values!$B$36=German!$B$2,German!B7, IF(Values!$B$36=Italian!$B$2,Italian!B7, IF(Values!$B$36=Spanish!$B$2, Spanish!B7, IF(Values!$B$36=French!$B$2, French!B7, IF(Values!$B$36=Dutch!$B$2,Dutch!B7, IF(Values!$B$36=English!$D$32, English!D37, 0)))))))</f>
        <v>♻️Be green! ♻️ ¡Con este teclado, ahorra hasta un 80% de CO2!</v>
      </c>
      <c r="E27" s="50" t="n">
        <v>5714401460046</v>
      </c>
      <c r="F27" s="50" t="s">
        <v>459</v>
      </c>
      <c r="G27" s="5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52" t="n">
        <f aca="false">TRUE()</f>
        <v>1</v>
      </c>
      <c r="J27" s="63" t="n">
        <f aca="false">TRUE()</f>
        <v>1</v>
      </c>
      <c r="K27" s="50" t="s">
        <v>460</v>
      </c>
      <c r="L27" s="54" t="n">
        <f aca="false">FALSE()</f>
        <v>0</v>
      </c>
      <c r="M27" s="55" t="str">
        <f aca="false">IF(ISBLANK(K27),"",IF(L27, "https://raw.githubusercontent.com/PatrickVibild/TellusAmazonPictures/master/pictures/"&amp;K27&amp;"/1.jpg","https://download.lenovo.com/Images/Parts/"&amp;K27&amp;"/"&amp;K27&amp;"_A.jpg"))</f>
        <v>https://download.lenovo.com/Images/Parts/01YR098/01YR098_A.jpg</v>
      </c>
      <c r="N27" s="55" t="str">
        <f aca="false">IF(ISBLANK(K27),"",IF(L27, "https://raw.githubusercontent.com/PatrickVibild/TellusAmazonPictures/master/pictures/"&amp;K27&amp;"/2.jpg","https://download.lenovo.com/Images/Parts/"&amp;K27&amp;"/"&amp;K27&amp;"_B.jpg"))</f>
        <v>https://download.lenovo.com/Images/Parts/01YR098/01YR098_B.jpg</v>
      </c>
      <c r="O27" s="56" t="str">
        <f aca="false">IF(ISBLANK(K27),"",IF(L27, "https://raw.githubusercontent.com/PatrickVibild/TellusAmazonPictures/master/pictures/"&amp;K27&amp;"/3.jpg","https://download.lenovo.com/Images/Parts/"&amp;K27&amp;"/"&amp;K27&amp;"_details.jpg"))</f>
        <v>https://download.lenovo.com/Images/Parts/01YR098/01YR098_details.jpg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7" t="n">
        <f aca="false">MATCH(G7,options!$D$1:$D$20,0)</f>
        <v>4</v>
      </c>
    </row>
    <row r="28" customFormat="false" ht="12.8" hidden="false" customHeight="false" outlineLevel="0" collapsed="false">
      <c r="B28" s="64"/>
      <c r="E28" s="50" t="n">
        <v>5714401460053</v>
      </c>
      <c r="F28" s="50" t="s">
        <v>461</v>
      </c>
      <c r="G28" s="51"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52" t="n">
        <f aca="false">TRUE()</f>
        <v>1</v>
      </c>
      <c r="J28" s="63" t="n">
        <f aca="false">TRUE()</f>
        <v>1</v>
      </c>
      <c r="K28" s="50" t="s">
        <v>462</v>
      </c>
      <c r="L28" s="54" t="n">
        <f aca="false">FALSE()</f>
        <v>0</v>
      </c>
      <c r="M28" s="55" t="str">
        <f aca="false">IF(ISBLANK(K28),"",IF(L28, "https://raw.githubusercontent.com/PatrickVibild/TellusAmazonPictures/master/pictures/"&amp;K28&amp;"/1.jpg","https://download.lenovo.com/Images/Parts/"&amp;K28&amp;"/"&amp;K28&amp;"_A.jpg"))</f>
        <v>https://download.lenovo.com/Images/Parts/01YR117/01YR117_A.jpg</v>
      </c>
      <c r="N28" s="55" t="str">
        <f aca="false">IF(ISBLANK(K28),"",IF(L28, "https://raw.githubusercontent.com/PatrickVibild/TellusAmazonPictures/master/pictures/"&amp;K28&amp;"/2.jpg","https://download.lenovo.com/Images/Parts/"&amp;K28&amp;"/"&amp;K28&amp;"_B.jpg"))</f>
        <v>https://download.lenovo.com/Images/Parts/01YR117/01YR117_B.jpg</v>
      </c>
      <c r="O28" s="56" t="str">
        <f aca="false">IF(ISBLANK(K28),"",IF(L28, "https://raw.githubusercontent.com/PatrickVibild/TellusAmazonPictures/master/pictures/"&amp;K28&amp;"/3.jpg","https://download.lenovo.com/Images/Parts/"&amp;K28&amp;"/"&amp;K28&amp;"_details.jpg"))</f>
        <v>https://download.lenovo.com/Images/Parts/01YR117/01YR117_details.jpg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7" t="n">
        <f aca="false">MATCH(G8,options!$D$1:$D$20,0)</f>
        <v>5</v>
      </c>
    </row>
    <row r="29" customFormat="false" ht="12.8" hidden="false" customHeight="false" outlineLevel="0" collapsed="false">
      <c r="A29" s="44" t="s">
        <v>463</v>
      </c>
      <c r="B29" s="45"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E29" s="50" t="n">
        <v>5714401460060</v>
      </c>
      <c r="F29" s="50" t="s">
        <v>464</v>
      </c>
      <c r="G29" s="51"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52" t="n">
        <f aca="false">TRUE()</f>
        <v>1</v>
      </c>
      <c r="J29" s="63" t="n">
        <f aca="false">TRUE()</f>
        <v>1</v>
      </c>
      <c r="K29" s="50" t="s">
        <v>465</v>
      </c>
      <c r="L29" s="54" t="n">
        <f aca="false">FALSE()</f>
        <v>0</v>
      </c>
      <c r="M29" s="55" t="str">
        <f aca="false">IF(ISBLANK(K29),"",IF(L29, "https://raw.githubusercontent.com/PatrickVibild/TellusAmazonPictures/master/pictures/"&amp;K29&amp;"/1.jpg","https://download.lenovo.com/Images/Parts/"&amp;K29&amp;"/"&amp;K29&amp;"_A.jpg"))</f>
        <v>https://download.lenovo.com/Images/Parts/01YR129/01YR129_A.jpg</v>
      </c>
      <c r="N29" s="55" t="str">
        <f aca="false">IF(ISBLANK(K29),"",IF(L29, "https://raw.githubusercontent.com/PatrickVibild/TellusAmazonPictures/master/pictures/"&amp;K29&amp;"/2.jpg","https://download.lenovo.com/Images/Parts/"&amp;K29&amp;"/"&amp;K29&amp;"_B.jpg"))</f>
        <v>https://download.lenovo.com/Images/Parts/01YR129/01YR129_B.jpg</v>
      </c>
      <c r="O29" s="56" t="str">
        <f aca="false">IF(ISBLANK(K29),"",IF(L29, "https://raw.githubusercontent.com/PatrickVibild/TellusAmazonPictures/master/pictures/"&amp;K29&amp;"/3.jpg","https://download.lenovo.com/Images/Parts/"&amp;K29&amp;"/"&amp;K29&amp;"_details.jpg"))</f>
        <v>https://download.lenovo.com/Images/Parts/01YR129/01YR129_details.jpg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7" t="n">
        <f aca="false">MATCH(G9,options!$D$1:$D$20,0)</f>
        <v>6</v>
      </c>
    </row>
    <row r="30" customFormat="false" ht="12.8" hidden="false" customHeight="false" outlineLevel="0" collapsed="false">
      <c r="B30" s="64"/>
      <c r="E30" s="50" t="n">
        <v>5714401460077</v>
      </c>
      <c r="F30" s="50" t="s">
        <v>466</v>
      </c>
      <c r="G30" s="51"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2" t="n">
        <f aca="false">TRUE()</f>
        <v>1</v>
      </c>
      <c r="J30" s="63" t="n">
        <f aca="false">TRUE()</f>
        <v>1</v>
      </c>
      <c r="K30" s="50" t="s">
        <v>467</v>
      </c>
      <c r="L30" s="54" t="n">
        <f aca="false">FALSE()</f>
        <v>0</v>
      </c>
      <c r="M30" s="55" t="str">
        <f aca="false">IF(ISBLANK(K30),"",IF(L30, "https://raw.githubusercontent.com/PatrickVibild/TellusAmazonPictures/master/pictures/"&amp;K30&amp;"/1.jpg","https://download.lenovo.com/Images/Parts/"&amp;K30&amp;"/"&amp;K30&amp;"_A.jpg"))</f>
        <v>https://download.lenovo.com/Images/Parts/01YR094/01YR094_A.jpg</v>
      </c>
      <c r="N30" s="55" t="str">
        <f aca="false">IF(ISBLANK(K30),"",IF(L30, "https://raw.githubusercontent.com/PatrickVibild/TellusAmazonPictures/master/pictures/"&amp;K30&amp;"/2.jpg","https://download.lenovo.com/Images/Parts/"&amp;K30&amp;"/"&amp;K30&amp;"_B.jpg"))</f>
        <v>https://download.lenovo.com/Images/Parts/01YR094/01YR094_B.jpg</v>
      </c>
      <c r="O30" s="56" t="str">
        <f aca="false">IF(ISBLANK(K30),"",IF(L30, "https://raw.githubusercontent.com/PatrickVibild/TellusAmazonPictures/master/pictures/"&amp;K30&amp;"/3.jpg","https://download.lenovo.com/Images/Parts/"&amp;K30&amp;"/"&amp;K30&amp;"_details.jpg"))</f>
        <v>https://download.lenovo.com/Images/Parts/01YR094/01YR094_details.jpg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7" t="n">
        <f aca="false">MATCH(G10,options!$D$1:$D$20,0)</f>
        <v>7</v>
      </c>
    </row>
    <row r="31" customFormat="false" ht="12.8" hidden="false" customHeight="false" outlineLevel="0" collapsed="false">
      <c r="A31" s="44" t="s">
        <v>468</v>
      </c>
      <c r="B31" s="45"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E31" s="50" t="n">
        <v>5714401460084</v>
      </c>
      <c r="F31" s="50" t="s">
        <v>469</v>
      </c>
      <c r="G31" s="51"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52" t="n">
        <f aca="false">TRUE()</f>
        <v>1</v>
      </c>
      <c r="J31" s="63" t="n">
        <f aca="false">TRUE()</f>
        <v>1</v>
      </c>
      <c r="L31" s="54" t="n">
        <f aca="false">FALSE()</f>
        <v>0</v>
      </c>
      <c r="M31" s="55" t="str">
        <f aca="false">IF(ISBLANK(K31),"",IF(L31, "https://raw.githubusercontent.com/PatrickVibild/TellusAmazonPictures/master/pictures/"&amp;K31&amp;"/1.jpg","https://download.lenovo.com/Images/Parts/"&amp;K31&amp;"/"&amp;K31&amp;"_A.jpg"))</f>
        <v/>
      </c>
      <c r="N31" s="55" t="str">
        <f aca="false">IF(ISBLANK(K31),"",IF(L31, "https://raw.githubusercontent.com/PatrickVibild/TellusAmazonPictures/master/pictures/"&amp;K31&amp;"/2.jpg","https://download.lenovo.com/Images/Parts/"&amp;K31&amp;"/"&amp;K31&amp;"_B.jpg"))</f>
        <v/>
      </c>
      <c r="O31" s="56"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7" t="n">
        <f aca="false">MATCH(G11,options!$D$1:$D$20,0)</f>
        <v>8</v>
      </c>
    </row>
    <row r="32" customFormat="false" ht="12.8" hidden="false" customHeight="false" outlineLevel="0" collapsed="false">
      <c r="E32" s="50" t="n">
        <v>5714401460091</v>
      </c>
      <c r="F32" s="50" t="s">
        <v>470</v>
      </c>
      <c r="G32" s="51" t="s">
        <v>407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52" t="n">
        <f aca="false">TRUE()</f>
        <v>1</v>
      </c>
      <c r="J32" s="63" t="n">
        <f aca="false">TRUE()</f>
        <v>1</v>
      </c>
      <c r="K32" s="50" t="s">
        <v>471</v>
      </c>
      <c r="L32" s="54" t="n">
        <f aca="false">FALSE()</f>
        <v>0</v>
      </c>
      <c r="M32" s="55" t="str">
        <f aca="false">IF(ISBLANK(K32),"",IF(L32, "https://raw.githubusercontent.com/PatrickVibild/TellusAmazonPictures/master/pictures/"&amp;K32&amp;"/1.jpg","https://download.lenovo.com/Images/Parts/"&amp;K32&amp;"/"&amp;K32&amp;"_A.jpg"))</f>
        <v>https://download.lenovo.com/Images/Parts/01YR096/01YR096_A.jpg</v>
      </c>
      <c r="N32" s="55" t="str">
        <f aca="false">IF(ISBLANK(K32),"",IF(L32, "https://raw.githubusercontent.com/PatrickVibild/TellusAmazonPictures/master/pictures/"&amp;K32&amp;"/2.jpg","https://download.lenovo.com/Images/Parts/"&amp;K32&amp;"/"&amp;K32&amp;"_B.jpg"))</f>
        <v>https://download.lenovo.com/Images/Parts/01YR096/01YR096_B.jpg</v>
      </c>
      <c r="O32" s="56" t="str">
        <f aca="false">IF(ISBLANK(K32),"",IF(L32, "https://raw.githubusercontent.com/PatrickVibild/TellusAmazonPictures/master/pictures/"&amp;K32&amp;"/3.jpg","https://download.lenovo.com/Images/Parts/"&amp;K32&amp;"/"&amp;K32&amp;"_details.jpg"))</f>
        <v>https://download.lenovo.com/Images/Parts/01YR096/01YR096_details.jpg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7" t="n">
        <f aca="false">MATCH(G12,options!$D$1:$D$20,0)</f>
        <v>20</v>
      </c>
    </row>
    <row r="33" customFormat="false" ht="12.8" hidden="false" customHeight="false" outlineLevel="0" collapsed="false">
      <c r="A33" s="44" t="s">
        <v>472</v>
      </c>
      <c r="B33" s="45" t="str">
        <f aca="false">IF(Values!$B$36=English!$B$2,English!B14, IF(Values!$B$36=German!$B$2,German!B14, IF(Values!$B$36=Italian!$B$2,Italian!B14, IF(Values!$B$36=Spanish!$B$2, Spanish!B14, IF(Values!$B$36=French!$B$2, French!B14, IF(Values!$B$36=Dutch!$B$2,Dutch!B14, IF(Values!$B$36=English!$D$32, English!B14, 0)))))))</f>
        <v>👉CLIENTES SATISFECHOS EN TODO EL MUNDO.  Nuevo de caja abierta, reemplazo de teclado retroiluminado Lenovo.</v>
      </c>
      <c r="E33" s="50" t="n">
        <v>5714401460107</v>
      </c>
      <c r="F33" s="50" t="s">
        <v>473</v>
      </c>
      <c r="G33" s="51" t="s">
        <v>412</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52" t="n">
        <f aca="false">TRUE()</f>
        <v>1</v>
      </c>
      <c r="J33" s="63" t="n">
        <f aca="false">TRUE()</f>
        <v>1</v>
      </c>
      <c r="K33" s="50" t="s">
        <v>474</v>
      </c>
      <c r="L33" s="54" t="n">
        <f aca="false">FALSE()</f>
        <v>0</v>
      </c>
      <c r="M33" s="55" t="str">
        <f aca="false">IF(ISBLANK(K33),"",IF(L33, "https://raw.githubusercontent.com/PatrickVibild/TellusAmazonPictures/master/pictures/"&amp;K33&amp;"/1.jpg","https://download.lenovo.com/Images/Parts/"&amp;K33&amp;"/"&amp;K33&amp;"_A.jpg"))</f>
        <v>https://download.lenovo.com/Images/Parts/01YR097/01YR097_A.jpg</v>
      </c>
      <c r="N33" s="55" t="str">
        <f aca="false">IF(ISBLANK(K33),"",IF(L33, "https://raw.githubusercontent.com/PatrickVibild/TellusAmazonPictures/master/pictures/"&amp;K33&amp;"/2.jpg","https://download.lenovo.com/Images/Parts/"&amp;K33&amp;"/"&amp;K33&amp;"_B.jpg"))</f>
        <v>https://download.lenovo.com/Images/Parts/01YR097/01YR097_B.jpg</v>
      </c>
      <c r="O33" s="56" t="str">
        <f aca="false">IF(ISBLANK(K33),"",IF(L33, "https://raw.githubusercontent.com/PatrickVibild/TellusAmazonPictures/master/pictures/"&amp;K33&amp;"/3.jpg","https://download.lenovo.com/Images/Parts/"&amp;K33&amp;"/"&amp;K33&amp;"_details.jpg"))</f>
        <v>https://download.lenovo.com/Images/Parts/01YR097/01YR097_details.jpg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7" t="n">
        <f aca="false">MATCH(G13,options!$D$1:$D$20,0)</f>
        <v>9</v>
      </c>
    </row>
    <row r="34" customFormat="false" ht="12.8" hidden="false" customHeight="false" outlineLevel="0" collapsed="false">
      <c r="E34" s="50" t="n">
        <v>5714401460114</v>
      </c>
      <c r="F34" s="50" t="s">
        <v>475</v>
      </c>
      <c r="G34" s="51" t="s">
        <v>416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52" t="n">
        <f aca="false">TRUE()</f>
        <v>1</v>
      </c>
      <c r="J34" s="63" t="n">
        <f aca="false">TRUE()</f>
        <v>1</v>
      </c>
      <c r="K34" s="50" t="s">
        <v>476</v>
      </c>
      <c r="L34" s="54" t="n">
        <f aca="false">FALSE()</f>
        <v>0</v>
      </c>
      <c r="M34" s="55" t="str">
        <f aca="false">IF(ISBLANK(K34),"",IF(L34, "https://raw.githubusercontent.com/PatrickVibild/TellusAmazonPictures/master/pictures/"&amp;K34&amp;"/1.jpg","https://download.lenovo.com/Images/Parts/"&amp;K34&amp;"/"&amp;K34&amp;"_A.jpg"))</f>
        <v>https://download.lenovo.com/Images/Parts/01YR103/01YR103_A.jpg</v>
      </c>
      <c r="N34" s="55" t="str">
        <f aca="false">IF(ISBLANK(K34),"",IF(L34, "https://raw.githubusercontent.com/PatrickVibild/TellusAmazonPictures/master/pictures/"&amp;K34&amp;"/2.jpg","https://download.lenovo.com/Images/Parts/"&amp;K34&amp;"/"&amp;K34&amp;"_B.jpg"))</f>
        <v>https://download.lenovo.com/Images/Parts/01YR103/01YR103_B.jpg</v>
      </c>
      <c r="O34" s="56" t="str">
        <f aca="false">IF(ISBLANK(K34),"",IF(L34, "https://raw.githubusercontent.com/PatrickVibild/TellusAmazonPictures/master/pictures/"&amp;K34&amp;"/3.jpg","https://download.lenovo.com/Images/Parts/"&amp;K34&amp;"/"&amp;K34&amp;"_details.jpg"))</f>
        <v>https://download.lenovo.com/Images/Parts/01YR103/01YR103_details.jpg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7" t="n">
        <f aca="false">MATCH(G14,options!$D$1:$D$20,0)</f>
        <v>19</v>
      </c>
    </row>
    <row r="35" customFormat="false" ht="12.8" hidden="false" customHeight="false" outlineLevel="0" collapsed="false">
      <c r="E35" s="50" t="n">
        <v>5714401460121</v>
      </c>
      <c r="F35" s="50" t="s">
        <v>477</v>
      </c>
      <c r="G35" s="51" t="s">
        <v>419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52" t="n">
        <f aca="false">TRUE()</f>
        <v>1</v>
      </c>
      <c r="J35" s="63" t="n">
        <f aca="false">TRUE()</f>
        <v>1</v>
      </c>
      <c r="K35" s="50" t="s">
        <v>420</v>
      </c>
      <c r="L35" s="54" t="n">
        <f aca="false">FALSE()</f>
        <v>0</v>
      </c>
      <c r="M35" s="55" t="str">
        <f aca="false">IF(ISBLANK(K35),"",IF(L35, "https://raw.githubusercontent.com/PatrickVibild/TellusAmazonPictures/master/pictures/"&amp;K35&amp;"/1.jpg","https://download.lenovo.com/Images/Parts/"&amp;K35&amp;"/"&amp;K35&amp;"_A.jpg"))</f>
        <v>https://download.lenovo.com/Images/Parts/01YT119/01YT119_A.jpg</v>
      </c>
      <c r="N35" s="55" t="str">
        <f aca="false">IF(ISBLANK(K35),"",IF(L35, "https://raw.githubusercontent.com/PatrickVibild/TellusAmazonPictures/master/pictures/"&amp;K35&amp;"/2.jpg","https://download.lenovo.com/Images/Parts/"&amp;K35&amp;"/"&amp;K35&amp;"_B.jpg"))</f>
        <v>https://download.lenovo.com/Images/Parts/01YT119/01YT119_B.jpg</v>
      </c>
      <c r="O35" s="56" t="str">
        <f aca="false">IF(ISBLANK(K35),"",IF(L35, "https://raw.githubusercontent.com/PatrickVibild/TellusAmazonPictures/master/pictures/"&amp;K35&amp;"/3.jpg","https://download.lenovo.com/Images/Parts/"&amp;K35&amp;"/"&amp;K35&amp;"_details.jpg"))</f>
        <v>https://download.lenovo.com/Images/Parts/01YT119/01YT119_details.jpg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7" t="n">
        <f aca="false">MATCH(G15,options!$D$1:$D$20,0)</f>
        <v>10</v>
      </c>
    </row>
    <row r="36" customFormat="false" ht="12.8" hidden="false" customHeight="false" outlineLevel="0" collapsed="false">
      <c r="A36" s="44" t="s">
        <v>478</v>
      </c>
      <c r="B36" s="62" t="s">
        <v>389</v>
      </c>
      <c r="E36" s="50" t="n">
        <v>5714401460138</v>
      </c>
      <c r="F36" s="50" t="s">
        <v>479</v>
      </c>
      <c r="G36" s="51" t="s">
        <v>424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52" t="n">
        <f aca="false">TRUE()</f>
        <v>1</v>
      </c>
      <c r="J36" s="63" t="n">
        <f aca="false">TRUE()</f>
        <v>1</v>
      </c>
      <c r="K36" s="50" t="s">
        <v>480</v>
      </c>
      <c r="L36" s="54" t="n">
        <f aca="false">FALSE()</f>
        <v>0</v>
      </c>
      <c r="M36" s="55" t="str">
        <f aca="false">IF(ISBLANK(K36),"",IF(L36, "https://raw.githubusercontent.com/PatrickVibild/TellusAmazonPictures/master/pictures/"&amp;K36&amp;"/1.jpg","https://download.lenovo.com/Images/Parts/"&amp;K36&amp;"/"&amp;K36&amp;"_A.jpg"))</f>
        <v>https://download.lenovo.com/Images/Parts/01YT162/01YT162_A.jpg</v>
      </c>
      <c r="N36" s="55" t="str">
        <f aca="false">IF(ISBLANK(K36),"",IF(L36, "https://raw.githubusercontent.com/PatrickVibild/TellusAmazonPictures/master/pictures/"&amp;K36&amp;"/2.jpg","https://download.lenovo.com/Images/Parts/"&amp;K36&amp;"/"&amp;K36&amp;"_B.jpg"))</f>
        <v>https://download.lenovo.com/Images/Parts/01YT162/01YT162_B.jpg</v>
      </c>
      <c r="O36" s="56" t="str">
        <f aca="false">IF(ISBLANK(K36),"",IF(L36, "https://raw.githubusercontent.com/PatrickVibild/TellusAmazonPictures/master/pictures/"&amp;K36&amp;"/3.jpg","https://download.lenovo.com/Images/Parts/"&amp;K36&amp;"/"&amp;K36&amp;"_details.jpg"))</f>
        <v>https://download.lenovo.com/Images/Parts/01YT162/01YT162_details.jpg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7" t="n">
        <f aca="false">MATCH(G16,options!$D$1:$D$20,0)</f>
        <v>11</v>
      </c>
    </row>
    <row r="37" customFormat="false" ht="12.8" hidden="false" customHeight="false" outlineLevel="0" collapsed="false">
      <c r="A37" s="0" t="s">
        <v>481</v>
      </c>
      <c r="B37" s="62" t="s">
        <v>482</v>
      </c>
      <c r="E37" s="50" t="n">
        <v>5714401460145</v>
      </c>
      <c r="F37" s="50" t="s">
        <v>483</v>
      </c>
      <c r="G37" s="51" t="s">
        <v>427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52" t="n">
        <f aca="false">TRUE()</f>
        <v>1</v>
      </c>
      <c r="J37" s="63" t="n">
        <f aca="false">TRUE()</f>
        <v>1</v>
      </c>
      <c r="L37" s="54" t="n">
        <f aca="false">FALSE()</f>
        <v>0</v>
      </c>
      <c r="M37" s="55" t="str">
        <f aca="false">IF(ISBLANK(K37),"",IF(L37, "https://raw.githubusercontent.com/PatrickVibild/TellusAmazonPictures/master/pictures/"&amp;K37&amp;"/1.jpg","https://download.lenovo.com/Images/Parts/"&amp;K37&amp;"/"&amp;K37&amp;"_A.jpg"))</f>
        <v/>
      </c>
      <c r="N37" s="55" t="str">
        <f aca="false">IF(ISBLANK(K37),"",IF(L37, "https://raw.githubusercontent.com/PatrickVibild/TellusAmazonPictures/master/pictures/"&amp;K37&amp;"/2.jpg","https://download.lenovo.com/Images/Parts/"&amp;K37&amp;"/"&amp;K37&amp;"_B.jpg"))</f>
        <v/>
      </c>
      <c r="O37" s="56"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7" t="n">
        <f aca="false">MATCH(G17,options!$D$1:$D$20,0)</f>
        <v>12</v>
      </c>
    </row>
    <row r="38" customFormat="false" ht="12.8" hidden="false" customHeight="false" outlineLevel="0" collapsed="false">
      <c r="E38" s="50" t="n">
        <v>5714401460152</v>
      </c>
      <c r="F38" s="50" t="s">
        <v>484</v>
      </c>
      <c r="G38" s="51" t="s">
        <v>430</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52" t="n">
        <f aca="false">TRUE()</f>
        <v>1</v>
      </c>
      <c r="J38" s="63" t="n">
        <f aca="false">TRUE()</f>
        <v>1</v>
      </c>
      <c r="K38" s="50" t="s">
        <v>485</v>
      </c>
      <c r="L38" s="54" t="n">
        <f aca="false">FALSE()</f>
        <v>0</v>
      </c>
      <c r="M38" s="55" t="str">
        <f aca="false">IF(ISBLANK(K38),"",IF(L38, "https://raw.githubusercontent.com/PatrickVibild/TellusAmazonPictures/master/pictures/"&amp;K38&amp;"/1.jpg","https://download.lenovo.com/Images/Parts/"&amp;K38&amp;"/"&amp;K38&amp;"_A.jpg"))</f>
        <v>https://download.lenovo.com/Images/Parts/01YR110/01YR110_A.jpg</v>
      </c>
      <c r="N38" s="55" t="str">
        <f aca="false">IF(ISBLANK(K38),"",IF(L38, "https://raw.githubusercontent.com/PatrickVibild/TellusAmazonPictures/master/pictures/"&amp;K38&amp;"/2.jpg","https://download.lenovo.com/Images/Parts/"&amp;K38&amp;"/"&amp;K38&amp;"_B.jpg"))</f>
        <v>https://download.lenovo.com/Images/Parts/01YR110/01YR110_B.jpg</v>
      </c>
      <c r="O38" s="56" t="str">
        <f aca="false">IF(ISBLANK(K38),"",IF(L38, "https://raw.githubusercontent.com/PatrickVibild/TellusAmazonPictures/master/pictures/"&amp;K38&amp;"/3.jpg","https://download.lenovo.com/Images/Parts/"&amp;K38&amp;"/"&amp;K38&amp;"_details.jpg"))</f>
        <v>https://download.lenovo.com/Images/Parts/01YR110/01YR110_details.jpg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7" t="n">
        <f aca="false">MATCH(G18,options!$D$1:$D$20,0)</f>
        <v>13</v>
      </c>
    </row>
    <row r="39" customFormat="false" ht="12.8" hidden="false" customHeight="false" outlineLevel="0" collapsed="false">
      <c r="E39" s="50" t="n">
        <v>5714401460169</v>
      </c>
      <c r="F39" s="50" t="s">
        <v>486</v>
      </c>
      <c r="G39" s="51" t="s">
        <v>433</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52" t="n">
        <f aca="false">TRUE()</f>
        <v>1</v>
      </c>
      <c r="J39" s="63" t="n">
        <f aca="false">TRUE()</f>
        <v>1</v>
      </c>
      <c r="K39" s="50" t="s">
        <v>487</v>
      </c>
      <c r="L39" s="54" t="n">
        <f aca="false">FALSE()</f>
        <v>0</v>
      </c>
      <c r="M39" s="55" t="str">
        <f aca="false">IF(ISBLANK(K39),"",IF(L39, "https://raw.githubusercontent.com/PatrickVibild/TellusAmazonPictures/master/pictures/"&amp;K39&amp;"/1.jpg","https://download.lenovo.com/Images/Parts/"&amp;K39&amp;"/"&amp;K39&amp;"_A.jpg"))</f>
        <v>https://download.lenovo.com/Images/Parts/01YR114/01YR114_A.jpg</v>
      </c>
      <c r="N39" s="55" t="str">
        <f aca="false">IF(ISBLANK(K39),"",IF(L39, "https://raw.githubusercontent.com/PatrickVibild/TellusAmazonPictures/master/pictures/"&amp;K39&amp;"/2.jpg","https://download.lenovo.com/Images/Parts/"&amp;K39&amp;"/"&amp;K39&amp;"_B.jpg"))</f>
        <v>https://download.lenovo.com/Images/Parts/01YR114/01YR114_B.jpg</v>
      </c>
      <c r="O39" s="56" t="str">
        <f aca="false">IF(ISBLANK(K39),"",IF(L39, "https://raw.githubusercontent.com/PatrickVibild/TellusAmazonPictures/master/pictures/"&amp;K39&amp;"/3.jpg","https://download.lenovo.com/Images/Parts/"&amp;K39&amp;"/"&amp;K39&amp;"_details.jpg"))</f>
        <v>https://download.lenovo.com/Images/Parts/01YR114/01YR114_details.jpg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7" t="n">
        <f aca="false">MATCH(G19,options!$D$1:$D$20,0)</f>
        <v>14</v>
      </c>
    </row>
    <row r="40" customFormat="false" ht="12.8" hidden="false" customHeight="false" outlineLevel="0" collapsed="false">
      <c r="E40" s="50" t="n">
        <v>5714401460176</v>
      </c>
      <c r="F40" s="50" t="s">
        <v>488</v>
      </c>
      <c r="G40" s="51" t="s">
        <v>438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52" t="n">
        <f aca="false">TRUE()</f>
        <v>1</v>
      </c>
      <c r="J40" s="63" t="n">
        <f aca="false">TRUE()</f>
        <v>1</v>
      </c>
      <c r="K40" s="50" t="s">
        <v>489</v>
      </c>
      <c r="L40" s="54" t="n">
        <f aca="false">FALSE()</f>
        <v>0</v>
      </c>
      <c r="M40" s="55" t="str">
        <f aca="false">IF(ISBLANK(K40),"",IF(L40, "https://raw.githubusercontent.com/PatrickVibild/TellusAmazonPictures/master/pictures/"&amp;K40&amp;"/1.jpg","https://download.lenovo.com/Images/Parts/"&amp;K40&amp;"/"&amp;K40&amp;"_A.jpg"))</f>
        <v>https://download.lenovo.com/Images/Parts/01YR115/01YR115_A.jpg</v>
      </c>
      <c r="N40" s="55" t="str">
        <f aca="false">IF(ISBLANK(K40),"",IF(L40, "https://raw.githubusercontent.com/PatrickVibild/TellusAmazonPictures/master/pictures/"&amp;K40&amp;"/2.jpg","https://download.lenovo.com/Images/Parts/"&amp;K40&amp;"/"&amp;K40&amp;"_B.jpg"))</f>
        <v>https://download.lenovo.com/Images/Parts/01YR115/01YR115_B.jpg</v>
      </c>
      <c r="O40" s="56" t="str">
        <f aca="false">IF(ISBLANK(K40),"",IF(L40, "https://raw.githubusercontent.com/PatrickVibild/TellusAmazonPictures/master/pictures/"&amp;K40&amp;"/3.jpg","https://download.lenovo.com/Images/Parts/"&amp;K40&amp;"/"&amp;K40&amp;"_details.jpg"))</f>
        <v>https://download.lenovo.com/Images/Parts/01YR115/01YR115_details.jpg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7" t="n">
        <f aca="false">MATCH(G20,options!$D$1:$D$20,0)</f>
        <v>15</v>
      </c>
    </row>
    <row r="41" customFormat="false" ht="12.8" hidden="false" customHeight="false" outlineLevel="0" collapsed="false">
      <c r="E41" s="50" t="n">
        <v>5714401460183</v>
      </c>
      <c r="F41" s="50" t="s">
        <v>490</v>
      </c>
      <c r="G41" s="51" t="s">
        <v>441</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52" t="n">
        <f aca="false">FALSE()</f>
        <v>0</v>
      </c>
      <c r="J41" s="63" t="n">
        <f aca="false">TRUE()</f>
        <v>1</v>
      </c>
      <c r="K41" s="50" t="s">
        <v>491</v>
      </c>
      <c r="L41" s="54" t="n">
        <f aca="false">FALSE()</f>
        <v>0</v>
      </c>
      <c r="M41" s="55" t="str">
        <f aca="false">IF(ISBLANK(K41),"",IF(L41, "https://raw.githubusercontent.com/PatrickVibild/TellusAmazonPictures/master/pictures/"&amp;K41&amp;"/1.jpg","https://download.lenovo.com/Images/Parts/"&amp;K41&amp;"/"&amp;K41&amp;"_A.jpg"))</f>
        <v>https://download.lenovo.com/Images/Parts/01YR118/01YR118_A.jpg</v>
      </c>
      <c r="N41" s="55" t="str">
        <f aca="false">IF(ISBLANK(K41),"",IF(L41, "https://raw.githubusercontent.com/PatrickVibild/TellusAmazonPictures/master/pictures/"&amp;K41&amp;"/2.jpg","https://download.lenovo.com/Images/Parts/"&amp;K41&amp;"/"&amp;K41&amp;"_B.jpg"))</f>
        <v>https://download.lenovo.com/Images/Parts/01YR118/01YR118_B.jpg</v>
      </c>
      <c r="O41" s="56" t="str">
        <f aca="false">IF(ISBLANK(K41),"",IF(L41, "https://raw.githubusercontent.com/PatrickVibild/TellusAmazonPictures/master/pictures/"&amp;K41&amp;"/3.jpg","https://download.lenovo.com/Images/Parts/"&amp;K41&amp;"/"&amp;K41&amp;"_details.jpg"))</f>
        <v>https://download.lenovo.com/Images/Parts/01YR118/01YR118_details.jpg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7" t="n">
        <f aca="false">MATCH(G21,options!$D$1:$D$20,0)</f>
        <v>16</v>
      </c>
    </row>
    <row r="42" customFormat="false" ht="12.8" hidden="false" customHeight="false" outlineLevel="0" collapsed="false">
      <c r="E42" s="50" t="n">
        <v>5714401460190</v>
      </c>
      <c r="F42" s="50" t="s">
        <v>492</v>
      </c>
      <c r="G42" s="51" t="s">
        <v>444</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2" t="n">
        <f aca="false">TRUE()</f>
        <v>1</v>
      </c>
      <c r="J42" s="63" t="n">
        <f aca="false">TRUE()</f>
        <v>1</v>
      </c>
      <c r="K42" s="50" t="s">
        <v>493</v>
      </c>
      <c r="L42" s="54" t="n">
        <f aca="false">FALSE()</f>
        <v>0</v>
      </c>
      <c r="M42" s="55" t="str">
        <f aca="false">IF(ISBLANK(K42),"",IF(L42, "https://raw.githubusercontent.com/PatrickVibild/TellusAmazonPictures/master/pictures/"&amp;K42&amp;"/1.jpg","https://download.lenovo.com/Images/Parts/"&amp;K42&amp;"/"&amp;K42&amp;"_A.jpg"))</f>
        <v>https://download.lenovo.com/Images/Parts/01YT165/01YT165_A.jpg</v>
      </c>
      <c r="N42" s="55" t="str">
        <f aca="false">IF(ISBLANK(K42),"",IF(L42, "https://raw.githubusercontent.com/PatrickVibild/TellusAmazonPictures/master/pictures/"&amp;K42&amp;"/2.jpg","https://download.lenovo.com/Images/Parts/"&amp;K42&amp;"/"&amp;K42&amp;"_B.jpg"))</f>
        <v>https://download.lenovo.com/Images/Parts/01YT165/01YT165_B.jpg</v>
      </c>
      <c r="O42" s="56" t="str">
        <f aca="false">IF(ISBLANK(K42),"",IF(L42, "https://raw.githubusercontent.com/PatrickVibild/TellusAmazonPictures/master/pictures/"&amp;K42&amp;"/3.jpg","https://download.lenovo.com/Images/Parts/"&amp;K42&amp;"/"&amp;K42&amp;"_details.jpg"))</f>
        <v>https://download.lenovo.com/Images/Parts/01YT165/01YT165_details.jpg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7" t="n">
        <f aca="false">MATCH(G22,options!$D$1:$D$20,0)</f>
        <v>17</v>
      </c>
    </row>
    <row r="43" customFormat="false" ht="12.8" hidden="false" customHeight="false" outlineLevel="0" collapsed="false">
      <c r="E43" s="50" t="n">
        <v>5714401460206</v>
      </c>
      <c r="F43" s="50" t="s">
        <v>494</v>
      </c>
      <c r="G43" s="51" t="s">
        <v>448</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2" t="n">
        <f aca="false">FALSE()</f>
        <v>0</v>
      </c>
      <c r="J43" s="63" t="n">
        <f aca="false">TRUE()</f>
        <v>1</v>
      </c>
      <c r="K43" s="50" t="s">
        <v>495</v>
      </c>
      <c r="L43" s="54" t="n">
        <f aca="false">FALSE()</f>
        <v>0</v>
      </c>
      <c r="M43" s="55" t="str">
        <f aca="false">IF(ISBLANK(K43),"",IF(L43, "https://raw.githubusercontent.com/PatrickVibild/TellusAmazonPictures/master/pictures/"&amp;K43&amp;"/1.jpg","https://download.lenovo.com/Images/Parts/"&amp;K43&amp;"/"&amp;K43&amp;"_A.jpg"))</f>
        <v>https://download.lenovo.com/Images/Parts/01YR088/01YR088_A.jpg</v>
      </c>
      <c r="N43" s="55" t="str">
        <f aca="false">IF(ISBLANK(K43),"",IF(L43, "https://raw.githubusercontent.com/PatrickVibild/TellusAmazonPictures/master/pictures/"&amp;K43&amp;"/2.jpg","https://download.lenovo.com/Images/Parts/"&amp;K43&amp;"/"&amp;K43&amp;"_B.jpg"))</f>
        <v>https://download.lenovo.com/Images/Parts/01YR088/01YR088_B.jpg</v>
      </c>
      <c r="O43" s="56" t="str">
        <f aca="false">IF(ISBLANK(K43),"",IF(L43, "https://raw.githubusercontent.com/PatrickVibild/TellusAmazonPictures/master/pictures/"&amp;K43&amp;"/3.jpg","https://download.lenovo.com/Images/Parts/"&amp;K43&amp;"/"&amp;K43&amp;"_details.jpg"))</f>
        <v>https://download.lenovo.com/Images/Parts/01YR088/01YR088_details.jpg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7" t="n">
        <f aca="false">MATCH(G23,options!$D$1:$D$20,0)</f>
        <v>18</v>
      </c>
    </row>
    <row r="44" customFormat="false" ht="12.8" hidden="false" customHeight="false" outlineLevel="0" collapsed="false">
      <c r="G44" s="65"/>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aca="false">IF(ISBLANK(K44),"",IF(L44, "https://raw.githubusercontent.com/PatrickVibild/TellusAmazonPictures/master/pictures/"&amp;K44&amp;"/1.jpg","https://download.lenovo.com/Images/Parts/"&amp;K44&amp;"/"&amp;K44&amp;"_A.jpg"))</f>
        <v/>
      </c>
      <c r="N44" s="55" t="str">
        <f aca="false">IF(ISBLANK(K44),"",IF(L44, "https://raw.githubusercontent.com/PatrickVibild/TellusAmazonPictures/master/pictures/"&amp;K44&amp;"/2.jpg","https://download.lenovo.com/Images/Parts/"&amp;K44&amp;"/"&amp;K44&amp;"_B.jpg"))</f>
        <v/>
      </c>
      <c r="O44" s="56"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7" t="e">
        <f aca="false">MATCH(G44,options!$D$1:$D$20,0)</f>
        <v>#N/A</v>
      </c>
    </row>
    <row r="45" customFormat="false" ht="12.8" hidden="false" customHeight="false" outlineLevel="0" collapsed="false">
      <c r="G45" s="65"/>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aca="false">IF(ISBLANK(K45),"",IF(L45, "https://raw.githubusercontent.com/PatrickVibild/TellusAmazonPictures/master/pictures/"&amp;K45&amp;"/1.jpg","https://download.lenovo.com/Images/Parts/"&amp;K45&amp;"/"&amp;K45&amp;"_A.jpg"))</f>
        <v/>
      </c>
      <c r="N45" s="55" t="str">
        <f aca="false">IF(ISBLANK(K45),"",IF(L45, "https://raw.githubusercontent.com/PatrickVibild/TellusAmazonPictures/master/pictures/"&amp;K45&amp;"/2.jpg","https://download.lenovo.com/Images/Parts/"&amp;K45&amp;"/"&amp;K45&amp;"_B.jpg"))</f>
        <v/>
      </c>
      <c r="O45" s="56"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7" t="e">
        <f aca="false">MATCH(G45,options!$D$1:$D$20,0)</f>
        <v>#N/A</v>
      </c>
    </row>
    <row r="46" customFormat="false" ht="12.8" hidden="false" customHeight="false" outlineLevel="0" collapsed="false">
      <c r="E46" s="67"/>
      <c r="F46" s="65"/>
      <c r="G46" s="65"/>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aca="false">IF(ISBLANK(K46),"",IF(L46, "https://raw.githubusercontent.com/PatrickVibild/TellusAmazonPictures/master/pictures/"&amp;K46&amp;"/1.jpg","https://download.lenovo.com/Images/Parts/"&amp;K46&amp;"/"&amp;K46&amp;"_A.jpg"))</f>
        <v/>
      </c>
      <c r="N46" s="55" t="str">
        <f aca="false">IF(ISBLANK(K46),"",IF(L46, "https://raw.githubusercontent.com/PatrickVibild/TellusAmazonPictures/master/pictures/"&amp;K46&amp;"/2.jpg","https://download.lenovo.com/Images/Parts/"&amp;K46&amp;"/"&amp;K46&amp;"_B.jpg"))</f>
        <v/>
      </c>
      <c r="O46" s="56"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7" t="e">
        <f aca="false">MATCH(G46,options!$D$1:$D$20,0)</f>
        <v>#N/A</v>
      </c>
    </row>
    <row r="47" customFormat="false" ht="12.8" hidden="false" customHeight="false" outlineLevel="0" collapsed="false">
      <c r="E47" s="67"/>
      <c r="F47" s="65"/>
      <c r="G47" s="65"/>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aca="false">IF(ISBLANK(K47),"",IF(L47, "https://raw.githubusercontent.com/PatrickVibild/TellusAmazonPictures/master/pictures/"&amp;K47&amp;"/1.jpg","https://download.lenovo.com/Images/Parts/"&amp;K47&amp;"/"&amp;K47&amp;"_A.jpg"))</f>
        <v/>
      </c>
      <c r="N47" s="55" t="str">
        <f aca="false">IF(ISBLANK(K47),"",IF(L47, "https://raw.githubusercontent.com/PatrickVibild/TellusAmazonPictures/master/pictures/"&amp;K47&amp;"/2.jpg","https://download.lenovo.com/Images/Parts/"&amp;K47&amp;"/"&amp;K47&amp;"_B.jpg"))</f>
        <v/>
      </c>
      <c r="O47" s="56"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7" t="e">
        <f aca="false">MATCH(G47,options!$D$1:$D$20,0)</f>
        <v>#N/A</v>
      </c>
    </row>
    <row r="48" customFormat="false" ht="12.8" hidden="false" customHeight="false" outlineLevel="0" collapsed="false">
      <c r="E48" s="67"/>
      <c r="F48" s="65"/>
      <c r="G48" s="65"/>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aca="false">IF(ISBLANK(K48),"",IF(L48, "https://raw.githubusercontent.com/PatrickVibild/TellusAmazonPictures/master/pictures/"&amp;K48&amp;"/1.jpg","https://download.lenovo.com/Images/Parts/"&amp;K48&amp;"/"&amp;K48&amp;"_A.jpg"))</f>
        <v/>
      </c>
      <c r="N48" s="55" t="str">
        <f aca="false">IF(ISBLANK(K48),"",IF(L48, "https://raw.githubusercontent.com/PatrickVibild/TellusAmazonPictures/master/pictures/"&amp;K48&amp;"/2.jpg","https://download.lenovo.com/Images/Parts/"&amp;K48&amp;"/"&amp;K48&amp;"_B.jpg"))</f>
        <v/>
      </c>
      <c r="O48" s="56"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7" t="e">
        <f aca="false">MATCH(G48,options!$D$1:$D$20,0)</f>
        <v>#N/A</v>
      </c>
    </row>
    <row r="49" customFormat="false" ht="12.8" hidden="false" customHeight="false" outlineLevel="0" collapsed="false">
      <c r="E49" s="67"/>
      <c r="F49" s="65"/>
      <c r="G49" s="65"/>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aca="false">IF(ISBLANK(K49),"",IF(L49, "https://raw.githubusercontent.com/PatrickVibild/TellusAmazonPictures/master/pictures/"&amp;K49&amp;"/1.jpg","https://download.lenovo.com/Images/Parts/"&amp;K49&amp;"/"&amp;K49&amp;"_A.jpg"))</f>
        <v/>
      </c>
      <c r="N49" s="55" t="str">
        <f aca="false">IF(ISBLANK(K49),"",IF(L49, "https://raw.githubusercontent.com/PatrickVibild/TellusAmazonPictures/master/pictures/"&amp;K49&amp;"/2.jpg","https://download.lenovo.com/Images/Parts/"&amp;K49&amp;"/"&amp;K49&amp;"_B.jpg"))</f>
        <v/>
      </c>
      <c r="O49" s="56"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7" t="e">
        <f aca="false">MATCH(G49,options!$D$1:$D$20,0)</f>
        <v>#N/A</v>
      </c>
    </row>
    <row r="50" customFormat="false" ht="12.8" hidden="false" customHeight="false" outlineLevel="0" collapsed="false">
      <c r="E50" s="67"/>
      <c r="F50" s="65"/>
      <c r="G50" s="65"/>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aca="false">IF(ISBLANK(K50),"",IF(L50, "https://raw.githubusercontent.com/PatrickVibild/TellusAmazonPictures/master/pictures/"&amp;K50&amp;"/1.jpg","https://download.lenovo.com/Images/Parts/"&amp;K50&amp;"/"&amp;K50&amp;"_A.jpg"))</f>
        <v/>
      </c>
      <c r="N50" s="55" t="str">
        <f aca="false">IF(ISBLANK(K50),"",IF(L50, "https://raw.githubusercontent.com/PatrickVibild/TellusAmazonPictures/master/pictures/"&amp;K50&amp;"/2.jpg","https://download.lenovo.com/Images/Parts/"&amp;K50&amp;"/"&amp;K50&amp;"_B.jpg"))</f>
        <v/>
      </c>
      <c r="O50" s="56"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7" t="e">
        <f aca="false">MATCH(G50,options!$D$1:$D$20,0)</f>
        <v>#N/A</v>
      </c>
    </row>
    <row r="51" customFormat="false" ht="12.8" hidden="false" customHeight="false" outlineLevel="0" collapsed="false">
      <c r="E51" s="67"/>
      <c r="F51" s="65"/>
      <c r="G51" s="65"/>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aca="false">IF(ISBLANK(K51),"",IF(L51, "https://raw.githubusercontent.com/PatrickVibild/TellusAmazonPictures/master/pictures/"&amp;K51&amp;"/1.jpg","https://download.lenovo.com/Images/Parts/"&amp;K51&amp;"/"&amp;K51&amp;"_A.jpg"))</f>
        <v/>
      </c>
      <c r="N51" s="55" t="str">
        <f aca="false">IF(ISBLANK(K51),"",IF(L51, "https://raw.githubusercontent.com/PatrickVibild/TellusAmazonPictures/master/pictures/"&amp;K51&amp;"/2.jpg","https://download.lenovo.com/Images/Parts/"&amp;K51&amp;"/"&amp;K51&amp;"_B.jpg"))</f>
        <v/>
      </c>
      <c r="O51" s="56"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7" t="e">
        <f aca="false">MATCH(G51,options!$D$1:$D$20,0)</f>
        <v>#N/A</v>
      </c>
    </row>
    <row r="52" customFormat="false" ht="12.8" hidden="false" customHeight="false" outlineLevel="0" collapsed="false">
      <c r="E52" s="67"/>
      <c r="F52" s="65"/>
      <c r="G52" s="65"/>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aca="false">IF(ISBLANK(K52),"",IF(L52, "https://raw.githubusercontent.com/PatrickVibild/TellusAmazonPictures/master/pictures/"&amp;K52&amp;"/1.jpg","https://download.lenovo.com/Images/Parts/"&amp;K52&amp;"/"&amp;K52&amp;"_A.jpg"))</f>
        <v/>
      </c>
      <c r="N52" s="55" t="str">
        <f aca="false">IF(ISBLANK(K52),"",IF(L52, "https://raw.githubusercontent.com/PatrickVibild/TellusAmazonPictures/master/pictures/"&amp;K52&amp;"/2.jpg","https://download.lenovo.com/Images/Parts/"&amp;K52&amp;"/"&amp;K52&amp;"_B.jpg"))</f>
        <v/>
      </c>
      <c r="O52" s="56"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7" t="e">
        <f aca="false">MATCH(G52,options!$D$1:$D$20,0)</f>
        <v>#N/A</v>
      </c>
    </row>
    <row r="53" customFormat="false" ht="12.8" hidden="false" customHeight="false" outlineLevel="0" collapsed="false">
      <c r="E53" s="67"/>
      <c r="F53" s="65"/>
      <c r="G53" s="65"/>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aca="false">IF(ISBLANK(K53),"",IF(L53, "https://raw.githubusercontent.com/PatrickVibild/TellusAmazonPictures/master/pictures/"&amp;K53&amp;"/1.jpg","https://download.lenovo.com/Images/Parts/"&amp;K53&amp;"/"&amp;K53&amp;"_A.jpg"))</f>
        <v/>
      </c>
      <c r="N53" s="55" t="str">
        <f aca="false">IF(ISBLANK(K53),"",IF(L53, "https://raw.githubusercontent.com/PatrickVibild/TellusAmazonPictures/master/pictures/"&amp;K53&amp;"/2.jpg","https://download.lenovo.com/Images/Parts/"&amp;K53&amp;"/"&amp;K53&amp;"_B.jpg"))</f>
        <v/>
      </c>
      <c r="O53" s="56"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7" t="e">
        <f aca="false">MATCH(G53,options!$D$1:$D$20,0)</f>
        <v>#N/A</v>
      </c>
    </row>
    <row r="54" customFormat="false" ht="12.8" hidden="false" customHeight="false" outlineLevel="0" collapsed="false">
      <c r="E54" s="67"/>
      <c r="F54" s="65"/>
      <c r="G54" s="65"/>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aca="false">IF(ISBLANK(K54),"",IF(L54, "https://raw.githubusercontent.com/PatrickVibild/TellusAmazonPictures/master/pictures/"&amp;K54&amp;"/1.jpg","https://download.lenovo.com/Images/Parts/"&amp;K54&amp;"/"&amp;K54&amp;"_A.jpg"))</f>
        <v/>
      </c>
      <c r="N54" s="55" t="str">
        <f aca="false">IF(ISBLANK(K54),"",IF(L54, "https://raw.githubusercontent.com/PatrickVibild/TellusAmazonPictures/master/pictures/"&amp;K54&amp;"/2.jpg","https://download.lenovo.com/Images/Parts/"&amp;K54&amp;"/"&amp;K54&amp;"_B.jpg"))</f>
        <v/>
      </c>
      <c r="O54" s="56"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7" t="e">
        <f aca="false">MATCH(G54,options!$D$1:$D$20,0)</f>
        <v>#N/A</v>
      </c>
    </row>
    <row r="55" customFormat="false" ht="12.8" hidden="false" customHeight="false" outlineLevel="0" collapsed="false">
      <c r="E55" s="67"/>
      <c r="F55" s="65"/>
      <c r="G55" s="65"/>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aca="false">IF(ISBLANK(K55),"",IF(L55, "https://raw.githubusercontent.com/PatrickVibild/TellusAmazonPictures/master/pictures/"&amp;K55&amp;"/1.jpg","https://download.lenovo.com/Images/Parts/"&amp;K55&amp;"/"&amp;K55&amp;"_A.jpg"))</f>
        <v/>
      </c>
      <c r="N55" s="55" t="str">
        <f aca="false">IF(ISBLANK(K55),"",IF(L55, "https://raw.githubusercontent.com/PatrickVibild/TellusAmazonPictures/master/pictures/"&amp;K55&amp;"/2.jpg","https://download.lenovo.com/Images/Parts/"&amp;K55&amp;"/"&amp;K55&amp;"_B.jpg"))</f>
        <v/>
      </c>
      <c r="O55" s="56"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7" t="e">
        <f aca="false">MATCH(G55,options!$D$1:$D$20,0)</f>
        <v>#N/A</v>
      </c>
    </row>
    <row r="56" customFormat="false" ht="12.8" hidden="false" customHeight="false" outlineLevel="0" collapsed="false">
      <c r="E56" s="67"/>
      <c r="F56" s="65"/>
      <c r="G56" s="65"/>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aca="false">IF(ISBLANK(K56),"",IF(L56, "https://raw.githubusercontent.com/PatrickVibild/TellusAmazonPictures/master/pictures/"&amp;K56&amp;"/1.jpg","https://download.lenovo.com/Images/Parts/"&amp;K56&amp;"/"&amp;K56&amp;"_A.jpg"))</f>
        <v/>
      </c>
      <c r="N56" s="55" t="str">
        <f aca="false">IF(ISBLANK(K56),"",IF(L56, "https://raw.githubusercontent.com/PatrickVibild/TellusAmazonPictures/master/pictures/"&amp;K56&amp;"/2.jpg","https://download.lenovo.com/Images/Parts/"&amp;K56&amp;"/"&amp;K56&amp;"_B.jpg"))</f>
        <v/>
      </c>
      <c r="O56" s="56"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7" t="e">
        <f aca="false">MATCH(G56,options!$D$1:$D$20,0)</f>
        <v>#N/A</v>
      </c>
    </row>
    <row r="57" customFormat="false" ht="12.8" hidden="false" customHeight="false" outlineLevel="0" collapsed="false">
      <c r="E57" s="67"/>
      <c r="F57" s="65"/>
      <c r="G57" s="65"/>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aca="false">IF(ISBLANK(K57),"",IF(L57, "https://raw.githubusercontent.com/PatrickVibild/TellusAmazonPictures/master/pictures/"&amp;K57&amp;"/1.jpg","https://download.lenovo.com/Images/Parts/"&amp;K57&amp;"/"&amp;K57&amp;"_A.jpg"))</f>
        <v/>
      </c>
      <c r="N57" s="55" t="str">
        <f aca="false">IF(ISBLANK(K57),"",IF(L57, "https://raw.githubusercontent.com/PatrickVibild/TellusAmazonPictures/master/pictures/"&amp;K57&amp;"/2.jpg","https://download.lenovo.com/Images/Parts/"&amp;K57&amp;"/"&amp;K57&amp;"_B.jpg"))</f>
        <v/>
      </c>
      <c r="O57" s="56"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7" t="e">
        <f aca="false">MATCH(G57,options!$D$1:$D$20,0)</f>
        <v>#N/A</v>
      </c>
    </row>
    <row r="58" customFormat="false" ht="12.8" hidden="false" customHeight="false" outlineLevel="0" collapsed="false">
      <c r="E58" s="67"/>
      <c r="F58" s="65"/>
      <c r="G58" s="65"/>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aca="false">IF(ISBLANK(K58),"",IF(L58, "https://raw.githubusercontent.com/PatrickVibild/TellusAmazonPictures/master/pictures/"&amp;K58&amp;"/1.jpg","https://download.lenovo.com/Images/Parts/"&amp;K58&amp;"/"&amp;K58&amp;"_A.jpg"))</f>
        <v/>
      </c>
      <c r="N58" s="55" t="str">
        <f aca="false">IF(ISBLANK(K58),"",IF(L58, "https://raw.githubusercontent.com/PatrickVibild/TellusAmazonPictures/master/pictures/"&amp;K58&amp;"/2.jpg","https://download.lenovo.com/Images/Parts/"&amp;K58&amp;"/"&amp;K58&amp;"_B.jpg"))</f>
        <v/>
      </c>
      <c r="O58" s="56"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7" t="e">
        <f aca="false">MATCH(G58,options!$D$1:$D$20,0)</f>
        <v>#N/A</v>
      </c>
    </row>
    <row r="59" customFormat="false" ht="12.8" hidden="false" customHeight="false" outlineLevel="0" collapsed="false">
      <c r="E59" s="67"/>
      <c r="F59" s="65"/>
      <c r="G59" s="65"/>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aca="false">IF(ISBLANK(K59),"",IF(L59, "https://raw.githubusercontent.com/PatrickVibild/TellusAmazonPictures/master/pictures/"&amp;K59&amp;"/1.jpg","https://download.lenovo.com/Images/Parts/"&amp;K59&amp;"/"&amp;K59&amp;"_A.jpg"))</f>
        <v/>
      </c>
      <c r="N59" s="55" t="str">
        <f aca="false">IF(ISBLANK(K59),"",IF(L59, "https://raw.githubusercontent.com/PatrickVibild/TellusAmazonPictures/master/pictures/"&amp;K59&amp;"/2.jpg","https://download.lenovo.com/Images/Parts/"&amp;K59&amp;"/"&amp;K59&amp;"_B.jpg"))</f>
        <v/>
      </c>
      <c r="O59" s="56"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7" t="e">
        <f aca="false">MATCH(G59,options!$D$1:$D$20,0)</f>
        <v>#N/A</v>
      </c>
    </row>
    <row r="60" customFormat="false" ht="12.8" hidden="false" customHeight="false" outlineLevel="0" collapsed="false">
      <c r="E60" s="67"/>
      <c r="F60" s="65"/>
      <c r="G60" s="65"/>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aca="false">IF(ISBLANK(K60),"",IF(L60, "https://raw.githubusercontent.com/PatrickVibild/TellusAmazonPictures/master/pictures/"&amp;K60&amp;"/1.jpg","https://download.lenovo.com/Images/Parts/"&amp;K60&amp;"/"&amp;K60&amp;"_A.jpg"))</f>
        <v/>
      </c>
      <c r="N60" s="55" t="str">
        <f aca="false">IF(ISBLANK(K60),"",IF(L60, "https://raw.githubusercontent.com/PatrickVibild/TellusAmazonPictures/master/pictures/"&amp;K60&amp;"/2.jpg","https://download.lenovo.com/Images/Parts/"&amp;K60&amp;"/"&amp;K60&amp;"_B.jpg"))</f>
        <v/>
      </c>
      <c r="O60" s="56"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7" t="e">
        <f aca="false">MATCH(G60,options!$D$1:$D$20,0)</f>
        <v>#N/A</v>
      </c>
    </row>
    <row r="61" customFormat="false" ht="12.8" hidden="false" customHeight="false" outlineLevel="0" collapsed="false">
      <c r="E61" s="67"/>
      <c r="F61" s="65"/>
      <c r="G61" s="65"/>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aca="false">IF(ISBLANK(K61),"",IF(L61, "https://raw.githubusercontent.com/PatrickVibild/TellusAmazonPictures/master/pictures/"&amp;K61&amp;"/1.jpg","https://download.lenovo.com/Images/Parts/"&amp;K61&amp;"/"&amp;K61&amp;"_A.jpg"))</f>
        <v/>
      </c>
      <c r="N61" s="55" t="str">
        <f aca="false">IF(ISBLANK(K61),"",IF(L61, "https://raw.githubusercontent.com/PatrickVibild/TellusAmazonPictures/master/pictures/"&amp;K61&amp;"/2.jpg","https://download.lenovo.com/Images/Parts/"&amp;K61&amp;"/"&amp;K61&amp;"_B.jpg"))</f>
        <v/>
      </c>
      <c r="O61" s="56"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7" t="e">
        <f aca="false">MATCH(G61,options!$D$1:$D$20,0)</f>
        <v>#N/A</v>
      </c>
    </row>
    <row r="62" customFormat="false" ht="12.8" hidden="false" customHeight="false" outlineLevel="0" collapsed="false">
      <c r="E62" s="67"/>
      <c r="F62" s="65"/>
      <c r="G62" s="65"/>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aca="false">IF(ISBLANK(K62),"",IF(L62, "https://raw.githubusercontent.com/PatrickVibild/TellusAmazonPictures/master/pictures/"&amp;K62&amp;"/1.jpg","https://download.lenovo.com/Images/Parts/"&amp;K62&amp;"/"&amp;K62&amp;"_A.jpg"))</f>
        <v/>
      </c>
      <c r="N62" s="55" t="str">
        <f aca="false">IF(ISBLANK(K62),"",IF(L62, "https://raw.githubusercontent.com/PatrickVibild/TellusAmazonPictures/master/pictures/"&amp;K62&amp;"/2.jpg","https://download.lenovo.com/Images/Parts/"&amp;K62&amp;"/"&amp;K62&amp;"_B.jpg"))</f>
        <v/>
      </c>
      <c r="O62" s="56"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7" t="e">
        <f aca="false">MATCH(G62,options!$D$1:$D$20,0)</f>
        <v>#N/A</v>
      </c>
    </row>
    <row r="63" customFormat="false" ht="12.8" hidden="false" customHeight="false" outlineLevel="0" collapsed="false">
      <c r="E63" s="67"/>
      <c r="F63" s="65"/>
      <c r="G63" s="65"/>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aca="false">IF(ISBLANK(K63),"",IF(L63, "https://raw.githubusercontent.com/PatrickVibild/TellusAmazonPictures/master/pictures/"&amp;K63&amp;"/1.jpg","https://download.lenovo.com/Images/Parts/"&amp;K63&amp;"/"&amp;K63&amp;"_A.jpg"))</f>
        <v/>
      </c>
      <c r="N63" s="55" t="str">
        <f aca="false">IF(ISBLANK(K63),"",IF(L63, "https://raw.githubusercontent.com/PatrickVibild/TellusAmazonPictures/master/pictures/"&amp;K63&amp;"/2.jpg","https://download.lenovo.com/Images/Parts/"&amp;K63&amp;"/"&amp;K63&amp;"_B.jpg"))</f>
        <v/>
      </c>
      <c r="O63" s="56"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7" t="e">
        <f aca="false">MATCH(G63,options!$D$1:$D$20,0)</f>
        <v>#N/A</v>
      </c>
    </row>
    <row r="64" customFormat="false" ht="12.8" hidden="false" customHeight="false" outlineLevel="0" collapsed="false">
      <c r="E64" s="67"/>
      <c r="F64" s="65"/>
      <c r="G64" s="65"/>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aca="false">IF(ISBLANK(K64),"",IF(L64, "https://raw.githubusercontent.com/PatrickVibild/TellusAmazonPictures/master/pictures/"&amp;K64&amp;"/1.jpg","https://download.lenovo.com/Images/Parts/"&amp;K64&amp;"/"&amp;K64&amp;"_A.jpg"))</f>
        <v/>
      </c>
      <c r="N64" s="55" t="str">
        <f aca="false">IF(ISBLANK(K64),"",IF(L64, "https://raw.githubusercontent.com/PatrickVibild/TellusAmazonPictures/master/pictures/"&amp;K64&amp;"/2.jpg","https://download.lenovo.com/Images/Parts/"&amp;K64&amp;"/"&amp;K64&amp;"_B.jpg"))</f>
        <v/>
      </c>
      <c r="O64" s="56"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7" t="e">
        <f aca="false">MATCH(G64,options!$D$1:$D$20,0)</f>
        <v>#N/A</v>
      </c>
    </row>
    <row r="65" customFormat="false" ht="12.8" hidden="false" customHeight="false" outlineLevel="0" collapsed="false">
      <c r="E65" s="67"/>
      <c r="F65" s="65"/>
      <c r="G65" s="65"/>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aca="false">IF(ISBLANK(K65),"",IF(L65, "https://raw.githubusercontent.com/PatrickVibild/TellusAmazonPictures/master/pictures/"&amp;K65&amp;"/1.jpg","https://download.lenovo.com/Images/Parts/"&amp;K65&amp;"/"&amp;K65&amp;"_A.jpg"))</f>
        <v/>
      </c>
      <c r="N65" s="55" t="str">
        <f aca="false">IF(ISBLANK(K65),"",IF(L65, "https://raw.githubusercontent.com/PatrickVibild/TellusAmazonPictures/master/pictures/"&amp;K65&amp;"/2.jpg","https://download.lenovo.com/Images/Parts/"&amp;K65&amp;"/"&amp;K65&amp;"_B.jpg"))</f>
        <v/>
      </c>
      <c r="O65" s="56"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7" t="e">
        <f aca="false">MATCH(G65,options!$D$1:$D$20,0)</f>
        <v>#N/A</v>
      </c>
    </row>
    <row r="66" customFormat="false" ht="12.8" hidden="false" customHeight="false" outlineLevel="0" collapsed="false">
      <c r="E66" s="67"/>
      <c r="F66" s="65"/>
      <c r="G66" s="65"/>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aca="false">IF(ISBLANK(K66),"",IF(L66, "https://raw.githubusercontent.com/PatrickVibild/TellusAmazonPictures/master/pictures/"&amp;K66&amp;"/1.jpg","https://download.lenovo.com/Images/Parts/"&amp;K66&amp;"/"&amp;K66&amp;"_A.jpg"))</f>
        <v/>
      </c>
      <c r="N66" s="55" t="str">
        <f aca="false">IF(ISBLANK(K66),"",IF(L66, "https://raw.githubusercontent.com/PatrickVibild/TellusAmazonPictures/master/pictures/"&amp;K66&amp;"/2.jpg","https://download.lenovo.com/Images/Parts/"&amp;K66&amp;"/"&amp;K66&amp;"_B.jpg"))</f>
        <v/>
      </c>
      <c r="O66" s="56"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7" t="e">
        <f aca="false">MATCH(G66,options!$D$1:$D$20,0)</f>
        <v>#N/A</v>
      </c>
    </row>
    <row r="67" customFormat="false" ht="12.8" hidden="false" customHeight="false" outlineLevel="0" collapsed="false">
      <c r="E67" s="67"/>
      <c r="F67" s="65"/>
      <c r="G67" s="65"/>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aca="false">IF(ISBLANK(K67),"",IF(L67, "https://raw.githubusercontent.com/PatrickVibild/TellusAmazonPictures/master/pictures/"&amp;K67&amp;"/1.jpg","https://download.lenovo.com/Images/Parts/"&amp;K67&amp;"/"&amp;K67&amp;"_A.jpg"))</f>
        <v/>
      </c>
      <c r="N67" s="55" t="str">
        <f aca="false">IF(ISBLANK(K67),"",IF(L67, "https://raw.githubusercontent.com/PatrickVibild/TellusAmazonPictures/master/pictures/"&amp;K67&amp;"/2.jpg","https://download.lenovo.com/Images/Parts/"&amp;K67&amp;"/"&amp;K67&amp;"_B.jpg"))</f>
        <v/>
      </c>
      <c r="O67" s="56"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7" t="e">
        <f aca="false">MATCH(G67,options!$D$1:$D$20,0)</f>
        <v>#N/A</v>
      </c>
    </row>
    <row r="68" customFormat="false" ht="12.8" hidden="false" customHeight="false" outlineLevel="0" collapsed="false">
      <c r="E68" s="67"/>
      <c r="F68" s="65"/>
      <c r="G68" s="65"/>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aca="false">IF(ISBLANK(K68),"",IF(L68, "https://raw.githubusercontent.com/PatrickVibild/TellusAmazonPictures/master/pictures/"&amp;K68&amp;"/1.jpg","https://download.lenovo.com/Images/Parts/"&amp;K68&amp;"/"&amp;K68&amp;"_A.jpg"))</f>
        <v/>
      </c>
      <c r="N68" s="55" t="str">
        <f aca="false">IF(ISBLANK(K68),"",IF(L68, "https://raw.githubusercontent.com/PatrickVibild/TellusAmazonPictures/master/pictures/"&amp;K68&amp;"/2.jpg","https://download.lenovo.com/Images/Parts/"&amp;K68&amp;"/"&amp;K68&amp;"_B.jpg"))</f>
        <v/>
      </c>
      <c r="O68" s="56"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7" t="e">
        <f aca="false">MATCH(G68,options!$D$1:$D$20,0)</f>
        <v>#N/A</v>
      </c>
    </row>
    <row r="69" customFormat="false" ht="12.8" hidden="false" customHeight="false" outlineLevel="0" collapsed="false">
      <c r="E69" s="67"/>
      <c r="F69" s="65"/>
      <c r="G69" s="65"/>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aca="false">IF(ISBLANK(K69),"",IF(L69, "https://raw.githubusercontent.com/PatrickVibild/TellusAmazonPictures/master/pictures/"&amp;K69&amp;"/1.jpg","https://download.lenovo.com/Images/Parts/"&amp;K69&amp;"/"&amp;K69&amp;"_A.jpg"))</f>
        <v/>
      </c>
      <c r="N69" s="55" t="str">
        <f aca="false">IF(ISBLANK(K69),"",IF(L69, "https://raw.githubusercontent.com/PatrickVibild/TellusAmazonPictures/master/pictures/"&amp;K69&amp;"/2.jpg","https://download.lenovo.com/Images/Parts/"&amp;K69&amp;"/"&amp;K69&amp;"_B.jpg"))</f>
        <v/>
      </c>
      <c r="O69" s="56"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7" t="e">
        <f aca="false">MATCH(G69,options!$D$1:$D$20,0)</f>
        <v>#N/A</v>
      </c>
    </row>
    <row r="70" customFormat="false" ht="12.8" hidden="false" customHeight="false" outlineLevel="0" collapsed="false">
      <c r="E70" s="67"/>
      <c r="F70" s="65"/>
      <c r="G70" s="65"/>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aca="false">IF(ISBLANK(K70),"",IF(L70, "https://raw.githubusercontent.com/PatrickVibild/TellusAmazonPictures/master/pictures/"&amp;K70&amp;"/1.jpg","https://download.lenovo.com/Images/Parts/"&amp;K70&amp;"/"&amp;K70&amp;"_A.jpg"))</f>
        <v/>
      </c>
      <c r="N70" s="55" t="str">
        <f aca="false">IF(ISBLANK(K70),"",IF(L70, "https://raw.githubusercontent.com/PatrickVibild/TellusAmazonPictures/master/pictures/"&amp;K70&amp;"/2.jpg","https://download.lenovo.com/Images/Parts/"&amp;K70&amp;"/"&amp;K70&amp;"_B.jpg"))</f>
        <v/>
      </c>
      <c r="O70" s="56"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7" t="e">
        <f aca="false">MATCH(G70,options!$D$1:$D$20,0)</f>
        <v>#N/A</v>
      </c>
    </row>
    <row r="71" customFormat="false" ht="12.8" hidden="false" customHeight="false" outlineLevel="0" collapsed="false">
      <c r="E71" s="67"/>
      <c r="F71" s="65"/>
      <c r="G71" s="65"/>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aca="false">IF(ISBLANK(K71),"",IF(L71, "https://raw.githubusercontent.com/PatrickVibild/TellusAmazonPictures/master/pictures/"&amp;K71&amp;"/1.jpg","https://download.lenovo.com/Images/Parts/"&amp;K71&amp;"/"&amp;K71&amp;"_A.jpg"))</f>
        <v/>
      </c>
      <c r="N71" s="55" t="str">
        <f aca="false">IF(ISBLANK(K71),"",IF(L71, "https://raw.githubusercontent.com/PatrickVibild/TellusAmazonPictures/master/pictures/"&amp;K71&amp;"/2.jpg","https://download.lenovo.com/Images/Parts/"&amp;K71&amp;"/"&amp;K71&amp;"_B.jpg"))</f>
        <v/>
      </c>
      <c r="O71" s="56"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7" t="e">
        <f aca="false">MATCH(G71,options!$D$1:$D$20,0)</f>
        <v>#N/A</v>
      </c>
    </row>
    <row r="72" customFormat="false" ht="12.8" hidden="false" customHeight="false" outlineLevel="0" collapsed="false">
      <c r="E72" s="67"/>
      <c r="F72" s="65"/>
      <c r="G72" s="65"/>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aca="false">IF(ISBLANK(K72),"",IF(L72, "https://raw.githubusercontent.com/PatrickVibild/TellusAmazonPictures/master/pictures/"&amp;K72&amp;"/1.jpg","https://download.lenovo.com/Images/Parts/"&amp;K72&amp;"/"&amp;K72&amp;"_A.jpg"))</f>
        <v/>
      </c>
      <c r="N72" s="55" t="str">
        <f aca="false">IF(ISBLANK(K72),"",IF(L72, "https://raw.githubusercontent.com/PatrickVibild/TellusAmazonPictures/master/pictures/"&amp;K72&amp;"/2.jpg","https://download.lenovo.com/Images/Parts/"&amp;K72&amp;"/"&amp;K72&amp;"_B.jpg"))</f>
        <v/>
      </c>
      <c r="O72" s="56"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7" t="e">
        <f aca="false">MATCH(G72,options!$D$1:$D$20,0)</f>
        <v>#N/A</v>
      </c>
    </row>
    <row r="73" customFormat="false" ht="12.8" hidden="false" customHeight="false" outlineLevel="0" collapsed="false">
      <c r="E73" s="67"/>
      <c r="F73" s="65"/>
      <c r="G73" s="65"/>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aca="false">IF(ISBLANK(K73),"",IF(L73, "https://raw.githubusercontent.com/PatrickVibild/TellusAmazonPictures/master/pictures/"&amp;K73&amp;"/1.jpg","https://download.lenovo.com/Images/Parts/"&amp;K73&amp;"/"&amp;K73&amp;"_A.jpg"))</f>
        <v/>
      </c>
      <c r="N73" s="55" t="str">
        <f aca="false">IF(ISBLANK(K73),"",IF(L73, "https://raw.githubusercontent.com/PatrickVibild/TellusAmazonPictures/master/pictures/"&amp;K73&amp;"/2.jpg","https://download.lenovo.com/Images/Parts/"&amp;K73&amp;"/"&amp;K73&amp;"_B.jpg"))</f>
        <v/>
      </c>
      <c r="O73" s="56"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7" t="e">
        <f aca="false">MATCH(G73,options!$D$1:$D$20,0)</f>
        <v>#N/A</v>
      </c>
    </row>
    <row r="74" customFormat="false" ht="12.8" hidden="false" customHeight="false" outlineLevel="0" collapsed="false">
      <c r="E74" s="67"/>
      <c r="F74" s="65"/>
      <c r="G74" s="65"/>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aca="false">IF(ISBLANK(K74),"",IF(L74, "https://raw.githubusercontent.com/PatrickVibild/TellusAmazonPictures/master/pictures/"&amp;K74&amp;"/1.jpg","https://download.lenovo.com/Images/Parts/"&amp;K74&amp;"/"&amp;K74&amp;"_A.jpg"))</f>
        <v/>
      </c>
      <c r="N74" s="55" t="str">
        <f aca="false">IF(ISBLANK(K74),"",IF(L74, "https://raw.githubusercontent.com/PatrickVibild/TellusAmazonPictures/master/pictures/"&amp;K74&amp;"/2.jpg","https://download.lenovo.com/Images/Parts/"&amp;K74&amp;"/"&amp;K74&amp;"_B.jpg"))</f>
        <v/>
      </c>
      <c r="O74" s="56"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7" t="e">
        <f aca="false">MATCH(G74,options!$D$1:$D$20,0)</f>
        <v>#N/A</v>
      </c>
    </row>
    <row r="75" customFormat="false" ht="12.8" hidden="false" customHeight="false" outlineLevel="0" collapsed="false">
      <c r="E75" s="67"/>
      <c r="F75" s="65"/>
      <c r="G75" s="65"/>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aca="false">IF(ISBLANK(K75),"",IF(L75, "https://raw.githubusercontent.com/PatrickVibild/TellusAmazonPictures/master/pictures/"&amp;K75&amp;"/1.jpg","https://download.lenovo.com/Images/Parts/"&amp;K75&amp;"/"&amp;K75&amp;"_A.jpg"))</f>
        <v/>
      </c>
      <c r="N75" s="55" t="str">
        <f aca="false">IF(ISBLANK(K75),"",IF(L75, "https://raw.githubusercontent.com/PatrickVibild/TellusAmazonPictures/master/pictures/"&amp;K75&amp;"/2.jpg","https://download.lenovo.com/Images/Parts/"&amp;K75&amp;"/"&amp;K75&amp;"_B.jpg"))</f>
        <v/>
      </c>
      <c r="O75" s="56"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7" t="e">
        <f aca="false">MATCH(G75,options!$D$1:$D$20,0)</f>
        <v>#N/A</v>
      </c>
    </row>
    <row r="76" customFormat="false" ht="12.8" hidden="false" customHeight="false" outlineLevel="0" collapsed="false">
      <c r="E76" s="67"/>
      <c r="F76" s="65"/>
      <c r="G76" s="65"/>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aca="false">IF(ISBLANK(K76),"",IF(L76, "https://raw.githubusercontent.com/PatrickVibild/TellusAmazonPictures/master/pictures/"&amp;K76&amp;"/1.jpg","https://download.lenovo.com/Images/Parts/"&amp;K76&amp;"/"&amp;K76&amp;"_A.jpg"))</f>
        <v/>
      </c>
      <c r="N76" s="55" t="str">
        <f aca="false">IF(ISBLANK(K76),"",IF(L76, "https://raw.githubusercontent.com/PatrickVibild/TellusAmazonPictures/master/pictures/"&amp;K76&amp;"/2.jpg","https://download.lenovo.com/Images/Parts/"&amp;K76&amp;"/"&amp;K76&amp;"_B.jpg"))</f>
        <v/>
      </c>
      <c r="O76" s="56"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7" t="e">
        <f aca="false">MATCH(G76,options!$D$1:$D$20,0)</f>
        <v>#N/A</v>
      </c>
    </row>
    <row r="77" customFormat="false" ht="12.8" hidden="false" customHeight="false" outlineLevel="0" collapsed="false">
      <c r="E77" s="67"/>
      <c r="F77" s="65"/>
      <c r="G77" s="65"/>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aca="false">IF(ISBLANK(K77),"",IF(L77, "https://raw.githubusercontent.com/PatrickVibild/TellusAmazonPictures/master/pictures/"&amp;K77&amp;"/1.jpg","https://download.lenovo.com/Images/Parts/"&amp;K77&amp;"/"&amp;K77&amp;"_A.jpg"))</f>
        <v/>
      </c>
      <c r="N77" s="55" t="str">
        <f aca="false">IF(ISBLANK(K77),"",IF(L77, "https://raw.githubusercontent.com/PatrickVibild/TellusAmazonPictures/master/pictures/"&amp;K77&amp;"/2.jpg","https://download.lenovo.com/Images/Parts/"&amp;K77&amp;"/"&amp;K77&amp;"_B.jpg"))</f>
        <v/>
      </c>
      <c r="O77" s="56"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7" t="e">
        <f aca="false">MATCH(G77,options!$D$1:$D$20,0)</f>
        <v>#N/A</v>
      </c>
    </row>
    <row r="78" customFormat="false" ht="12.8" hidden="false" customHeight="false" outlineLevel="0" collapsed="false">
      <c r="E78" s="67"/>
      <c r="F78" s="65"/>
      <c r="G78" s="65"/>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aca="false">IF(ISBLANK(K78),"",IF(L78, "https://raw.githubusercontent.com/PatrickVibild/TellusAmazonPictures/master/pictures/"&amp;K78&amp;"/1.jpg","https://download.lenovo.com/Images/Parts/"&amp;K78&amp;"/"&amp;K78&amp;"_A.jpg"))</f>
        <v/>
      </c>
      <c r="N78" s="55" t="str">
        <f aca="false">IF(ISBLANK(K78),"",IF(L78, "https://raw.githubusercontent.com/PatrickVibild/TellusAmazonPictures/master/pictures/"&amp;K78&amp;"/2.jpg","https://download.lenovo.com/Images/Parts/"&amp;K78&amp;"/"&amp;K78&amp;"_B.jpg"))</f>
        <v/>
      </c>
      <c r="O78" s="56"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7" t="e">
        <f aca="false">MATCH(G78,options!$D$1:$D$20,0)</f>
        <v>#N/A</v>
      </c>
    </row>
    <row r="79" customFormat="false" ht="12.8" hidden="false" customHeight="false" outlineLevel="0" collapsed="false">
      <c r="E79" s="67"/>
      <c r="F79" s="65"/>
      <c r="G79" s="65"/>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aca="false">IF(ISBLANK(K79),"",IF(L79, "https://raw.githubusercontent.com/PatrickVibild/TellusAmazonPictures/master/pictures/"&amp;K79&amp;"/1.jpg","https://download.lenovo.com/Images/Parts/"&amp;K79&amp;"/"&amp;K79&amp;"_A.jpg"))</f>
        <v/>
      </c>
      <c r="N79" s="55" t="str">
        <f aca="false">IF(ISBLANK(K79),"",IF(L79, "https://raw.githubusercontent.com/PatrickVibild/TellusAmazonPictures/master/pictures/"&amp;K79&amp;"/2.jpg","https://download.lenovo.com/Images/Parts/"&amp;K79&amp;"/"&amp;K79&amp;"_B.jpg"))</f>
        <v/>
      </c>
      <c r="O79" s="56"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7" t="e">
        <f aca="false">MATCH(G79,options!$D$1:$D$20,0)</f>
        <v>#N/A</v>
      </c>
    </row>
    <row r="80" customFormat="false" ht="12.8" hidden="false" customHeight="false" outlineLevel="0" collapsed="false">
      <c r="E80" s="67"/>
      <c r="F80" s="65"/>
      <c r="G80" s="65"/>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aca="false">IF(ISBLANK(K80),"",IF(L80, "https://raw.githubusercontent.com/PatrickVibild/TellusAmazonPictures/master/pictures/"&amp;K80&amp;"/1.jpg","https://download.lenovo.com/Images/Parts/"&amp;K80&amp;"/"&amp;K80&amp;"_A.jpg"))</f>
        <v/>
      </c>
      <c r="N80" s="55" t="str">
        <f aca="false">IF(ISBLANK(K80),"",IF(L80, "https://raw.githubusercontent.com/PatrickVibild/TellusAmazonPictures/master/pictures/"&amp;K80&amp;"/2.jpg","https://download.lenovo.com/Images/Parts/"&amp;K80&amp;"/"&amp;K80&amp;"_B.jpg"))</f>
        <v/>
      </c>
      <c r="O80" s="56"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7" t="e">
        <f aca="false">MATCH(G80,options!$D$1:$D$20,0)</f>
        <v>#N/A</v>
      </c>
    </row>
    <row r="81" customFormat="false" ht="12.8" hidden="false" customHeight="false" outlineLevel="0" collapsed="false">
      <c r="E81" s="67"/>
      <c r="F81" s="65"/>
      <c r="G81" s="65"/>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aca="false">IF(ISBLANK(K81),"",IF(L81, "https://raw.githubusercontent.com/PatrickVibild/TellusAmazonPictures/master/pictures/"&amp;K81&amp;"/1.jpg","https://download.lenovo.com/Images/Parts/"&amp;K81&amp;"/"&amp;K81&amp;"_A.jpg"))</f>
        <v/>
      </c>
      <c r="N81" s="55" t="str">
        <f aca="false">IF(ISBLANK(K81),"",IF(L81, "https://raw.githubusercontent.com/PatrickVibild/TellusAmazonPictures/master/pictures/"&amp;K81&amp;"/2.jpg","https://download.lenovo.com/Images/Parts/"&amp;K81&amp;"/"&amp;K81&amp;"_B.jpg"))</f>
        <v/>
      </c>
      <c r="O81" s="56"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7" t="e">
        <f aca="false">MATCH(G81,options!$D$1:$D$20,0)</f>
        <v>#N/A</v>
      </c>
    </row>
    <row r="82" customFormat="false" ht="12.8" hidden="false" customHeight="false" outlineLevel="0" collapsed="false">
      <c r="E82" s="67"/>
      <c r="F82" s="65"/>
      <c r="G82" s="65"/>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aca="false">IF(ISBLANK(K82),"",IF(L82, "https://raw.githubusercontent.com/PatrickVibild/TellusAmazonPictures/master/pictures/"&amp;K82&amp;"/1.jpg","https://download.lenovo.com/Images/Parts/"&amp;K82&amp;"/"&amp;K82&amp;"_A.jpg"))</f>
        <v/>
      </c>
      <c r="N82" s="55" t="str">
        <f aca="false">IF(ISBLANK(K82),"",IF(L82, "https://raw.githubusercontent.com/PatrickVibild/TellusAmazonPictures/master/pictures/"&amp;K82&amp;"/2.jpg","https://download.lenovo.com/Images/Parts/"&amp;K82&amp;"/"&amp;K82&amp;"_B.jpg"))</f>
        <v/>
      </c>
      <c r="O82" s="56"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7" t="e">
        <f aca="false">MATCH(G82,options!$D$1:$D$20,0)</f>
        <v>#N/A</v>
      </c>
    </row>
    <row r="83" customFormat="false" ht="12.8" hidden="false" customHeight="false" outlineLevel="0" collapsed="false">
      <c r="E83" s="67"/>
      <c r="F83" s="65"/>
      <c r="G83" s="65"/>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aca="false">IF(ISBLANK(K83),"",IF(L83, "https://raw.githubusercontent.com/PatrickVibild/TellusAmazonPictures/master/pictures/"&amp;K83&amp;"/1.jpg","https://download.lenovo.com/Images/Parts/"&amp;K83&amp;"/"&amp;K83&amp;"_A.jpg"))</f>
        <v/>
      </c>
      <c r="N83" s="55" t="str">
        <f aca="false">IF(ISBLANK(K83),"",IF(L83, "https://raw.githubusercontent.com/PatrickVibild/TellusAmazonPictures/master/pictures/"&amp;K83&amp;"/2.jpg","https://download.lenovo.com/Images/Parts/"&amp;K83&amp;"/"&amp;K83&amp;"_B.jpg"))</f>
        <v/>
      </c>
      <c r="O83" s="56"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7" t="e">
        <f aca="false">MATCH(G83,options!$D$1:$D$20,0)</f>
        <v>#N/A</v>
      </c>
    </row>
    <row r="84" customFormat="false" ht="12.8" hidden="false" customHeight="false" outlineLevel="0" collapsed="false">
      <c r="E84" s="67"/>
      <c r="F84" s="65"/>
      <c r="G84" s="65"/>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aca="false">IF(ISBLANK(K84),"",IF(L84, "https://raw.githubusercontent.com/PatrickVibild/TellusAmazonPictures/master/pictures/"&amp;K84&amp;"/1.jpg","https://download.lenovo.com/Images/Parts/"&amp;K84&amp;"/"&amp;K84&amp;"_A.jpg"))</f>
        <v/>
      </c>
      <c r="N84" s="55" t="str">
        <f aca="false">IF(ISBLANK(K84),"",IF(L84, "https://raw.githubusercontent.com/PatrickVibild/TellusAmazonPictures/master/pictures/"&amp;K84&amp;"/2.jpg","https://download.lenovo.com/Images/Parts/"&amp;K84&amp;"/"&amp;K84&amp;"_B.jpg"))</f>
        <v/>
      </c>
      <c r="O84" s="56"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7" t="e">
        <f aca="false">MATCH(G84,options!$D$1:$D$20,0)</f>
        <v>#N/A</v>
      </c>
    </row>
    <row r="85" customFormat="false" ht="12.8" hidden="false" customHeight="false" outlineLevel="0" collapsed="false">
      <c r="E85" s="67"/>
      <c r="F85" s="65"/>
      <c r="G85" s="65"/>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aca="false">IF(ISBLANK(K85),"",IF(L85, "https://raw.githubusercontent.com/PatrickVibild/TellusAmazonPictures/master/pictures/"&amp;K85&amp;"/1.jpg","https://download.lenovo.com/Images/Parts/"&amp;K85&amp;"/"&amp;K85&amp;"_A.jpg"))</f>
        <v/>
      </c>
      <c r="N85" s="55" t="str">
        <f aca="false">IF(ISBLANK(K85),"",IF(L85, "https://raw.githubusercontent.com/PatrickVibild/TellusAmazonPictures/master/pictures/"&amp;K85&amp;"/2.jpg","https://download.lenovo.com/Images/Parts/"&amp;K85&amp;"/"&amp;K85&amp;"_B.jpg"))</f>
        <v/>
      </c>
      <c r="O85" s="56"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7" t="e">
        <f aca="false">MATCH(G85,options!$D$1:$D$20,0)</f>
        <v>#N/A</v>
      </c>
    </row>
    <row r="86" customFormat="false" ht="12.8" hidden="false" customHeight="false" outlineLevel="0" collapsed="false">
      <c r="E86" s="67"/>
      <c r="F86" s="65"/>
      <c r="G86" s="65"/>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aca="false">IF(ISBLANK(K86),"",IF(L86, "https://raw.githubusercontent.com/PatrickVibild/TellusAmazonPictures/master/pictures/"&amp;K86&amp;"/1.jpg","https://download.lenovo.com/Images/Parts/"&amp;K86&amp;"/"&amp;K86&amp;"_A.jpg"))</f>
        <v/>
      </c>
      <c r="N86" s="55" t="str">
        <f aca="false">IF(ISBLANK(K86),"",IF(L86, "https://raw.githubusercontent.com/PatrickVibild/TellusAmazonPictures/master/pictures/"&amp;K86&amp;"/2.jpg","https://download.lenovo.com/Images/Parts/"&amp;K86&amp;"/"&amp;K86&amp;"_B.jpg"))</f>
        <v/>
      </c>
      <c r="O86" s="56"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7" t="e">
        <f aca="false">MATCH(G86,options!$D$1:$D$20,0)</f>
        <v>#N/A</v>
      </c>
    </row>
    <row r="87" customFormat="false" ht="12.8" hidden="false" customHeight="false" outlineLevel="0" collapsed="false">
      <c r="E87" s="67"/>
      <c r="F87" s="65"/>
      <c r="G87" s="65"/>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aca="false">IF(ISBLANK(K87),"",IF(L87, "https://raw.githubusercontent.com/PatrickVibild/TellusAmazonPictures/master/pictures/"&amp;K87&amp;"/1.jpg","https://download.lenovo.com/Images/Parts/"&amp;K87&amp;"/"&amp;K87&amp;"_A.jpg"))</f>
        <v/>
      </c>
      <c r="N87" s="55" t="str">
        <f aca="false">IF(ISBLANK(K87),"",IF(L87, "https://raw.githubusercontent.com/PatrickVibild/TellusAmazonPictures/master/pictures/"&amp;K87&amp;"/2.jpg","https://download.lenovo.com/Images/Parts/"&amp;K87&amp;"/"&amp;K87&amp;"_B.jpg"))</f>
        <v/>
      </c>
      <c r="O87" s="56"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7" t="e">
        <f aca="false">MATCH(G87,options!$D$1:$D$20,0)</f>
        <v>#N/A</v>
      </c>
    </row>
    <row r="88" customFormat="false" ht="12.8" hidden="false" customHeight="false" outlineLevel="0" collapsed="false">
      <c r="E88" s="67"/>
      <c r="F88" s="65"/>
      <c r="G88" s="65"/>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aca="false">IF(ISBLANK(K88),"",IF(L88, "https://raw.githubusercontent.com/PatrickVibild/TellusAmazonPictures/master/pictures/"&amp;K88&amp;"/1.jpg","https://download.lenovo.com/Images/Parts/"&amp;K88&amp;"/"&amp;K88&amp;"_A.jpg"))</f>
        <v/>
      </c>
      <c r="N88" s="55" t="str">
        <f aca="false">IF(ISBLANK(K88),"",IF(L88, "https://raw.githubusercontent.com/PatrickVibild/TellusAmazonPictures/master/pictures/"&amp;K88&amp;"/2.jpg","https://download.lenovo.com/Images/Parts/"&amp;K88&amp;"/"&amp;K88&amp;"_B.jpg"))</f>
        <v/>
      </c>
      <c r="O88" s="56"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7" t="e">
        <f aca="false">MATCH(G88,options!$D$1:$D$20,0)</f>
        <v>#N/A</v>
      </c>
    </row>
    <row r="89" customFormat="false" ht="12.8" hidden="false" customHeight="false" outlineLevel="0" collapsed="false">
      <c r="E89" s="67"/>
      <c r="F89" s="65"/>
      <c r="G89" s="65"/>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aca="false">IF(ISBLANK(K89),"",IF(L89, "https://raw.githubusercontent.com/PatrickVibild/TellusAmazonPictures/master/pictures/"&amp;K89&amp;"/1.jpg","https://download.lenovo.com/Images/Parts/"&amp;K89&amp;"/"&amp;K89&amp;"_A.jpg"))</f>
        <v/>
      </c>
      <c r="N89" s="55" t="str">
        <f aca="false">IF(ISBLANK(K89),"",IF(L89, "https://raw.githubusercontent.com/PatrickVibild/TellusAmazonPictures/master/pictures/"&amp;K89&amp;"/2.jpg","https://download.lenovo.com/Images/Parts/"&amp;K89&amp;"/"&amp;K89&amp;"_B.jpg"))</f>
        <v/>
      </c>
      <c r="O89" s="56"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7" t="e">
        <f aca="false">MATCH(G89,options!$D$1:$D$20,0)</f>
        <v>#N/A</v>
      </c>
    </row>
    <row r="90" customFormat="false" ht="12.8" hidden="false" customHeight="false" outlineLevel="0" collapsed="false">
      <c r="E90" s="67"/>
      <c r="F90" s="65"/>
      <c r="G90" s="65"/>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aca="false">IF(ISBLANK(K90),"",IF(L90, "https://raw.githubusercontent.com/PatrickVibild/TellusAmazonPictures/master/pictures/"&amp;K90&amp;"/1.jpg","https://download.lenovo.com/Images/Parts/"&amp;K90&amp;"/"&amp;K90&amp;"_A.jpg"))</f>
        <v/>
      </c>
      <c r="N90" s="55" t="str">
        <f aca="false">IF(ISBLANK(K90),"",IF(L90, "https://raw.githubusercontent.com/PatrickVibild/TellusAmazonPictures/master/pictures/"&amp;K90&amp;"/2.jpg","https://download.lenovo.com/Images/Parts/"&amp;K90&amp;"/"&amp;K90&amp;"_B.jpg"))</f>
        <v/>
      </c>
      <c r="O90" s="56"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7" t="e">
        <f aca="false">MATCH(G90,options!$D$1:$D$20,0)</f>
        <v>#N/A</v>
      </c>
    </row>
    <row r="91" customFormat="false" ht="12.8" hidden="false" customHeight="false" outlineLevel="0" collapsed="false">
      <c r="E91" s="67"/>
      <c r="F91" s="65"/>
      <c r="G91" s="65"/>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aca="false">IF(ISBLANK(K91),"",IF(L91, "https://raw.githubusercontent.com/PatrickVibild/TellusAmazonPictures/master/pictures/"&amp;K91&amp;"/1.jpg","https://download.lenovo.com/Images/Parts/"&amp;K91&amp;"/"&amp;K91&amp;"_A.jpg"))</f>
        <v/>
      </c>
      <c r="N91" s="55" t="str">
        <f aca="false">IF(ISBLANK(K91),"",IF(L91, "https://raw.githubusercontent.com/PatrickVibild/TellusAmazonPictures/master/pictures/"&amp;K91&amp;"/2.jpg","https://download.lenovo.com/Images/Parts/"&amp;K91&amp;"/"&amp;K91&amp;"_B.jpg"))</f>
        <v/>
      </c>
      <c r="O91" s="56"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7" t="e">
        <f aca="false">MATCH(G91,options!$D$1:$D$20,0)</f>
        <v>#N/A</v>
      </c>
    </row>
    <row r="92" customFormat="false" ht="12.8" hidden="false" customHeight="false" outlineLevel="0" collapsed="false">
      <c r="E92" s="67"/>
      <c r="F92" s="65"/>
      <c r="G92" s="65"/>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aca="false">IF(ISBLANK(K92),"",IF(L92, "https://raw.githubusercontent.com/PatrickVibild/TellusAmazonPictures/master/pictures/"&amp;K92&amp;"/1.jpg","https://download.lenovo.com/Images/Parts/"&amp;K92&amp;"/"&amp;K92&amp;"_A.jpg"))</f>
        <v/>
      </c>
      <c r="N92" s="55" t="str">
        <f aca="false">IF(ISBLANK(K92),"",IF(L92, "https://raw.githubusercontent.com/PatrickVibild/TellusAmazonPictures/master/pictures/"&amp;K92&amp;"/2.jpg","https://download.lenovo.com/Images/Parts/"&amp;K92&amp;"/"&amp;K92&amp;"_B.jpg"))</f>
        <v/>
      </c>
      <c r="O92" s="56"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7" t="e">
        <f aca="false">MATCH(G92,options!$D$1:$D$20,0)</f>
        <v>#N/A</v>
      </c>
    </row>
    <row r="93" customFormat="false" ht="12.8" hidden="false" customHeight="false" outlineLevel="0" collapsed="false">
      <c r="E93" s="67"/>
      <c r="F93" s="65"/>
      <c r="G93" s="65"/>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aca="false">IF(ISBLANK(K93),"",IF(L93, "https://raw.githubusercontent.com/PatrickVibild/TellusAmazonPictures/master/pictures/"&amp;K93&amp;"/1.jpg","https://download.lenovo.com/Images/Parts/"&amp;K93&amp;"/"&amp;K93&amp;"_A.jpg"))</f>
        <v/>
      </c>
      <c r="N93" s="55" t="str">
        <f aca="false">IF(ISBLANK(K93),"",IF(L93, "https://raw.githubusercontent.com/PatrickVibild/TellusAmazonPictures/master/pictures/"&amp;K93&amp;"/2.jpg","https://download.lenovo.com/Images/Parts/"&amp;K93&amp;"/"&amp;K93&amp;"_B.jpg"))</f>
        <v/>
      </c>
      <c r="O93" s="56"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7" t="e">
        <f aca="false">MATCH(G93,options!$D$1:$D$20,0)</f>
        <v>#N/A</v>
      </c>
    </row>
    <row r="94" customFormat="false" ht="12.8" hidden="false" customHeight="false" outlineLevel="0" collapsed="false">
      <c r="E94" s="67"/>
      <c r="F94" s="65"/>
      <c r="G94" s="65"/>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aca="false">IF(ISBLANK(K94),"",IF(L94, "https://raw.githubusercontent.com/PatrickVibild/TellusAmazonPictures/master/pictures/"&amp;K94&amp;"/1.jpg","https://download.lenovo.com/Images/Parts/"&amp;K94&amp;"/"&amp;K94&amp;"_A.jpg"))</f>
        <v/>
      </c>
      <c r="N94" s="55" t="str">
        <f aca="false">IF(ISBLANK(K94),"",IF(L94, "https://raw.githubusercontent.com/PatrickVibild/TellusAmazonPictures/master/pictures/"&amp;K94&amp;"/2.jpg","https://download.lenovo.com/Images/Parts/"&amp;K94&amp;"/"&amp;K94&amp;"_B.jpg"))</f>
        <v/>
      </c>
      <c r="O94" s="56"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7" t="e">
        <f aca="false">MATCH(G94,options!$D$1:$D$20,0)</f>
        <v>#N/A</v>
      </c>
    </row>
    <row r="95" customFormat="false" ht="12.8" hidden="false" customHeight="false" outlineLevel="0" collapsed="false">
      <c r="E95" s="67"/>
      <c r="F95" s="65"/>
      <c r="G95" s="65"/>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aca="false">IF(ISBLANK(K95),"",IF(L95, "https://raw.githubusercontent.com/PatrickVibild/TellusAmazonPictures/master/pictures/"&amp;K95&amp;"/1.jpg","https://download.lenovo.com/Images/Parts/"&amp;K95&amp;"/"&amp;K95&amp;"_A.jpg"))</f>
        <v/>
      </c>
      <c r="N95" s="55" t="str">
        <f aca="false">IF(ISBLANK(K95),"",IF(L95, "https://raw.githubusercontent.com/PatrickVibild/TellusAmazonPictures/master/pictures/"&amp;K95&amp;"/2.jpg","https://download.lenovo.com/Images/Parts/"&amp;K95&amp;"/"&amp;K95&amp;"_B.jpg"))</f>
        <v/>
      </c>
      <c r="O95" s="56"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7" t="e">
        <f aca="false">MATCH(G95,options!$D$1:$D$20,0)</f>
        <v>#N/A</v>
      </c>
    </row>
    <row r="96" customFormat="false" ht="12.8" hidden="false" customHeight="false" outlineLevel="0" collapsed="false">
      <c r="E96" s="67"/>
      <c r="F96" s="65"/>
      <c r="G96" s="65"/>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aca="false">IF(ISBLANK(K96),"",IF(L96, "https://raw.githubusercontent.com/PatrickVibild/TellusAmazonPictures/master/pictures/"&amp;K96&amp;"/1.jpg","https://download.lenovo.com/Images/Parts/"&amp;K96&amp;"/"&amp;K96&amp;"_A.jpg"))</f>
        <v/>
      </c>
      <c r="N96" s="55" t="str">
        <f aca="false">IF(ISBLANK(K96),"",IF(L96, "https://raw.githubusercontent.com/PatrickVibild/TellusAmazonPictures/master/pictures/"&amp;K96&amp;"/2.jpg","https://download.lenovo.com/Images/Parts/"&amp;K96&amp;"/"&amp;K96&amp;"_B.jpg"))</f>
        <v/>
      </c>
      <c r="O96" s="56"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7" t="e">
        <f aca="false">MATCH(G96,options!$D$1:$D$20,0)</f>
        <v>#N/A</v>
      </c>
    </row>
    <row r="97" customFormat="false" ht="12.8" hidden="false" customHeight="false" outlineLevel="0" collapsed="false">
      <c r="E97" s="67"/>
      <c r="F97" s="65"/>
      <c r="G97" s="65"/>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aca="false">IF(ISBLANK(K97),"",IF(L97, "https://raw.githubusercontent.com/PatrickVibild/TellusAmazonPictures/master/pictures/"&amp;K97&amp;"/1.jpg","https://download.lenovo.com/Images/Parts/"&amp;K97&amp;"/"&amp;K97&amp;"_A.jpg"))</f>
        <v/>
      </c>
      <c r="N97" s="55" t="str">
        <f aca="false">IF(ISBLANK(K97),"",IF(L97, "https://raw.githubusercontent.com/PatrickVibild/TellusAmazonPictures/master/pictures/"&amp;K97&amp;"/2.jpg","https://download.lenovo.com/Images/Parts/"&amp;K97&amp;"/"&amp;K97&amp;"_B.jpg"))</f>
        <v/>
      </c>
      <c r="O97" s="56"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7" t="e">
        <f aca="false">MATCH(G97,options!$D$1:$D$20,0)</f>
        <v>#N/A</v>
      </c>
    </row>
    <row r="98" customFormat="false" ht="12.8" hidden="false" customHeight="false" outlineLevel="0" collapsed="false">
      <c r="E98" s="67"/>
      <c r="F98" s="65"/>
      <c r="G98" s="65"/>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aca="false">IF(ISBLANK(K98),"",IF(L98, "https://raw.githubusercontent.com/PatrickVibild/TellusAmazonPictures/master/pictures/"&amp;K98&amp;"/1.jpg","https://download.lenovo.com/Images/Parts/"&amp;K98&amp;"/"&amp;K98&amp;"_A.jpg"))</f>
        <v/>
      </c>
      <c r="N98" s="55" t="str">
        <f aca="false">IF(ISBLANK(K98),"",IF(L98, "https://raw.githubusercontent.com/PatrickVibild/TellusAmazonPictures/master/pictures/"&amp;K98&amp;"/2.jpg","https://download.lenovo.com/Images/Parts/"&amp;K98&amp;"/"&amp;K98&amp;"_B.jpg"))</f>
        <v/>
      </c>
      <c r="O98" s="56"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7" t="e">
        <f aca="false">MATCH(G98,options!$D$1:$D$20,0)</f>
        <v>#N/A</v>
      </c>
    </row>
    <row r="99" customFormat="false" ht="12.8" hidden="false" customHeight="false" outlineLevel="0" collapsed="false">
      <c r="E99" s="67"/>
      <c r="F99" s="65"/>
      <c r="G99" s="65"/>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aca="false">IF(ISBLANK(K99),"",IF(L99, "https://raw.githubusercontent.com/PatrickVibild/TellusAmazonPictures/master/pictures/"&amp;K99&amp;"/1.jpg","https://download.lenovo.com/Images/Parts/"&amp;K99&amp;"/"&amp;K99&amp;"_A.jpg"))</f>
        <v/>
      </c>
      <c r="N99" s="55" t="str">
        <f aca="false">IF(ISBLANK(K99),"",IF(L99, "https://raw.githubusercontent.com/PatrickVibild/TellusAmazonPictures/master/pictures/"&amp;K99&amp;"/2.jpg","https://download.lenovo.com/Images/Parts/"&amp;K99&amp;"/"&amp;K99&amp;"_B.jpg"))</f>
        <v/>
      </c>
      <c r="O99" s="56"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7" t="e">
        <f aca="false">MATCH(G99,options!$D$1:$D$20,0)</f>
        <v>#N/A</v>
      </c>
    </row>
    <row r="100" customFormat="false" ht="12.8" hidden="false" customHeight="false" outlineLevel="0" collapsed="false">
      <c r="E100" s="67"/>
      <c r="F100" s="65"/>
      <c r="G100" s="65"/>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aca="false">IF(ISBLANK(K100),"",IF(L100, "https://raw.githubusercontent.com/PatrickVibild/TellusAmazonPictures/master/pictures/"&amp;K100&amp;"/1.jpg","https://download.lenovo.com/Images/Parts/"&amp;K100&amp;"/"&amp;K100&amp;"_A.jpg"))</f>
        <v/>
      </c>
      <c r="N100" s="55" t="str">
        <f aca="false">IF(ISBLANK(K100),"",IF(L100, "https://raw.githubusercontent.com/PatrickVibild/TellusAmazonPictures/master/pictures/"&amp;K100&amp;"/2.jpg","https://download.lenovo.com/Images/Parts/"&amp;K100&amp;"/"&amp;K100&amp;"_B.jpg"))</f>
        <v/>
      </c>
      <c r="O100" s="56"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7" t="e">
        <f aca="false">MATCH(G100,options!$D$1:$D$20,0)</f>
        <v>#N/A</v>
      </c>
    </row>
    <row r="101" customFormat="false" ht="12.8" hidden="false" customHeight="false" outlineLevel="0" collapsed="false">
      <c r="E101" s="67"/>
      <c r="F101" s="65"/>
      <c r="G101" s="65"/>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aca="false">IF(ISBLANK(K101),"",IF(L101, "https://raw.githubusercontent.com/PatrickVibild/TellusAmazonPictures/master/pictures/"&amp;K101&amp;"/1.jpg","https://download.lenovo.com/Images/Parts/"&amp;K101&amp;"/"&amp;K101&amp;"_A.jpg"))</f>
        <v/>
      </c>
      <c r="N101" s="55" t="str">
        <f aca="false">IF(ISBLANK(K101),"",IF(L101, "https://raw.githubusercontent.com/PatrickVibild/TellusAmazonPictures/master/pictures/"&amp;K101&amp;"/2.jpg","https://download.lenovo.com/Images/Parts/"&amp;K101&amp;"/"&amp;K101&amp;"_B.jpg"))</f>
        <v/>
      </c>
      <c r="O101" s="56"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7" t="e">
        <f aca="false">MATCH(G101,options!$D$1:$D$20,0)</f>
        <v>#N/A</v>
      </c>
    </row>
    <row r="102" customFormat="false" ht="12.8" hidden="false" customHeight="false" outlineLevel="0" collapsed="false">
      <c r="E102" s="67"/>
      <c r="F102" s="65"/>
      <c r="G102" s="65"/>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aca="false">IF(ISBLANK(K102),"",IF(L102, "https://raw.githubusercontent.com/PatrickVibild/TellusAmazonPictures/master/pictures/"&amp;K102&amp;"/1.jpg","https://download.lenovo.com/Images/Parts/"&amp;K102&amp;"/"&amp;K102&amp;"_A.jpg"))</f>
        <v/>
      </c>
      <c r="N102" s="55" t="str">
        <f aca="false">IF(ISBLANK(K102),"",IF(L102, "https://raw.githubusercontent.com/PatrickVibild/TellusAmazonPictures/master/pictures/"&amp;K102&amp;"/2.jpg","https://download.lenovo.com/Images/Parts/"&amp;K102&amp;"/"&amp;K102&amp;"_B.jpg"))</f>
        <v/>
      </c>
      <c r="O102" s="56"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7" t="e">
        <f aca="false">MATCH(G102,options!$D$1:$D$20,0)</f>
        <v>#N/A</v>
      </c>
    </row>
    <row r="103" customFormat="false" ht="12.8" hidden="false" customHeight="false" outlineLevel="0" collapsed="false">
      <c r="E103" s="67"/>
      <c r="F103" s="65"/>
      <c r="G103" s="65"/>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aca="false">IF(ISBLANK(K103),"",IF(L103, "https://raw.githubusercontent.com/PatrickVibild/TellusAmazonPictures/master/pictures/"&amp;K103&amp;"/1.jpg","https://download.lenovo.com/Images/Parts/"&amp;K103&amp;"/"&amp;K103&amp;"_A.jpg"))</f>
        <v/>
      </c>
      <c r="N103" s="55" t="str">
        <f aca="false">IF(ISBLANK(K103),"",IF(L103, "https://raw.githubusercontent.com/PatrickVibild/TellusAmazonPictures/master/pictures/"&amp;K103&amp;"/2.jpg","https://download.lenovo.com/Images/Parts/"&amp;K103&amp;"/"&amp;K103&amp;"_B.jpg"))</f>
        <v/>
      </c>
      <c r="O103" s="56"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7" t="e">
        <f aca="false">MATCH(G103,options!$D$1:$D$20,0)</f>
        <v>#N/A</v>
      </c>
    </row>
    <row r="104" customFormat="false" ht="12.8" hidden="false" customHeight="false" outlineLevel="0" collapsed="false">
      <c r="E104" s="67"/>
      <c r="F104" s="65"/>
      <c r="G104" s="65"/>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 aca="false">IF(ISBLANK(K104),"","https://download.lenovo.com/Images/Parts/"&amp;K104&amp;"/"&amp;K104&amp;"_A.jpg")</f>
        <v/>
      </c>
      <c r="N104" s="55" t="str">
        <f aca="false">IF(ISBLANK(K104),"","https://download.lenovo.com/Images/Parts/"&amp;K104&amp;"/"&amp;K104&amp;"_B.jpg")</f>
        <v/>
      </c>
      <c r="O104" s="56" t="str">
        <f aca="false">IF(ISBLANK(K104),"","https://download.lenovo.com/Images/Parts/"&amp;K104&amp;"/"&amp;K104&amp;"_details.jpg")</f>
        <v/>
      </c>
      <c r="V104" s="57" t="e">
        <f aca="false">MATCH(G104,options!$D$1:$D$20,0)</f>
        <v>#N/A</v>
      </c>
    </row>
  </sheetData>
  <mergeCells count="1">
    <mergeCell ref="E1:G1"/>
  </mergeCells>
  <dataValidations count="9">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J4:J23 J44:J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1" sqref="N5:U208 G3"/>
    </sheetView>
  </sheetViews>
  <sheetFormatPr defaultColWidth="11.660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436</v>
      </c>
      <c r="B1" s="63" t="n">
        <f aca="false">TRUE()</f>
        <v>1</v>
      </c>
      <c r="C1" s="0" t="s">
        <v>382</v>
      </c>
      <c r="D1" s="51" t="s">
        <v>375</v>
      </c>
      <c r="F1" s="0" t="s">
        <v>496</v>
      </c>
      <c r="G1" s="0" t="s">
        <v>482</v>
      </c>
    </row>
    <row r="2" customFormat="false" ht="12.8" hidden="false" customHeight="false" outlineLevel="0" collapsed="false">
      <c r="A2" s="0" t="s">
        <v>497</v>
      </c>
      <c r="B2" s="63" t="n">
        <f aca="false">FALSE()</f>
        <v>0</v>
      </c>
      <c r="C2" s="0" t="s">
        <v>498</v>
      </c>
      <c r="D2" s="51" t="s">
        <v>379</v>
      </c>
      <c r="F2" s="0" t="s">
        <v>379</v>
      </c>
      <c r="G2" s="0" t="s">
        <v>448</v>
      </c>
    </row>
    <row r="3" customFormat="false" ht="12.8" hidden="false" customHeight="false" outlineLevel="0" collapsed="false">
      <c r="A3" s="0" t="s">
        <v>499</v>
      </c>
      <c r="D3" s="51" t="s">
        <v>384</v>
      </c>
      <c r="F3" s="0" t="s">
        <v>375</v>
      </c>
    </row>
    <row r="4" customFormat="false" ht="12.8" hidden="false" customHeight="false" outlineLevel="0" collapsed="false">
      <c r="D4" s="51" t="s">
        <v>389</v>
      </c>
      <c r="F4" s="0" t="s">
        <v>384</v>
      </c>
    </row>
    <row r="5" customFormat="false" ht="12.8" hidden="false" customHeight="false" outlineLevel="0" collapsed="false">
      <c r="D5" s="51" t="s">
        <v>393</v>
      </c>
      <c r="F5" s="0" t="s">
        <v>389</v>
      </c>
    </row>
    <row r="6" customFormat="false" ht="12.8" hidden="false" customHeight="false" outlineLevel="0" collapsed="false">
      <c r="D6" s="51" t="s">
        <v>397</v>
      </c>
      <c r="F6" s="0" t="s">
        <v>419</v>
      </c>
    </row>
    <row r="7" customFormat="false" ht="12.8" hidden="false" customHeight="false" outlineLevel="0" collapsed="false">
      <c r="D7" s="51" t="s">
        <v>401</v>
      </c>
    </row>
    <row r="8" customFormat="false" ht="12.8" hidden="false" customHeight="false" outlineLevel="0" collapsed="false">
      <c r="D8" s="51" t="s">
        <v>405</v>
      </c>
    </row>
    <row r="9" customFormat="false" ht="12.8" hidden="false" customHeight="false" outlineLevel="0" collapsed="false">
      <c r="D9" s="51" t="s">
        <v>412</v>
      </c>
    </row>
    <row r="10" customFormat="false" ht="12.8" hidden="false" customHeight="false" outlineLevel="0" collapsed="false">
      <c r="D10" s="51" t="s">
        <v>419</v>
      </c>
    </row>
    <row r="11" customFormat="false" ht="12.8" hidden="false" customHeight="false" outlineLevel="0" collapsed="false">
      <c r="D11" s="51" t="s">
        <v>424</v>
      </c>
    </row>
    <row r="12" customFormat="false" ht="12.8" hidden="false" customHeight="false" outlineLevel="0" collapsed="false">
      <c r="D12" s="51" t="s">
        <v>427</v>
      </c>
    </row>
    <row r="13" customFormat="false" ht="12.8" hidden="false" customHeight="false" outlineLevel="0" collapsed="false">
      <c r="D13" s="51" t="s">
        <v>430</v>
      </c>
    </row>
    <row r="14" customFormat="false" ht="12.8" hidden="false" customHeight="false" outlineLevel="0" collapsed="false">
      <c r="D14" s="51" t="s">
        <v>433</v>
      </c>
    </row>
    <row r="15" customFormat="false" ht="12.8" hidden="false" customHeight="false" outlineLevel="0" collapsed="false">
      <c r="D15" s="51" t="s">
        <v>438</v>
      </c>
    </row>
    <row r="16" customFormat="false" ht="12.8" hidden="false" customHeight="false" outlineLevel="0" collapsed="false">
      <c r="D16" s="51" t="s">
        <v>441</v>
      </c>
    </row>
    <row r="17" customFormat="false" ht="12.8" hidden="false" customHeight="false" outlineLevel="0" collapsed="false">
      <c r="D17" s="51" t="s">
        <v>444</v>
      </c>
    </row>
    <row r="18" customFormat="false" ht="12.8" hidden="false" customHeight="false" outlineLevel="0" collapsed="false">
      <c r="D18" s="51" t="s">
        <v>448</v>
      </c>
    </row>
    <row r="19" customFormat="false" ht="12.8" hidden="false" customHeight="false" outlineLevel="0" collapsed="false">
      <c r="D19" s="51" t="s">
        <v>416</v>
      </c>
    </row>
    <row r="20" customFormat="false" ht="12.8" hidden="false" customHeight="false" outlineLevel="0" collapsed="false">
      <c r="D20" s="51" t="s">
        <v>407</v>
      </c>
    </row>
    <row r="50" customFormat="false" ht="16" hidden="false" customHeight="false" outlineLevel="0" collapsed="false">
      <c r="B50" s="68"/>
    </row>
    <row r="51" customFormat="false" ht="16" hidden="false" customHeight="false" outlineLevel="0" collapsed="false">
      <c r="B51" s="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08 B3"/>
    </sheetView>
  </sheetViews>
  <sheetFormatPr defaultColWidth="11.66796875" defaultRowHeight="12.8" zeroHeight="false" outlineLevelRow="0" outlineLevelCol="0"/>
  <sheetData>
    <row r="2" customFormat="false" ht="12.8" hidden="false" customHeight="false" outlineLevel="0" collapsed="false">
      <c r="B2" s="0" t="s">
        <v>496</v>
      </c>
    </row>
    <row r="3" customFormat="false" ht="14.9" hidden="false" customHeight="false" outlineLevel="0" collapsed="false">
      <c r="B3" s="48" t="s">
        <v>500</v>
      </c>
    </row>
    <row r="4" customFormat="false" ht="12.8" hidden="false" customHeight="false" outlineLevel="0" collapsed="false">
      <c r="B4" s="45" t="s">
        <v>501</v>
      </c>
    </row>
    <row r="5" customFormat="false" ht="12.8" hidden="false" customHeight="false" outlineLevel="0" collapsed="false">
      <c r="B5" s="45" t="s">
        <v>502</v>
      </c>
    </row>
    <row r="6" customFormat="false" ht="12.8" hidden="false" customHeight="false" outlineLevel="0" collapsed="false">
      <c r="B6" s="45" t="s">
        <v>503</v>
      </c>
    </row>
    <row r="7" customFormat="false" ht="12.8" hidden="false" customHeight="false" outlineLevel="0" collapsed="false">
      <c r="B7" s="45" t="s">
        <v>504</v>
      </c>
    </row>
    <row r="8" customFormat="false" ht="12.8" hidden="false" customHeight="false" outlineLevel="0" collapsed="false">
      <c r="B8" s="45" t="s">
        <v>505</v>
      </c>
    </row>
    <row r="9" customFormat="false" ht="12.8" hidden="false" customHeight="false" outlineLevel="0" collapsed="false">
      <c r="B9" s="45" t="s">
        <v>506</v>
      </c>
    </row>
    <row r="10" customFormat="false" ht="12.8" hidden="false" customHeight="false" outlineLevel="0" collapsed="false">
      <c r="B10" s="0" t="s">
        <v>507</v>
      </c>
    </row>
    <row r="11" customFormat="false" ht="12.8" hidden="false" customHeight="false" outlineLevel="0" collapsed="false">
      <c r="B11" s="0" t="s">
        <v>508</v>
      </c>
    </row>
    <row r="14" customFormat="false" ht="12.8" hidden="false" customHeight="false" outlineLevel="0" collapsed="false">
      <c r="B14" s="48" t="s">
        <v>509</v>
      </c>
    </row>
    <row r="20" customFormat="false" ht="12.8" hidden="false" customHeight="false" outlineLevel="0" collapsed="false">
      <c r="B20" s="51" t="s">
        <v>375</v>
      </c>
    </row>
    <row r="21" customFormat="false" ht="12.8" hidden="false" customHeight="false" outlineLevel="0" collapsed="false">
      <c r="B21" s="51" t="s">
        <v>379</v>
      </c>
    </row>
    <row r="22" customFormat="false" ht="12.8" hidden="false" customHeight="false" outlineLevel="0" collapsed="false">
      <c r="B22" s="51" t="s">
        <v>384</v>
      </c>
    </row>
    <row r="23" customFormat="false" ht="12.8" hidden="false" customHeight="false" outlineLevel="0" collapsed="false">
      <c r="B23" s="51" t="s">
        <v>389</v>
      </c>
    </row>
    <row r="24" customFormat="false" ht="12.8" hidden="false" customHeight="false" outlineLevel="0" collapsed="false">
      <c r="B24" s="51" t="s">
        <v>393</v>
      </c>
    </row>
    <row r="25" customFormat="false" ht="12.8" hidden="false" customHeight="false" outlineLevel="0" collapsed="false">
      <c r="B25" s="51" t="s">
        <v>397</v>
      </c>
    </row>
    <row r="26" customFormat="false" ht="12.8" hidden="false" customHeight="false" outlineLevel="0" collapsed="false">
      <c r="B26" s="51" t="s">
        <v>401</v>
      </c>
    </row>
    <row r="27" customFormat="false" ht="12.8" hidden="false" customHeight="false" outlineLevel="0" collapsed="false">
      <c r="B27" s="51" t="s">
        <v>405</v>
      </c>
    </row>
    <row r="28" customFormat="false" ht="12.8" hidden="false" customHeight="false" outlineLevel="0" collapsed="false">
      <c r="B28" s="51" t="s">
        <v>412</v>
      </c>
    </row>
    <row r="29" customFormat="false" ht="12.8" hidden="false" customHeight="false" outlineLevel="0" collapsed="false">
      <c r="B29" s="51" t="s">
        <v>419</v>
      </c>
    </row>
    <row r="30" customFormat="false" ht="12.8" hidden="false" customHeight="false" outlineLevel="0" collapsed="false">
      <c r="B30" s="51" t="s">
        <v>424</v>
      </c>
    </row>
    <row r="31" customFormat="false" ht="12.8" hidden="false" customHeight="false" outlineLevel="0" collapsed="false">
      <c r="B31" s="51" t="s">
        <v>427</v>
      </c>
    </row>
    <row r="32" customFormat="false" ht="12.8" hidden="false" customHeight="false" outlineLevel="0" collapsed="false">
      <c r="B32" s="51" t="s">
        <v>430</v>
      </c>
    </row>
    <row r="33" customFormat="false" ht="12.8" hidden="false" customHeight="false" outlineLevel="0" collapsed="false">
      <c r="B33" s="51" t="s">
        <v>433</v>
      </c>
    </row>
    <row r="34" customFormat="false" ht="12.8" hidden="false" customHeight="false" outlineLevel="0" collapsed="false">
      <c r="B34" s="51" t="s">
        <v>438</v>
      </c>
      <c r="D34" s="45"/>
    </row>
    <row r="35" customFormat="false" ht="12.8" hidden="false" customHeight="false" outlineLevel="0" collapsed="false">
      <c r="B35" s="51" t="s">
        <v>441</v>
      </c>
      <c r="D35" s="45"/>
    </row>
    <row r="36" customFormat="false" ht="12.8" hidden="false" customHeight="false" outlineLevel="0" collapsed="false">
      <c r="B36" s="51" t="s">
        <v>444</v>
      </c>
      <c r="D36" s="45"/>
    </row>
    <row r="37" customFormat="false" ht="12.8" hidden="false" customHeight="false" outlineLevel="0" collapsed="false">
      <c r="B37" s="51" t="s">
        <v>448</v>
      </c>
      <c r="D37" s="45"/>
    </row>
    <row r="38" customFormat="false" ht="12.8" hidden="false" customHeight="false" outlineLevel="0" collapsed="false">
      <c r="B38" s="51" t="s">
        <v>416</v>
      </c>
      <c r="D38" s="45"/>
    </row>
    <row r="39" customFormat="false" ht="12.8" hidden="false" customHeight="false" outlineLevel="0" collapsed="false">
      <c r="B39" s="51" t="s">
        <v>407</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08 B3"/>
    </sheetView>
  </sheetViews>
  <sheetFormatPr defaultColWidth="11.6679687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8" t="s">
        <v>510</v>
      </c>
    </row>
    <row r="4" customFormat="false" ht="15" hidden="false" customHeight="false" outlineLevel="0" collapsed="false">
      <c r="B4" s="68" t="s">
        <v>511</v>
      </c>
    </row>
    <row r="5" customFormat="false" ht="15" hidden="false" customHeight="false" outlineLevel="0" collapsed="false">
      <c r="B5" s="68" t="s">
        <v>512</v>
      </c>
    </row>
    <row r="6" customFormat="false" ht="15" hidden="false" customHeight="false" outlineLevel="0" collapsed="false">
      <c r="B6" s="68" t="s">
        <v>513</v>
      </c>
    </row>
    <row r="7" customFormat="false" ht="15" hidden="false" customHeight="false" outlineLevel="0" collapsed="false">
      <c r="B7" s="68" t="s">
        <v>514</v>
      </c>
    </row>
    <row r="8" customFormat="false" ht="12.8" hidden="false" customHeight="false" outlineLevel="0" collapsed="false">
      <c r="B8" s="0" t="s">
        <v>515</v>
      </c>
    </row>
    <row r="9" customFormat="false" ht="12.8" hidden="false" customHeight="false" outlineLevel="0" collapsed="false">
      <c r="B9" s="0" t="s">
        <v>516</v>
      </c>
    </row>
    <row r="10" customFormat="false" ht="12.8" hidden="false" customHeight="false" outlineLevel="0" collapsed="false">
      <c r="B10" s="0" t="s">
        <v>517</v>
      </c>
    </row>
    <row r="11" customFormat="false" ht="12.8" hidden="false" customHeight="false" outlineLevel="0" collapsed="false">
      <c r="B11" s="0" t="s">
        <v>518</v>
      </c>
    </row>
    <row r="14" customFormat="false" ht="12.8" hidden="false" customHeight="false" outlineLevel="0" collapsed="false">
      <c r="B14" s="0" t="s">
        <v>519</v>
      </c>
    </row>
    <row r="20" customFormat="false" ht="12.8" hidden="false" customHeight="false" outlineLevel="0" collapsed="false">
      <c r="B20" s="0" t="s">
        <v>520</v>
      </c>
    </row>
    <row r="21" customFormat="false" ht="12.8" hidden="false" customHeight="false" outlineLevel="0" collapsed="false">
      <c r="B21" s="0" t="s">
        <v>521</v>
      </c>
    </row>
    <row r="22" customFormat="false" ht="12.8" hidden="false" customHeight="false" outlineLevel="0" collapsed="false">
      <c r="B22" s="0" t="s">
        <v>522</v>
      </c>
    </row>
    <row r="23" customFormat="false" ht="12.8" hidden="false" customHeight="false" outlineLevel="0" collapsed="false">
      <c r="B23" s="0" t="s">
        <v>523</v>
      </c>
    </row>
    <row r="24" customFormat="false" ht="12.8" hidden="false" customHeight="false" outlineLevel="0" collapsed="false">
      <c r="B24" s="0" t="s">
        <v>393</v>
      </c>
    </row>
    <row r="25" customFormat="false" ht="12.8" hidden="false" customHeight="false" outlineLevel="0" collapsed="false">
      <c r="B25" s="0" t="s">
        <v>524</v>
      </c>
    </row>
    <row r="26" customFormat="false" ht="12.8" hidden="false" customHeight="false" outlineLevel="0" collapsed="false">
      <c r="B26" s="0" t="s">
        <v>525</v>
      </c>
    </row>
    <row r="27" customFormat="false" ht="12.8" hidden="false" customHeight="false" outlineLevel="0" collapsed="false">
      <c r="B27" s="0" t="s">
        <v>526</v>
      </c>
    </row>
    <row r="28" customFormat="false" ht="12.8" hidden="false" customHeight="false" outlineLevel="0" collapsed="false">
      <c r="B28" s="0" t="s">
        <v>527</v>
      </c>
    </row>
    <row r="29" customFormat="false" ht="12.8" hidden="false" customHeight="false" outlineLevel="0" collapsed="false">
      <c r="B29" s="0" t="s">
        <v>528</v>
      </c>
    </row>
    <row r="30" customFormat="false" ht="12.8" hidden="false" customHeight="false" outlineLevel="0" collapsed="false">
      <c r="B30" s="0" t="s">
        <v>529</v>
      </c>
    </row>
    <row r="31" customFormat="false" ht="12.8" hidden="false" customHeight="false" outlineLevel="0" collapsed="false">
      <c r="B31" s="0" t="s">
        <v>530</v>
      </c>
    </row>
    <row r="32" customFormat="false" ht="12.8" hidden="false" customHeight="false" outlineLevel="0" collapsed="false">
      <c r="B32" s="0" t="s">
        <v>531</v>
      </c>
    </row>
    <row r="33" customFormat="false" ht="12.8" hidden="false" customHeight="false" outlineLevel="0" collapsed="false">
      <c r="B33" s="0" t="s">
        <v>532</v>
      </c>
    </row>
    <row r="34" customFormat="false" ht="12.8" hidden="false" customHeight="false" outlineLevel="0" collapsed="false">
      <c r="B34" s="0" t="s">
        <v>533</v>
      </c>
    </row>
    <row r="35" customFormat="false" ht="12.8" hidden="false" customHeight="false" outlineLevel="0" collapsed="false">
      <c r="B35" s="0" t="s">
        <v>441</v>
      </c>
    </row>
    <row r="36" customFormat="false" ht="12.8" hidden="false" customHeight="false" outlineLevel="0" collapsed="false">
      <c r="B36" s="0" t="s">
        <v>534</v>
      </c>
    </row>
    <row r="37" customFormat="false" ht="12.8" hidden="false" customHeight="false" outlineLevel="0" collapsed="false">
      <c r="B37" s="0" t="s">
        <v>535</v>
      </c>
    </row>
    <row r="38" customFormat="false" ht="12.8" hidden="false" customHeight="false" outlineLevel="0" collapsed="false">
      <c r="B38" s="0" t="s">
        <v>536</v>
      </c>
    </row>
    <row r="39" customFormat="false" ht="12.8" hidden="false" customHeight="false" outlineLevel="0" collapsed="false">
      <c r="B39" s="0" t="s">
        <v>537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08 B3"/>
    </sheetView>
  </sheetViews>
  <sheetFormatPr defaultColWidth="11.6679687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8" t="s">
        <v>538</v>
      </c>
    </row>
    <row r="4" customFormat="false" ht="15" hidden="false" customHeight="false" outlineLevel="0" collapsed="false">
      <c r="B4" s="68" t="s">
        <v>539</v>
      </c>
    </row>
    <row r="5" customFormat="false" ht="15" hidden="false" customHeight="false" outlineLevel="0" collapsed="false">
      <c r="B5" s="68" t="s">
        <v>540</v>
      </c>
    </row>
    <row r="6" customFormat="false" ht="15" hidden="false" customHeight="false" outlineLevel="0" collapsed="false">
      <c r="B6" s="68" t="s">
        <v>541</v>
      </c>
    </row>
    <row r="7" customFormat="false" ht="12.8" hidden="false" customHeight="false" outlineLevel="0" collapsed="false">
      <c r="B7" s="0" t="s">
        <v>542</v>
      </c>
    </row>
    <row r="8" customFormat="false" ht="12.8" hidden="false" customHeight="false" outlineLevel="0" collapsed="false">
      <c r="B8" s="0" t="s">
        <v>543</v>
      </c>
    </row>
    <row r="9" customFormat="false" ht="12.8" hidden="false" customHeight="false" outlineLevel="0" collapsed="false">
      <c r="B9" s="0" t="s">
        <v>544</v>
      </c>
    </row>
    <row r="10" customFormat="false" ht="12.8" hidden="false" customHeight="false" outlineLevel="0" collapsed="false">
      <c r="B10" s="0" t="s">
        <v>545</v>
      </c>
    </row>
    <row r="11" customFormat="false" ht="12.8" hidden="false" customHeight="false" outlineLevel="0" collapsed="false">
      <c r="B11" s="0" t="s">
        <v>546</v>
      </c>
    </row>
    <row r="14" customFormat="false" ht="12.8" hidden="false" customHeight="false" outlineLevel="0" collapsed="false">
      <c r="B14" s="0" t="s">
        <v>547</v>
      </c>
    </row>
    <row r="20" customFormat="false" ht="12.8" hidden="false" customHeight="false" outlineLevel="0" collapsed="false">
      <c r="B20" s="0" t="s">
        <v>548</v>
      </c>
    </row>
    <row r="21" customFormat="false" ht="12.8" hidden="false" customHeight="false" outlineLevel="0" collapsed="false">
      <c r="B21" s="0" t="s">
        <v>549</v>
      </c>
    </row>
    <row r="22" customFormat="false" ht="12.8" hidden="false" customHeight="false" outlineLevel="0" collapsed="false">
      <c r="B22" s="0" t="s">
        <v>550</v>
      </c>
    </row>
    <row r="23" customFormat="false" ht="12.8" hidden="false" customHeight="false" outlineLevel="0" collapsed="false">
      <c r="B23" s="0" t="s">
        <v>551</v>
      </c>
    </row>
    <row r="24" customFormat="false" ht="12.8" hidden="false" customHeight="false" outlineLevel="0" collapsed="false">
      <c r="B24" s="0" t="s">
        <v>552</v>
      </c>
    </row>
    <row r="25" customFormat="false" ht="12.8" hidden="false" customHeight="false" outlineLevel="0" collapsed="false">
      <c r="B25" s="0" t="s">
        <v>553</v>
      </c>
    </row>
    <row r="26" customFormat="false" ht="12.8" hidden="false" customHeight="false" outlineLevel="0" collapsed="false">
      <c r="B26" s="0" t="s">
        <v>554</v>
      </c>
    </row>
    <row r="27" customFormat="false" ht="12.8" hidden="false" customHeight="false" outlineLevel="0" collapsed="false">
      <c r="B27" s="0" t="s">
        <v>555</v>
      </c>
    </row>
    <row r="28" customFormat="false" ht="12.8" hidden="false" customHeight="false" outlineLevel="0" collapsed="false">
      <c r="B28" s="0" t="s">
        <v>556</v>
      </c>
    </row>
    <row r="29" customFormat="false" ht="12.8" hidden="false" customHeight="false" outlineLevel="0" collapsed="false">
      <c r="B29" s="0" t="s">
        <v>557</v>
      </c>
    </row>
    <row r="30" customFormat="false" ht="12.8" hidden="false" customHeight="false" outlineLevel="0" collapsed="false">
      <c r="B30" s="0" t="s">
        <v>558</v>
      </c>
    </row>
    <row r="31" customFormat="false" ht="12.8" hidden="false" customHeight="false" outlineLevel="0" collapsed="false">
      <c r="B31" s="0" t="s">
        <v>559</v>
      </c>
    </row>
    <row r="32" customFormat="false" ht="12.8" hidden="false" customHeight="false" outlineLevel="0" collapsed="false">
      <c r="B32" s="0" t="s">
        <v>560</v>
      </c>
    </row>
    <row r="33" customFormat="false" ht="12.8" hidden="false" customHeight="false" outlineLevel="0" collapsed="false">
      <c r="B33" s="0" t="s">
        <v>561</v>
      </c>
    </row>
    <row r="34" customFormat="false" ht="12.8" hidden="false" customHeight="false" outlineLevel="0" collapsed="false">
      <c r="B34" s="0" t="s">
        <v>562</v>
      </c>
    </row>
    <row r="35" customFormat="false" ht="12.8" hidden="false" customHeight="false" outlineLevel="0" collapsed="false">
      <c r="B35" s="0" t="s">
        <v>563</v>
      </c>
    </row>
    <row r="36" customFormat="false" ht="12.8" hidden="false" customHeight="false" outlineLevel="0" collapsed="false">
      <c r="B36" s="0" t="s">
        <v>564</v>
      </c>
    </row>
    <row r="37" customFormat="false" ht="12.8" hidden="false" customHeight="false" outlineLevel="0" collapsed="false">
      <c r="B37" s="0" t="s">
        <v>448</v>
      </c>
    </row>
    <row r="38" customFormat="false" ht="12.8" hidden="false" customHeight="false" outlineLevel="0" collapsed="false">
      <c r="B38" s="0" t="s">
        <v>565</v>
      </c>
    </row>
    <row r="39" customFormat="false" ht="12.8" hidden="false" customHeight="false" outlineLevel="0" collapsed="false">
      <c r="B39" s="0" t="s">
        <v>566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08 B3"/>
    </sheetView>
  </sheetViews>
  <sheetFormatPr defaultColWidth="11.6679687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567</v>
      </c>
    </row>
    <row r="4" customFormat="false" ht="12.8" hidden="false" customHeight="false" outlineLevel="0" collapsed="false">
      <c r="B4" s="0" t="s">
        <v>568</v>
      </c>
    </row>
    <row r="5" customFormat="false" ht="12.8" hidden="false" customHeight="false" outlineLevel="0" collapsed="false">
      <c r="B5" s="0" t="s">
        <v>569</v>
      </c>
    </row>
    <row r="6" customFormat="false" ht="12.8" hidden="false" customHeight="false" outlineLevel="0" collapsed="false">
      <c r="B6" s="0" t="s">
        <v>570</v>
      </c>
    </row>
    <row r="7" customFormat="false" ht="12.8" hidden="false" customHeight="false" outlineLevel="0" collapsed="false">
      <c r="B7" s="0" t="s">
        <v>571</v>
      </c>
    </row>
    <row r="8" customFormat="false" ht="15" hidden="false" customHeight="false" outlineLevel="0" collapsed="false">
      <c r="B8" s="68" t="s">
        <v>572</v>
      </c>
    </row>
    <row r="9" customFormat="false" ht="12.8" hidden="false" customHeight="false" outlineLevel="0" collapsed="false">
      <c r="B9" s="0" t="s">
        <v>573</v>
      </c>
    </row>
    <row r="10" customFormat="false" ht="12.8" hidden="false" customHeight="false" outlineLevel="0" collapsed="false">
      <c r="B10" s="45" t="s">
        <v>574</v>
      </c>
    </row>
    <row r="11" customFormat="false" ht="12.8" hidden="false" customHeight="false" outlineLevel="0" collapsed="false">
      <c r="B11" s="45" t="s">
        <v>575</v>
      </c>
    </row>
    <row r="14" customFormat="false" ht="12.8" hidden="false" customHeight="false" outlineLevel="0" collapsed="false">
      <c r="B14" s="0" t="s">
        <v>576</v>
      </c>
    </row>
    <row r="20" customFormat="false" ht="12.8" hidden="false" customHeight="false" outlineLevel="0" collapsed="false">
      <c r="B20" s="0" t="s">
        <v>577</v>
      </c>
    </row>
    <row r="21" customFormat="false" ht="12.8" hidden="false" customHeight="false" outlineLevel="0" collapsed="false">
      <c r="B21" s="0" t="s">
        <v>578</v>
      </c>
    </row>
    <row r="22" customFormat="false" ht="12.8" hidden="false" customHeight="false" outlineLevel="0" collapsed="false">
      <c r="B22" s="0" t="s">
        <v>579</v>
      </c>
    </row>
    <row r="23" customFormat="false" ht="12.8" hidden="false" customHeight="false" outlineLevel="0" collapsed="false">
      <c r="B23" s="0" t="s">
        <v>580</v>
      </c>
    </row>
    <row r="24" customFormat="false" ht="12.8" hidden="false" customHeight="false" outlineLevel="0" collapsed="false">
      <c r="B24" s="0" t="s">
        <v>393</v>
      </c>
    </row>
    <row r="25" customFormat="false" ht="12.8" hidden="false" customHeight="false" outlineLevel="0" collapsed="false">
      <c r="B25" s="0" t="s">
        <v>581</v>
      </c>
    </row>
    <row r="26" customFormat="false" ht="12.8" hidden="false" customHeight="false" outlineLevel="0" collapsed="false">
      <c r="B26" s="0" t="s">
        <v>582</v>
      </c>
    </row>
    <row r="27" customFormat="false" ht="12.8" hidden="false" customHeight="false" outlineLevel="0" collapsed="false">
      <c r="B27" s="0" t="s">
        <v>583</v>
      </c>
    </row>
    <row r="28" customFormat="false" ht="12.8" hidden="false" customHeight="false" outlineLevel="0" collapsed="false">
      <c r="B28" s="0" t="s">
        <v>584</v>
      </c>
    </row>
    <row r="29" customFormat="false" ht="12.8" hidden="false" customHeight="false" outlineLevel="0" collapsed="false">
      <c r="B29" s="0" t="s">
        <v>585</v>
      </c>
    </row>
    <row r="30" customFormat="false" ht="12.8" hidden="false" customHeight="false" outlineLevel="0" collapsed="false">
      <c r="B30" s="0" t="s">
        <v>586</v>
      </c>
    </row>
    <row r="31" customFormat="false" ht="12.8" hidden="false" customHeight="false" outlineLevel="0" collapsed="false">
      <c r="B31" s="0" t="s">
        <v>587</v>
      </c>
    </row>
    <row r="32" customFormat="false" ht="12.8" hidden="false" customHeight="false" outlineLevel="0" collapsed="false">
      <c r="B32" s="0" t="s">
        <v>588</v>
      </c>
    </row>
    <row r="33" customFormat="false" ht="12.8" hidden="false" customHeight="false" outlineLevel="0" collapsed="false">
      <c r="B33" s="0" t="s">
        <v>589</v>
      </c>
    </row>
    <row r="34" customFormat="false" ht="12.8" hidden="false" customHeight="false" outlineLevel="0" collapsed="false">
      <c r="B34" s="0" t="s">
        <v>590</v>
      </c>
    </row>
    <row r="35" customFormat="false" ht="12.8" hidden="false" customHeight="false" outlineLevel="0" collapsed="false">
      <c r="B35" s="0" t="s">
        <v>591</v>
      </c>
    </row>
    <row r="36" customFormat="false" ht="12.8" hidden="false" customHeight="false" outlineLevel="0" collapsed="false">
      <c r="B36" s="0" t="s">
        <v>592</v>
      </c>
    </row>
    <row r="37" customFormat="false" ht="12.8" hidden="false" customHeight="false" outlineLevel="0" collapsed="false">
      <c r="B37" s="0" t="s">
        <v>448</v>
      </c>
    </row>
    <row r="38" customFormat="false" ht="12.8" hidden="false" customHeight="false" outlineLevel="0" collapsed="false">
      <c r="B38" s="0" t="s">
        <v>593</v>
      </c>
    </row>
    <row r="39" customFormat="false" ht="12.8" hidden="false" customHeight="false" outlineLevel="0" collapsed="false">
      <c r="B39" s="0" t="s">
        <v>594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08 B3"/>
    </sheetView>
  </sheetViews>
  <sheetFormatPr defaultColWidth="11.667968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8" t="s">
        <v>595</v>
      </c>
    </row>
    <row r="4" customFormat="false" ht="15" hidden="false" customHeight="false" outlineLevel="0" collapsed="false">
      <c r="B4" s="68" t="s">
        <v>596</v>
      </c>
    </row>
    <row r="5" customFormat="false" ht="12.8" hidden="false" customHeight="false" outlineLevel="0" collapsed="false">
      <c r="B5" s="0" t="s">
        <v>597</v>
      </c>
    </row>
    <row r="6" customFormat="false" ht="15" hidden="false" customHeight="false" outlineLevel="0" collapsed="false">
      <c r="B6" s="68" t="s">
        <v>598</v>
      </c>
    </row>
    <row r="7" customFormat="false" ht="15" hidden="false" customHeight="false" outlineLevel="0" collapsed="false">
      <c r="B7" s="68" t="s">
        <v>599</v>
      </c>
    </row>
    <row r="8" customFormat="false" ht="12.8" hidden="false" customHeight="false" outlineLevel="0" collapsed="false">
      <c r="B8" s="0" t="s">
        <v>600</v>
      </c>
    </row>
    <row r="9" customFormat="false" ht="12.8" hidden="false" customHeight="false" outlineLevel="0" collapsed="false">
      <c r="B9" s="69" t="s">
        <v>601</v>
      </c>
    </row>
    <row r="10" customFormat="false" ht="12.8" hidden="false" customHeight="false" outlineLevel="0" collapsed="false">
      <c r="B10" s="0" t="s">
        <v>602</v>
      </c>
    </row>
    <row r="11" customFormat="false" ht="12.8" hidden="false" customHeight="false" outlineLevel="0" collapsed="false">
      <c r="B11" s="0" t="s">
        <v>603</v>
      </c>
    </row>
    <row r="14" customFormat="false" ht="12.8" hidden="false" customHeight="false" outlineLevel="0" collapsed="false">
      <c r="B14" s="0" t="s">
        <v>604</v>
      </c>
    </row>
    <row r="20" customFormat="false" ht="12.8" hidden="false" customHeight="false" outlineLevel="0" collapsed="false">
      <c r="B20" s="0" t="s">
        <v>605</v>
      </c>
    </row>
    <row r="21" customFormat="false" ht="12.8" hidden="false" customHeight="false" outlineLevel="0" collapsed="false">
      <c r="B21" s="0" t="s">
        <v>606</v>
      </c>
    </row>
    <row r="22" customFormat="false" ht="12.8" hidden="false" customHeight="false" outlineLevel="0" collapsed="false">
      <c r="B22" s="0" t="s">
        <v>550</v>
      </c>
    </row>
    <row r="23" customFormat="false" ht="12.8" hidden="false" customHeight="false" outlineLevel="0" collapsed="false">
      <c r="B23" s="0" t="s">
        <v>607</v>
      </c>
    </row>
    <row r="24" customFormat="false" ht="12.8" hidden="false" customHeight="false" outlineLevel="0" collapsed="false">
      <c r="B24" s="0" t="s">
        <v>393</v>
      </c>
    </row>
    <row r="25" customFormat="false" ht="12.8" hidden="false" customHeight="false" outlineLevel="0" collapsed="false">
      <c r="B25" s="0" t="s">
        <v>608</v>
      </c>
    </row>
    <row r="26" customFormat="false" ht="12.8" hidden="false" customHeight="false" outlineLevel="0" collapsed="false">
      <c r="B26" s="0" t="s">
        <v>609</v>
      </c>
    </row>
    <row r="27" customFormat="false" ht="12.8" hidden="false" customHeight="false" outlineLevel="0" collapsed="false">
      <c r="B27" s="0" t="s">
        <v>610</v>
      </c>
    </row>
    <row r="28" customFormat="false" ht="12.8" hidden="false" customHeight="false" outlineLevel="0" collapsed="false">
      <c r="B28" s="0" t="s">
        <v>611</v>
      </c>
    </row>
    <row r="29" customFormat="false" ht="12.8" hidden="false" customHeight="false" outlineLevel="0" collapsed="false">
      <c r="B29" s="0" t="s">
        <v>612</v>
      </c>
    </row>
    <row r="30" customFormat="false" ht="12.8" hidden="false" customHeight="false" outlineLevel="0" collapsed="false">
      <c r="B30" s="0" t="s">
        <v>613</v>
      </c>
    </row>
    <row r="31" customFormat="false" ht="12.8" hidden="false" customHeight="false" outlineLevel="0" collapsed="false">
      <c r="B31" s="0" t="s">
        <v>614</v>
      </c>
    </row>
    <row r="32" customFormat="false" ht="12.8" hidden="false" customHeight="false" outlineLevel="0" collapsed="false">
      <c r="B32" s="0" t="s">
        <v>615</v>
      </c>
    </row>
    <row r="33" customFormat="false" ht="12.8" hidden="false" customHeight="false" outlineLevel="0" collapsed="false">
      <c r="B33" s="0" t="s">
        <v>616</v>
      </c>
    </row>
    <row r="34" customFormat="false" ht="12.8" hidden="false" customHeight="false" outlineLevel="0" collapsed="false">
      <c r="B34" s="0" t="s">
        <v>617</v>
      </c>
    </row>
    <row r="35" customFormat="false" ht="12.8" hidden="false" customHeight="false" outlineLevel="0" collapsed="false">
      <c r="B35" s="0" t="s">
        <v>591</v>
      </c>
    </row>
    <row r="36" customFormat="false" ht="12.8" hidden="false" customHeight="false" outlineLevel="0" collapsed="false">
      <c r="B36" s="0" t="s">
        <v>618</v>
      </c>
    </row>
    <row r="37" customFormat="false" ht="12.8" hidden="false" customHeight="false" outlineLevel="0" collapsed="false">
      <c r="B37" s="0" t="s">
        <v>535</v>
      </c>
    </row>
    <row r="38" customFormat="false" ht="12.8" hidden="false" customHeight="false" outlineLevel="0" collapsed="false">
      <c r="B38" s="0" t="s">
        <v>619</v>
      </c>
    </row>
    <row r="39" customFormat="false" ht="12.8" hidden="false" customHeight="false" outlineLevel="0" collapsed="false">
      <c r="B39" s="0" t="s">
        <v>620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1" sqref="N5:U208 F21"/>
    </sheetView>
  </sheetViews>
  <sheetFormatPr defaultColWidth="11.66796875" defaultRowHeight="12.8" zeroHeight="false" outlineLevelRow="0" outlineLevelCol="0"/>
  <sheetData>
    <row r="2" customFormat="false" ht="12.8" hidden="false" customHeight="false" outlineLevel="0" collapsed="false">
      <c r="B2" s="0" t="s">
        <v>419</v>
      </c>
    </row>
    <row r="3" customFormat="false" ht="12.8" hidden="false" customHeight="false" outlineLevel="0" collapsed="false">
      <c r="B3" s="0" t="s">
        <v>621</v>
      </c>
    </row>
    <row r="4" customFormat="false" ht="12.8" hidden="false" customHeight="false" outlineLevel="0" collapsed="false">
      <c r="B4" s="0" t="s">
        <v>622</v>
      </c>
    </row>
    <row r="5" customFormat="false" ht="12.8" hidden="false" customHeight="false" outlineLevel="0" collapsed="false">
      <c r="B5" s="0" t="s">
        <v>623</v>
      </c>
    </row>
    <row r="6" customFormat="false" ht="12.8" hidden="false" customHeight="false" outlineLevel="0" collapsed="false">
      <c r="B6" s="0" t="s">
        <v>624</v>
      </c>
    </row>
    <row r="7" customFormat="false" ht="12.8" hidden="false" customHeight="false" outlineLevel="0" collapsed="false">
      <c r="B7" s="0" t="s">
        <v>625</v>
      </c>
    </row>
    <row r="8" customFormat="false" ht="12.8" hidden="false" customHeight="false" outlineLevel="0" collapsed="false">
      <c r="B8" s="0" t="s">
        <v>626</v>
      </c>
    </row>
    <row r="9" customFormat="false" ht="12.8" hidden="false" customHeight="false" outlineLevel="0" collapsed="false">
      <c r="B9" s="0" t="s">
        <v>627</v>
      </c>
    </row>
    <row r="10" customFormat="false" ht="12.8" hidden="false" customHeight="false" outlineLevel="0" collapsed="false">
      <c r="B10" s="0" t="s">
        <v>628</v>
      </c>
    </row>
    <row r="11" customFormat="false" ht="12.8" hidden="false" customHeight="false" outlineLevel="0" collapsed="false">
      <c r="B11" s="0" t="s">
        <v>629</v>
      </c>
    </row>
    <row r="14" customFormat="false" ht="12.8" hidden="false" customHeight="false" outlineLevel="0" collapsed="false">
      <c r="B14" s="0" t="s">
        <v>630</v>
      </c>
    </row>
    <row r="20" customFormat="false" ht="12.8" hidden="false" customHeight="false" outlineLevel="0" collapsed="false">
      <c r="B20" s="0" t="s">
        <v>631</v>
      </c>
    </row>
    <row r="21" customFormat="false" ht="12.8" hidden="false" customHeight="false" outlineLevel="0" collapsed="false">
      <c r="B21" s="0" t="s">
        <v>632</v>
      </c>
    </row>
    <row r="22" customFormat="false" ht="12.8" hidden="false" customHeight="false" outlineLevel="0" collapsed="false">
      <c r="B22" s="0" t="s">
        <v>633</v>
      </c>
    </row>
    <row r="23" customFormat="false" ht="12.8" hidden="false" customHeight="false" outlineLevel="0" collapsed="false">
      <c r="B23" s="0" t="s">
        <v>634</v>
      </c>
    </row>
    <row r="24" customFormat="false" ht="12.8" hidden="false" customHeight="false" outlineLevel="0" collapsed="false">
      <c r="B24" s="0" t="s">
        <v>393</v>
      </c>
    </row>
    <row r="25" customFormat="false" ht="12.8" hidden="false" customHeight="false" outlineLevel="0" collapsed="false">
      <c r="B25" s="0" t="s">
        <v>635</v>
      </c>
    </row>
    <row r="26" customFormat="false" ht="12.8" hidden="false" customHeight="false" outlineLevel="0" collapsed="false">
      <c r="B26" s="0" t="s">
        <v>636</v>
      </c>
    </row>
    <row r="27" customFormat="false" ht="12.8" hidden="false" customHeight="false" outlineLevel="0" collapsed="false">
      <c r="B27" s="0" t="s">
        <v>637</v>
      </c>
    </row>
    <row r="28" customFormat="false" ht="12.8" hidden="false" customHeight="false" outlineLevel="0" collapsed="false">
      <c r="B28" s="0" t="s">
        <v>638</v>
      </c>
    </row>
    <row r="29" customFormat="false" ht="12.8" hidden="false" customHeight="false" outlineLevel="0" collapsed="false">
      <c r="B29" s="0" t="s">
        <v>639</v>
      </c>
    </row>
    <row r="30" customFormat="false" ht="12.8" hidden="false" customHeight="false" outlineLevel="0" collapsed="false">
      <c r="B30" s="0" t="s">
        <v>640</v>
      </c>
    </row>
    <row r="31" customFormat="false" ht="12.8" hidden="false" customHeight="false" outlineLevel="0" collapsed="false">
      <c r="B31" s="0" t="s">
        <v>641</v>
      </c>
    </row>
    <row r="32" customFormat="false" ht="12.8" hidden="false" customHeight="false" outlineLevel="0" collapsed="false">
      <c r="B32" s="0" t="s">
        <v>642</v>
      </c>
    </row>
    <row r="33" customFormat="false" ht="12.8" hidden="false" customHeight="false" outlineLevel="0" collapsed="false">
      <c r="B33" s="0" t="s">
        <v>643</v>
      </c>
    </row>
    <row r="34" customFormat="false" ht="12.8" hidden="false" customHeight="false" outlineLevel="0" collapsed="false">
      <c r="B34" s="0" t="s">
        <v>644</v>
      </c>
    </row>
    <row r="35" customFormat="false" ht="12.8" hidden="false" customHeight="false" outlineLevel="0" collapsed="false">
      <c r="B35" s="0" t="s">
        <v>645</v>
      </c>
    </row>
    <row r="36" customFormat="false" ht="12.8" hidden="false" customHeight="false" outlineLevel="0" collapsed="false">
      <c r="B36" s="0" t="s">
        <v>534</v>
      </c>
    </row>
    <row r="37" customFormat="false" ht="12.8" hidden="false" customHeight="false" outlineLevel="0" collapsed="false">
      <c r="B37" s="0" t="s">
        <v>448</v>
      </c>
    </row>
    <row r="38" customFormat="false" ht="12.8" hidden="false" customHeight="false" outlineLevel="0" collapsed="false">
      <c r="B38" s="0" t="s">
        <v>646</v>
      </c>
    </row>
    <row r="39" customFormat="false" ht="12.8" hidden="false" customHeight="false" outlineLevel="0" collapsed="false">
      <c r="B39" s="0" t="s">
        <v>647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283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2020-10-25T20:25:05Z</dcterms:modified>
  <cp:revision>58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