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<sst xmlns="http://schemas.openxmlformats.org/spreadsheetml/2006/main" count="848" uniqueCount="611">
  <si>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</si>
  <si>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</si>
  <si>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</si>
  <si>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</si>
  <si>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</si>
  <si>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</si>
  <si>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</si>
  <si>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</si>
  <si>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</si>
  <si>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</si>
  <si>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</si>
  <si>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</si>
  <si>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</si>
  <si>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</si>
  <si>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</si>
  <si>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</si>
  <si>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</si>
  <si>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</si>
  <si>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</si>
  <si>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</si>
  <si>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</si>
  <si>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</si>
  <si>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</si>
  <si>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</si>
  <si>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</si>
  <si>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</si>
  <si>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</si>
  <si>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</si>
  <si>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</si>
  <si>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</si>
  <si>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</si>
  <si>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</si>
  <si>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</si>
  <si>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</si>
  <si>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</si>
  <si>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</si>
  <si>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</si>
  <si>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</si>
  <si>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</si>
  <si>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</si>
  <si>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</si>
  <si>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</si>
  <si>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</si>
  <si>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</si>
  <si>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</si>
  <si>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</si>
  <si>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</si>
  <si>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</si>
  <si>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</si>
  <si>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</si>
  <si>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</si>
  <si>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</si>
  <si>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</si>
  <si>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</si>
  <si>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</si>
  <si>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</si>
  <si>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</si>
  <si>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</si>
  <si>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</si>
  <si>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</si>
  <si>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</si>
  <si>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</si>
  <si>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</si>
  <si>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</si>
  <si>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</si>
  <si>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</si>
  <si>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</si>
  <si>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</si>
  <si>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</si>
  <si>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</si>
  <si>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</si>
  <si>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</si>
  <si>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</si>
  <si>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</si>
  <si>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</si>
  <si>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</si>
  <si>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</si>
  <si>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</si>
  <si>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</si>
  <si>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</si>
  <si>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</si>
  <si>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</si>
  <si>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</si>
  <si>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</si>
  <si>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</si>
  <si>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</si>
  <si>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</si>
  <si>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</si>
  <si>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</si>
  <si>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</si>
  <si>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</si>
  <si>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</si>
  <si>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</si>
  <si>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</si>
  <si>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</si>
  <si>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</si>
  <si>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</si>
  <si>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</si>
  <si>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</si>
  <si>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</si>
  <si>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</si>
  <si>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</si>
  <si>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</si>
  <si>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</si>
  <si>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</si>
  <si>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</si>
  <si>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</si>
  <si>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</si>
  <si>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</si>
  <si>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</si>
  <si>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</si>
  <si>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</si>
  <si>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</si>
  <si>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</si>
  <si>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</si>
  <si>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</si>
  <si>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</si>
  <si>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</si>
  <si>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</si>
  <si>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</si>
  <si>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</si>
  <si>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</si>
  <si>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</si>
  <si>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</si>
  <si>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</si>
  <si>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</si>
  <si>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</si>
  <si>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</si>
  <si>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</si>
  <si>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</si>
  <si>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</si>
  <si>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</si>
  <si>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</si>
  <si>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</si>
  <si>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</si>
  <si>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</si>
  <si>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</si>
  <si>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</si>
  <si>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</si>
  <si>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</si>
  <si>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</si>
  <si>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</si>
  <si>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</si>
  <si>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</si>
  <si>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</si>
  <si>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</si>
  <si>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</si>
  <si>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</si>
  <si>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</si>
  <si>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</si>
  <si>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</si>
  <si>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</si>
  <si>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</si>
  <si>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</si>
  <si>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</si>
  <si>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</si>
  <si>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</si>
  <si>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</si>
  <si>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</si>
  <si>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</si>
  <si>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</si>
  <si>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</si>
  <si>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</si>
  <si>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</si>
  <si>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</si>
  <si>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</si>
  <si>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</si>
  <si>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</si>
  <si>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</si>
  <si>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</si>
  <si>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</si>
  <si>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</si>
  <si>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</si>
  <si>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</si>
  <si>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</si>
  <si>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</si>
  <si>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</si>
  <si>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</si>
  <si>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</si>
  <si>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</si>
  <si>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</si>
  <si>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</si>
  <si>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</si>
  <si>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</si>
  <si>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</si>
  <si>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</si>
  <si>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</si>
  <si>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</si>
  <si>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</si>
  <si>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</si>
  <si>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</si>
  <si>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</si>
  <si>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</si>
  <si>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</si>
  <si>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</si>
  <si>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</si>
  <si>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</si>
  <si>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</si>
  <si>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</si>
  <si>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</si>
  <si>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</si>
  <si>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</si>
  <si>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</si>
  <si>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</si>
  <si>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</si>
  <si>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</si>
  <si>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</si>
  <si>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</si>
  <si>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</si>
  <si>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</si>
  <si>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</si>
  <si>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</si>
  <si>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</si>
  <si>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</si>
  <si>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</si>
  <si>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</si>
  <si>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</si>
  <si>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</si>
  <si>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</si>
  <si>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</si>
  <si>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</si>
  <si>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</si>
  <si>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</si>
  <si>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</si>
  <si>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</si>
  <si>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</si>
  <si>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</si>
  <si>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</si>
  <si>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</si>
  <si>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</si>
  <si>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</si>
  <si>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</si>
  <si>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</si>
  <si>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</si>
  <si>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</si>
  <si>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</si>
  <si>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</si>
  <si>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</si>
  <si>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</si>
  <si>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</si>
  <si>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</si>
  <si>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</si>
  <si>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</si>
  <si>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</si>
  <si>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</si>
  <si>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</si>
  <si>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</si>
  <si>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</si>
  <si>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</si>
  <si>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</si>
  <si>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</si>
  <si>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</si>
  <si>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</si>
  <si>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</si>
  <si>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</si>
  <si>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</si>
  <si>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</si>
  <si>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</si>
  <si>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</si>
  <si>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</si>
  <si>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</si>
  <si>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</si>
  <si>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</si>
  <si>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</si>
  <si>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</si>
  <si>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</si>
  <si>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</si>
  <si>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</si>
  <si>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</si>
  <si>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</si>
  <si>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</si>
  <si>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</si>
  <si>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</si>
  <si>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</si>
  <si>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</si>
  <si>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</si>
  <si>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</si>
  <si>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</si>
  <si>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</si>
  <si>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</si>
  <si>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</si>
  <si>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</si>
  <si>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</si>
  <si>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</si>
  <si>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</si>
  <si>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</si>
  <si>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</si>
  <si>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</si>
  <si>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</si>
  <si>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</si>
  <si>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</si>
  <si>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</si>
  <si>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</si>
  <si>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</si>
  <si>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</si>
  <si>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</si>
  <si>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</si>
  <si>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</si>
  <si>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</si>
  <si>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</si>
  <si>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</si>
  <si>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</si>
  <si>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</si>
  <si>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</si>
  <si>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</si>
  <si>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</si>
  <si>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</si>
  <si>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</si>
  <si>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</si>
  <si>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</si>
  <si>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</si>
  <si>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</si>
  <si>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</si>
  <si>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</si>
  <si>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</si>
  <si>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</si>
  <si>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</si>
  <si>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</si>
  <si>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</si>
  <si>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</si>
  <si>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</si>
  <si>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</si>
  <si>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</si>
  <si>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</si>
  <si>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</si>
  <si>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</si>
  <si>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</si>
  <si>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</si>
  <si>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</si>
  <si>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</si>
  <si>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</si>
  <si>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</si>
  <si>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</si>
  <si>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</si>
  <si>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</si>
  <si>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</si>
  <si>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</si>
  <si>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</si>
  <si>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</si>
  <si>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</si>
  <si>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</si>
  <si>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</si>
  <si>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</si>
  <si>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</si>
  <si>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</si>
  <si>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</si>
  <si>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</si>
  <si>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</si>
  <si>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</si>
  <si>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</si>
  <si>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</si>
  <si>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</si>
  <si>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</si>
  <si>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</si>
  <si>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</si>
  <si>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</si>
  <si>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</si>
  <si>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</si>
  <si>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</si>
  <si>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</si>
  <si>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</si>
  <si>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</si>
  <si>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</si>
  <si>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</si>
  <si>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</si>
  <si>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</si>
  <si>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</si>
  <si>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</si>
  <si>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</si>
  <si>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</si>
  <si>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</si>
  <si>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</si>
  <si>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</si>
  <si>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</si>
  <si>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</si>
  <si>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</si>
  <si>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</si>
  <si>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</si>
  <si>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</si>
  <si>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</si>
  <si>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</si>
  <si>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</si>
  <si>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</si>
  <si>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</si>
  <si>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</si>
  <si>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</si>
  <si>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</si>
  <si>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</si>
  <si>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</si>
  <si>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</si>
  <si>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</si>
  <si>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</si>
  <si>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</si>
  <si>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</si>
  <si>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</si>
  <si>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</si>
  <si>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</si>
  <si>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</si>
  <si>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</si>
  <si>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</si>
  <si>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</si>
  <si>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</si>
  <si>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</si>
  <si>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</si>
  <si>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</si>
  <si>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</si>
  <si>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</si>
  <si>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</si>
  <si>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</si>
  <si>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</si>
  <si>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</si>
  <si>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</si>
  <si>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</si>
  <si>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</si>
  <si>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</si>
  <si>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</si>
  <si>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</si>
  <si>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</si>
  <si>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</si>
  <si>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</si>
  <si>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</si>
  <si>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</si>
  <si>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</si>
  <si>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</si>
  <si>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</si>
  <si>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</si>
  <si>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</si>
  <si>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</si>
  <si>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</si>
  <si>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</si>
  <si>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</si>
  <si>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</si>
  <si>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</si>
  <si>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</si>
  <si>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</si>
  <si>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</si>
  <si>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</si>
  <si>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</si>
  <si>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</si>
  <si>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</si>
  <si>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</si>
  <si>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</si>
  <si>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</si>
  <si>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</si>
  <si>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</si>
  <si>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</si>
  <si>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</si>
  <si>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</si>
  <si>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</si>
  <si>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</si>
  <si>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</si>
  <si>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</si>
  <si>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</si>
  <si>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</si>
  <si>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English</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</si>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</sst>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Compatible Ensembles de keycaps  avec</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28" t="str">
        <f aca="false">IF(ISBLANK(Values!E4),"",Values!$B$1 &amp; " " &amp; Values!$P4 &amp; " " &amp; Values!$H4 )</f>
        <v>TellusRem Compatible Ensembles de keycaps  avec Macbook Pro 13.3'' A1278 Macbook Pro 15.4'' A1286 Macbook Pro 17'' A1297 allemand</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Macbook AP02 - DE</v>
      </c>
      <c r="K5" s="28" t="n">
        <f aca="false">IF(ISBLANK(Values!E4),"",Values!$B$4)</f>
        <v>20</v>
      </c>
      <c r="L5" s="39"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8" t="str">
        <f aca="false">IF(ISBLANK(Values!E4),"","Size-Color")</f>
        <v>Size-Color</v>
      </c>
      <c r="Z5" s="32" t="str">
        <f aca="false">IF(ISBLANK(Values!E4),"","variation")</f>
        <v>variation</v>
      </c>
      <c r="AA5" s="36" t="str">
        <f aca="false">IF(ISBLANK(Values!E4),"",Values!$B$20)</f>
        <v>PartialUpdate</v>
      </c>
      <c r="AI5" s="40" t="str">
        <f aca="false">IF(ISBLANK(Values!E4),"",IF(Values!I4,Values!$B$23,Values!$B$23))</f>
        <v>👉 CLIENTS SATISFAITS DANS LE MONDE: Plus de 10 000 clients satisfaits dans le monde.</v>
      </c>
      <c r="AJ5" s="41" t="str">
        <f aca="false">IF(ISBLANK(Values!E4),"","👉 "&amp;Values!H4&amp; " "&amp;Values!$B$24 &amp;" "&amp;Values!$B$3 &amp; " "&amp; Values!$P4)</f>
        <v>👉 allemand Compatible avec  Macbook Pro 13.3'' A1278 Macbook Pro 15.4'' A1286 Macbook Pro 17'' A1297</v>
      </c>
      <c r="AK5" s="1" t="str">
        <f aca="false">IF(ISBLANK(Values!E4),"",Values!$B$25)</f>
        <v>⌚ Facile à échanger votre clavier. Économisez au moins une heure de travail en n'ouvrant pas votre cher MacBook. Ressemble exactement à l'original et conserve le même rapport de rétroéclairage sur votre ordinateur portable.</v>
      </c>
      <c r="AL5" s="1" t="str">
        <f aca="false">IF(ISBLANK(Values!E4),"",Values!$B$26)</f>
        <v>Aucun tournevis nécessaire. Pas besoin de démonter tout votre ordinateur portable pour changer de clavier. Est la solution la plus sûre pour votre ordinateur portable.</v>
      </c>
      <c r="AM5" s="1" t="str">
        <f aca="false">IF(ISBLANK(Values!E4),"",Values!$B$27)</f>
        <v>L'ensemble de touches du MacBook ne contient pas de charnières en plastique.</v>
      </c>
      <c r="AT5" s="42" t="str">
        <f aca="false">IF(ISBLANK(Values!E4),"",Values!H4)</f>
        <v>allemand</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28" t="str">
        <f aca="false">IF(ISBLANK(Values!E5),"",Values!$B$1 &amp; " " &amp; Values!$P5 &amp; " " &amp; Values!$H5 )</f>
        <v>TellusRem Compatible Ensembles de keycaps  avec Macbook Pro 13.3'' A1278 Macbook Pro 15.4'' A1286 Macbook Pro 17'' A1297 français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Macbook AP02 - FR</v>
      </c>
      <c r="K6" s="28" t="n">
        <f aca="false">IF(ISBLANK(Values!E5),"",Values!$B$4)</f>
        <v>20</v>
      </c>
      <c r="L6" s="39"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8" t="str">
        <f aca="false">IF(ISBLANK(Values!E5),"","Size-Color")</f>
        <v>Size-Color</v>
      </c>
      <c r="Z6" s="32" t="str">
        <f aca="false">IF(ISBLANK(Values!E5),"","variation")</f>
        <v>variation</v>
      </c>
      <c r="AA6" s="36" t="str">
        <f aca="false">IF(ISBLANK(Values!E5),"",Values!$B$20)</f>
        <v>PartialUpdate</v>
      </c>
      <c r="AI6" s="40" t="str">
        <f aca="false">IF(ISBLANK(Values!E5),"",IF(Values!I5,Values!$B$23,Values!$B$23))</f>
        <v>👉 CLIENTS SATISFAITS DANS LE MONDE: Plus de 10 000 clients satisfaits dans le monde.</v>
      </c>
      <c r="AJ6" s="41" t="str">
        <f aca="false">IF(ISBLANK(Values!E5),"","👉 "&amp;Values!H5&amp; " "&amp;Values!$B$24 &amp;" "&amp;Values!$B$3 &amp; " "&amp; Values!$P5)</f>
        <v>👉 français Compatible avec  Macbook Pro 13.3'' A1278 Macbook Pro 15.4'' A1286 Macbook Pro 17'' A1297</v>
      </c>
      <c r="AK6" s="1" t="str">
        <f aca="false">IF(ISBLANK(Values!E5),"",Values!$B$25)</f>
        <v>⌚ Facile à échanger votre clavier. Économisez au moins une heure de travail en n'ouvrant pas votre cher MacBook. Ressemble exactement à l'original et conserve le même rapport de rétroéclairage sur votre ordinateur portable.</v>
      </c>
      <c r="AL6" s="1" t="str">
        <f aca="false">IF(ISBLANK(Values!E5),"",Values!$B$26)</f>
        <v>Aucun tournevis nécessaire. Pas besoin de démonter tout votre ordinateur portable pour changer de clavier. Est la solution la plus sûre pour votre ordinateur portable.</v>
      </c>
      <c r="AM6" s="1" t="str">
        <f aca="false">IF(ISBLANK(Values!E5),"",Values!$B$27)</f>
        <v>L'ensemble de touches du MacBook ne contient pas de charnières en plastique.</v>
      </c>
      <c r="AT6" s="42" t="str">
        <f aca="false">IF(ISBLANK(Values!E5),"",Values!H5)</f>
        <v>français</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28" t="str">
        <f aca="false">IF(ISBLANK(Values!E6),"",Values!$B$1 &amp; " " &amp; Values!$P6 &amp; " " &amp; Values!$H6 )</f>
        <v>TellusRem Compatible Ensembles de keycaps  avec Macbook Pro 13.3'' A1278 Macbook Pro 15.4'' A1286 Macbook Pro 17'' A1297 italien</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Macbook AP02 - IT</v>
      </c>
      <c r="K7" s="28" t="n">
        <f aca="false">IF(ISBLANK(Values!E6),"",Values!$B$4)</f>
        <v>20</v>
      </c>
      <c r="L7" s="39"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8" t="str">
        <f aca="false">IF(ISBLANK(Values!E6),"","Size-Color")</f>
        <v>Size-Color</v>
      </c>
      <c r="Z7" s="32" t="str">
        <f aca="false">IF(ISBLANK(Values!E6),"","variation")</f>
        <v>variation</v>
      </c>
      <c r="AA7" s="36" t="str">
        <f aca="false">IF(ISBLANK(Values!E6),"",Values!$B$20)</f>
        <v>PartialUpdate</v>
      </c>
      <c r="AI7" s="40" t="str">
        <f aca="false">IF(ISBLANK(Values!E6),"",IF(Values!I6,Values!$B$23,Values!$B$23))</f>
        <v>👉 CLIENTS SATISFAITS DANS LE MONDE: Plus de 10 000 clients satisfaits dans le monde.</v>
      </c>
      <c r="AJ7" s="41" t="str">
        <f aca="false">IF(ISBLANK(Values!E6),"","👉 "&amp;Values!H6&amp; " "&amp;Values!$B$24 &amp;" "&amp;Values!$B$3 &amp; " "&amp; Values!$P6)</f>
        <v>👉 italien Compatible avec  Macbook Pro 13.3'' A1278 Macbook Pro 15.4'' A1286 Macbook Pro 17'' A1297</v>
      </c>
      <c r="AK7" s="1" t="str">
        <f aca="false">IF(ISBLANK(Values!E6),"",Values!$B$25)</f>
        <v>⌚ Facile à échanger votre clavier. Économisez au moins une heure de travail en n'ouvrant pas votre cher MacBook. Ressemble exactement à l'original et conserve le même rapport de rétroéclairage sur votre ordinateur portable.</v>
      </c>
      <c r="AL7" s="1" t="str">
        <f aca="false">IF(ISBLANK(Values!E6),"",Values!$B$26)</f>
        <v>Aucun tournevis nécessaire. Pas besoin de démonter tout votre ordinateur portable pour changer de clavier. Est la solution la plus sûre pour votre ordinateur portable.</v>
      </c>
      <c r="AM7" s="1" t="str">
        <f aca="false">IF(ISBLANK(Values!E6),"",Values!$B$27)</f>
        <v>L'ensemble de touches du MacBook ne contient pas de charnières en plastique.</v>
      </c>
      <c r="AT7" s="42" t="str">
        <f aca="false">IF(ISBLANK(Values!E6),"",Values!H6)</f>
        <v>italien</v>
      </c>
      <c r="AV7" s="36"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28" t="str">
        <f aca="false">IF(ISBLANK(Values!E7),"",Values!$B$1 &amp; " " &amp; Values!$P7 &amp; " " &amp; Values!$H7 )</f>
        <v>TellusRem Compatible Ensembles de keycaps  avec Macbook Pro 13.3'' A1278 Macbook Pro 15.4'' A1286 Macbook Pro 17'' A1297 Espagnol</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Macbook AP02 - ES</v>
      </c>
      <c r="K8" s="28" t="n">
        <f aca="false">IF(ISBLANK(Values!E7),"",Values!$B$4)</f>
        <v>20</v>
      </c>
      <c r="L8" s="39"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8" t="str">
        <f aca="false">IF(ISBLANK(Values!E7),"","Size-Color")</f>
        <v>Size-Color</v>
      </c>
      <c r="Z8" s="32" t="str">
        <f aca="false">IF(ISBLANK(Values!E7),"","variation")</f>
        <v>variation</v>
      </c>
      <c r="AA8" s="36" t="str">
        <f aca="false">IF(ISBLANK(Values!E7),"",Values!$B$20)</f>
        <v>PartialUpdate</v>
      </c>
      <c r="AI8" s="40" t="str">
        <f aca="false">IF(ISBLANK(Values!E7),"",IF(Values!I7,Values!$B$23,Values!$B$23))</f>
        <v>👉 CLIENTS SATISFAITS DANS LE MONDE: Plus de 10 000 clients satisfaits dans le monde.</v>
      </c>
      <c r="AJ8" s="41" t="str">
        <f aca="false">IF(ISBLANK(Values!E7),"","👉 "&amp;Values!H7&amp; " "&amp;Values!$B$24 &amp;" "&amp;Values!$B$3 &amp; " "&amp; Values!$P7)</f>
        <v>👉 Espagnol Compatible avec  Macbook Pro 13.3'' A1278 Macbook Pro 15.4'' A1286 Macbook Pro 17'' A1297</v>
      </c>
      <c r="AK8" s="1" t="str">
        <f aca="false">IF(ISBLANK(Values!E7),"",Values!$B$25)</f>
        <v>⌚ Facile à échanger votre clavier. Économisez au moins une heure de travail en n'ouvrant pas votre cher MacBook. Ressemble exactement à l'original et conserve le même rapport de rétroéclairage sur votre ordinateur portable.</v>
      </c>
      <c r="AL8" s="1" t="str">
        <f aca="false">IF(ISBLANK(Values!E7),"",Values!$B$26)</f>
        <v>Aucun tournevis nécessaire. Pas besoin de démonter tout votre ordinateur portable pour changer de clavier. Est la solution la plus sûre pour votre ordinateur portable.</v>
      </c>
      <c r="AM8" s="1" t="str">
        <f aca="false">IF(ISBLANK(Values!E7),"",Values!$B$27)</f>
        <v>L'ensemble de touches du MacBook ne contient pas de charnières en plastique.</v>
      </c>
      <c r="AT8" s="42" t="str">
        <f aca="false">IF(ISBLANK(Values!E7),"",Values!H7)</f>
        <v>Espagnol</v>
      </c>
      <c r="AV8" s="36"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28" t="str">
        <f aca="false">IF(ISBLANK(Values!E8),"",Values!$B$1 &amp; " " &amp; Values!$P8 &amp; " " &amp; Values!$H8 )</f>
        <v>TellusRem Compatible Ensembles de keycaps  avec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Macbook AP02 - UK</v>
      </c>
      <c r="K9" s="28" t="n">
        <f aca="false">IF(ISBLANK(Values!E8),"",Values!$B$4)</f>
        <v>20</v>
      </c>
      <c r="L9" s="39"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8" t="str">
        <f aca="false">IF(ISBLANK(Values!E8),"","Size-Color")</f>
        <v>Size-Color</v>
      </c>
      <c r="Z9" s="32" t="str">
        <f aca="false">IF(ISBLANK(Values!E8),"","variation")</f>
        <v>variation</v>
      </c>
      <c r="AA9" s="36" t="str">
        <f aca="false">IF(ISBLANK(Values!E8),"",Values!$B$20)</f>
        <v>PartialUpdate</v>
      </c>
      <c r="AI9" s="40" t="str">
        <f aca="false">IF(ISBLANK(Values!E8),"",IF(Values!I8,Values!$B$23,Values!$B$23))</f>
        <v>👉 CLIENTS SATISFAITS DANS LE MONDE: Plus de 10 000 clients satisfaits dans le monde.</v>
      </c>
      <c r="AJ9" s="41" t="str">
        <f aca="false">IF(ISBLANK(Values!E8),"","👉 "&amp;Values!H8&amp; " "&amp;Values!$B$24 &amp;" "&amp;Values!$B$3 &amp; " "&amp; Values!$P8)</f>
        <v>👉 UK Compatible avec  Macbook Pro 13.3'' A1278 Macbook Pro 15.4'' A1286 Macbook Pro 17'' A1297</v>
      </c>
      <c r="AK9" s="1" t="str">
        <f aca="false">IF(ISBLANK(Values!E8),"",Values!$B$25)</f>
        <v>⌚ Facile à échanger votre clavier. Économisez au moins une heure de travail en n'ouvrant pas votre cher MacBook. Ressemble exactement à l'original et conserve le même rapport de rétroéclairage sur votre ordinateur portable.</v>
      </c>
      <c r="AL9" s="1" t="str">
        <f aca="false">IF(ISBLANK(Values!E8),"",Values!$B$26)</f>
        <v>Aucun tournevis nécessaire. Pas besoin de démonter tout votre ordinateur portable pour changer de clavier. Est la solution la plus sûre pour votre ordinateur portable.</v>
      </c>
      <c r="AM9" s="1" t="str">
        <f aca="false">IF(ISBLANK(Values!E8),"",Values!$B$27)</f>
        <v>L'ensemble de touches du MacBook ne contient pas de charnières en plastique.</v>
      </c>
      <c r="AT9" s="42" t="str">
        <f aca="false">IF(ISBLANK(Values!E8),"",Values!H8)</f>
        <v>UK</v>
      </c>
      <c r="AV9" s="36"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28" t="str">
        <f aca="false">IF(ISBLANK(Values!E9),"",Values!$B$1 &amp; " " &amp; Values!$P9 &amp; " " &amp; Values!$H9 )</f>
        <v>TellusRem Compatible Ensembles de keycaps  avec Macbook Pro 13.3'' A1278 Macbook Pro 15.4'' A1286 Macbook Pro 17'' A1297 Suédois – Finlandais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Macbook AP02 - SE</v>
      </c>
      <c r="K10" s="28" t="n">
        <f aca="false">IF(ISBLANK(Values!E9),"",Values!$B$4)</f>
        <v>20</v>
      </c>
      <c r="L10" s="39"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8" t="str">
        <f aca="false">IF(ISBLANK(Values!E9),"","Size-Color")</f>
        <v>Size-Color</v>
      </c>
      <c r="Z10" s="32" t="str">
        <f aca="false">IF(ISBLANK(Values!E9),"","variation")</f>
        <v>variation</v>
      </c>
      <c r="AA10" s="36" t="str">
        <f aca="false">IF(ISBLANK(Values!E9),"",Values!$B$20)</f>
        <v>PartialUpdate</v>
      </c>
      <c r="AI10" s="40" t="str">
        <f aca="false">IF(ISBLANK(Values!E9),"",IF(Values!I9,Values!$B$23,Values!$B$23))</f>
        <v>👉 CLIENTS SATISFAITS DANS LE MONDE: Plus de 10 000 clients satisfaits dans le monde.</v>
      </c>
      <c r="AJ10" s="41" t="str">
        <f aca="false">IF(ISBLANK(Values!E9),"","👉 "&amp;Values!H9&amp; " "&amp;Values!$B$24 &amp;" "&amp;Values!$B$3 &amp; " "&amp; Values!$P9)</f>
        <v>👉 Suédois – Finlandais Compatible avec  Macbook Pro 13.3'' A1278 Macbook Pro 15.4'' A1286 Macbook Pro 17'' A1297</v>
      </c>
      <c r="AK10" s="1" t="str">
        <f aca="false">IF(ISBLANK(Values!E9),"",Values!$B$25)</f>
        <v>⌚ Facile à échanger votre clavier. Économisez au moins une heure de travail en n'ouvrant pas votre cher MacBook. Ressemble exactement à l'original et conserve le même rapport de rétroéclairage sur votre ordinateur portable.</v>
      </c>
      <c r="AL10" s="1" t="str">
        <f aca="false">IF(ISBLANK(Values!E9),"",Values!$B$26)</f>
        <v>Aucun tournevis nécessaire. Pas besoin de démonter tout votre ordinateur portable pour changer de clavier. Est la solution la plus sûre pour votre ordinateur portable.</v>
      </c>
      <c r="AM10" s="1" t="str">
        <f aca="false">IF(ISBLANK(Values!E9),"",Values!$B$27)</f>
        <v>L'ensemble de touches du MacBook ne contient pas de charnières en plastique.</v>
      </c>
      <c r="AT10" s="42" t="str">
        <f aca="false">IF(ISBLANK(Values!E9),"",Values!H9)</f>
        <v>Suédois – Finlandais</v>
      </c>
      <c r="AV10" s="36"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28" t="str">
        <f aca="false">IF(ISBLANK(Values!E10),"",Values!$B$1 &amp; " " &amp; Values!$P10 &amp; " " &amp; Values!$H10 )</f>
        <v>TellusRem Compatible Ensembles de keycaps  avec Macbook Pro 13.3'' A1278 Macbook Pro 15.4'' A1286 Macbook Pro 17'' A1297 allemand</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Macbook AP04 - DE</v>
      </c>
      <c r="K11" s="28" t="n">
        <f aca="false">IF(ISBLANK(Values!E10),"",Values!$B$4)</f>
        <v>20</v>
      </c>
      <c r="L11" s="39"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8" t="str">
        <f aca="false">IF(ISBLANK(Values!E10),"","Size-Color")</f>
        <v>Size-Color</v>
      </c>
      <c r="Z11" s="32" t="str">
        <f aca="false">IF(ISBLANK(Values!E10),"","variation")</f>
        <v>variation</v>
      </c>
      <c r="AA11" s="36" t="str">
        <f aca="false">IF(ISBLANK(Values!E10),"",Values!$B$20)</f>
        <v>PartialUpdate</v>
      </c>
      <c r="AI11" s="40" t="str">
        <f aca="false">IF(ISBLANK(Values!E10),"",IF(Values!I10,Values!$B$23,Values!$B$23))</f>
        <v>👉 CLIENTS SATISFAITS DANS LE MONDE: Plus de 10 000 clients satisfaits dans le monde.</v>
      </c>
      <c r="AJ11" s="41" t="str">
        <f aca="false">IF(ISBLANK(Values!E10),"","👉 "&amp;Values!H10&amp; " "&amp;Values!$B$24 &amp;" "&amp;Values!$B$3 &amp; " "&amp; Values!$P10)</f>
        <v>👉 allemand Compatible avec  Macbook Pro 13.3'' A1278 Macbook Pro 15.4'' A1286 Macbook Pro 17'' A1297</v>
      </c>
      <c r="AK11" s="1" t="str">
        <f aca="false">IF(ISBLANK(Values!E10),"",Values!$B$25)</f>
        <v>⌚ Facile à échanger votre clavier. Économisez au moins une heure de travail en n'ouvrant pas votre cher MacBook. Ressemble exactement à l'original et conserve le même rapport de rétroéclairage sur votre ordinateur portable.</v>
      </c>
      <c r="AL11" s="1" t="str">
        <f aca="false">IF(ISBLANK(Values!E10),"",Values!$B$26)</f>
        <v>Aucun tournevis nécessaire. Pas besoin de démonter tout votre ordinateur portable pour changer de clavier. Est la solution la plus sûre pour votre ordinateur portable.</v>
      </c>
      <c r="AM11" s="1" t="str">
        <f aca="false">IF(ISBLANK(Values!E10),"",Values!$B$27)</f>
        <v>L'ensemble de touches du MacBook ne contient pas de charnières en plastique.</v>
      </c>
      <c r="AT11" s="42" t="str">
        <f aca="false">IF(ISBLANK(Values!E10),"",Values!H10)</f>
        <v>allemand</v>
      </c>
      <c r="AV11" s="36"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28" t="str">
        <f aca="false">IF(ISBLANK(Values!E11),"",Values!$B$1 &amp; " " &amp; Values!$P11 &amp; " " &amp; Values!$H11 )</f>
        <v>TellusRem Compatible Ensembles de keycaps  avec Macbook Pro 13.3'' A1278 Macbook Pro 15.4'' A1286 Macbook Pro 17'' A1297 français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Macbook AP04 - FR</v>
      </c>
      <c r="K12" s="28" t="n">
        <f aca="false">IF(ISBLANK(Values!E11),"",Values!$B$4)</f>
        <v>20</v>
      </c>
      <c r="L12" s="39"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8" t="str">
        <f aca="false">IF(ISBLANK(Values!E11),"","Size-Color")</f>
        <v>Size-Color</v>
      </c>
      <c r="Z12" s="32" t="str">
        <f aca="false">IF(ISBLANK(Values!E11),"","variation")</f>
        <v>variation</v>
      </c>
      <c r="AA12" s="36" t="str">
        <f aca="false">IF(ISBLANK(Values!E11),"",Values!$B$20)</f>
        <v>PartialUpdate</v>
      </c>
      <c r="AI12" s="40" t="str">
        <f aca="false">IF(ISBLANK(Values!E11),"",IF(Values!I11,Values!$B$23,Values!$B$23))</f>
        <v>👉 CLIENTS SATISFAITS DANS LE MONDE: Plus de 10 000 clients satisfaits dans le monde.</v>
      </c>
      <c r="AJ12" s="41" t="str">
        <f aca="false">IF(ISBLANK(Values!E11),"","👉 "&amp;Values!H11&amp; " "&amp;Values!$B$24 &amp;" "&amp;Values!$B$3 &amp; " "&amp; Values!$P11)</f>
        <v>👉 français Compatible avec  Macbook Pro 13.3'' A1278 Macbook Pro 15.4'' A1286 Macbook Pro 17'' A1297</v>
      </c>
      <c r="AK12" s="1" t="str">
        <f aca="false">IF(ISBLANK(Values!E11),"",Values!$B$25)</f>
        <v>⌚ Facile à échanger votre clavier. Économisez au moins une heure de travail en n'ouvrant pas votre cher MacBook. Ressemble exactement à l'original et conserve le même rapport de rétroéclairage sur votre ordinateur portable.</v>
      </c>
      <c r="AL12" s="1" t="str">
        <f aca="false">IF(ISBLANK(Values!E11),"",Values!$B$26)</f>
        <v>Aucun tournevis nécessaire. Pas besoin de démonter tout votre ordinateur portable pour changer de clavier. Est la solution la plus sûre pour votre ordinateur portable.</v>
      </c>
      <c r="AM12" s="1" t="str">
        <f aca="false">IF(ISBLANK(Values!E11),"",Values!$B$27)</f>
        <v>L'ensemble de touches du MacBook ne contient pas de charnières en plastique.</v>
      </c>
      <c r="AT12" s="42" t="str">
        <f aca="false">IF(ISBLANK(Values!E11),"",Values!H11)</f>
        <v>français</v>
      </c>
      <c r="AV12" s="36"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28" t="str">
        <f aca="false">IF(ISBLANK(Values!E12),"",Values!$B$1 &amp; " " &amp; Values!$P12 &amp; " " &amp; Values!$H12 )</f>
        <v>TellusRem Compatible Ensembles de keycaps  avec Macbook Pro 13.3'' A1278 Macbook Pro 15.4'' A1286 Macbook Pro 17'' A1297 italien</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Macbook AP04 - IT</v>
      </c>
      <c r="K13" s="28" t="n">
        <f aca="false">IF(ISBLANK(Values!E12),"",Values!$B$4)</f>
        <v>20</v>
      </c>
      <c r="L13" s="39"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8" t="str">
        <f aca="false">IF(ISBLANK(Values!E12),"","Size-Color")</f>
        <v>Size-Color</v>
      </c>
      <c r="Z13" s="32" t="str">
        <f aca="false">IF(ISBLANK(Values!E12),"","variation")</f>
        <v>variation</v>
      </c>
      <c r="AA13" s="36" t="str">
        <f aca="false">IF(ISBLANK(Values!E12),"",Values!$B$20)</f>
        <v>PartialUpdate</v>
      </c>
      <c r="AI13" s="40" t="str">
        <f aca="false">IF(ISBLANK(Values!E12),"",IF(Values!I12,Values!$B$23,Values!$B$23))</f>
        <v>👉 CLIENTS SATISFAITS DANS LE MONDE: Plus de 10 000 clients satisfaits dans le monde.</v>
      </c>
      <c r="AJ13" s="41" t="str">
        <f aca="false">IF(ISBLANK(Values!E12),"","👉 "&amp;Values!H12&amp; " "&amp;Values!$B$24 &amp;" "&amp;Values!$B$3 &amp; " "&amp; Values!$P12)</f>
        <v>👉 italien Compatible avec  Macbook Pro 13.3'' A1278 Macbook Pro 15.4'' A1286 Macbook Pro 17'' A1297</v>
      </c>
      <c r="AK13" s="1" t="str">
        <f aca="false">IF(ISBLANK(Values!E12),"",Values!$B$25)</f>
        <v>⌚ Facile à échanger votre clavier. Économisez au moins une heure de travail en n'ouvrant pas votre cher MacBook. Ressemble exactement à l'original et conserve le même rapport de rétroéclairage sur votre ordinateur portable.</v>
      </c>
      <c r="AL13" s="1" t="str">
        <f aca="false">IF(ISBLANK(Values!E12),"",Values!$B$26)</f>
        <v>Aucun tournevis nécessaire. Pas besoin de démonter tout votre ordinateur portable pour changer de clavier. Est la solution la plus sûre pour votre ordinateur portable.</v>
      </c>
      <c r="AM13" s="1" t="str">
        <f aca="false">IF(ISBLANK(Values!E12),"",Values!$B$27)</f>
        <v>L'ensemble de touches du MacBook ne contient pas de charnières en plastique.</v>
      </c>
      <c r="AT13" s="42" t="str">
        <f aca="false">IF(ISBLANK(Values!E12),"",Values!H12)</f>
        <v>italien</v>
      </c>
      <c r="AV13" s="36"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28" t="str">
        <f aca="false">IF(ISBLANK(Values!E13),"",Values!$B$1 &amp; " " &amp; Values!$P13 &amp; " " &amp; Values!$H13 )</f>
        <v>TellusRem Compatible Ensembles de keycaps  avec Macbook Pro 13.3'' A1278 Macbook Pro 15.4'' A1286 Macbook Pro 17'' A1297 Espagnol</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Macbook AP04 - ES</v>
      </c>
      <c r="K14" s="28" t="n">
        <f aca="false">IF(ISBLANK(Values!E13),"",Values!$B$4)</f>
        <v>20</v>
      </c>
      <c r="L14" s="39"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8" t="str">
        <f aca="false">IF(ISBLANK(Values!E13),"","Size-Color")</f>
        <v>Size-Color</v>
      </c>
      <c r="Z14" s="32" t="str">
        <f aca="false">IF(ISBLANK(Values!E13),"","variation")</f>
        <v>variation</v>
      </c>
      <c r="AA14" s="36" t="str">
        <f aca="false">IF(ISBLANK(Values!E13),"",Values!$B$20)</f>
        <v>PartialUpdate</v>
      </c>
      <c r="AI14" s="40" t="str">
        <f aca="false">IF(ISBLANK(Values!E13),"",IF(Values!I13,Values!$B$23,Values!$B$23))</f>
        <v>👉 CLIENTS SATISFAITS DANS LE MONDE: Plus de 10 000 clients satisfaits dans le monde.</v>
      </c>
      <c r="AJ14" s="41" t="str">
        <f aca="false">IF(ISBLANK(Values!E13),"","👉 "&amp;Values!H13&amp; " "&amp;Values!$B$24 &amp;" "&amp;Values!$B$3 &amp; " "&amp; Values!$P13)</f>
        <v>👉 Espagnol Compatible avec  Macbook Pro 13.3'' A1278 Macbook Pro 15.4'' A1286 Macbook Pro 17'' A1297</v>
      </c>
      <c r="AK14" s="1" t="str">
        <f aca="false">IF(ISBLANK(Values!E13),"",Values!$B$25)</f>
        <v>⌚ Facile à échanger votre clavier. Économisez au moins une heure de travail en n'ouvrant pas votre cher MacBook. Ressemble exactement à l'original et conserve le même rapport de rétroéclairage sur votre ordinateur portable.</v>
      </c>
      <c r="AL14" s="1" t="str">
        <f aca="false">IF(ISBLANK(Values!E13),"",Values!$B$26)</f>
        <v>Aucun tournevis nécessaire. Pas besoin de démonter tout votre ordinateur portable pour changer de clavier. Est la solution la plus sûre pour votre ordinateur portable.</v>
      </c>
      <c r="AM14" s="1" t="str">
        <f aca="false">IF(ISBLANK(Values!E13),"",Values!$B$27)</f>
        <v>L'ensemble de touches du MacBook ne contient pas de charnières en plastique.</v>
      </c>
      <c r="AT14" s="42" t="str">
        <f aca="false">IF(ISBLANK(Values!E13),"",Values!H13)</f>
        <v>Espagnol</v>
      </c>
      <c r="AV14" s="36"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28" t="str">
        <f aca="false">IF(ISBLANK(Values!E14),"",Values!$B$1 &amp; " " &amp; Values!$P14 &amp; " " &amp; Values!$H14 )</f>
        <v>TellusRem Compatible Ensembles de keycaps  avec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Macbook AP04 - UK</v>
      </c>
      <c r="K15" s="28" t="n">
        <f aca="false">IF(ISBLANK(Values!E14),"",Values!$B$4)</f>
        <v>20</v>
      </c>
      <c r="L15" s="39"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8" t="str">
        <f aca="false">IF(ISBLANK(Values!E14),"","Size-Color")</f>
        <v>Size-Color</v>
      </c>
      <c r="Z15" s="32" t="str">
        <f aca="false">IF(ISBLANK(Values!E14),"","variation")</f>
        <v>variation</v>
      </c>
      <c r="AA15" s="36" t="str">
        <f aca="false">IF(ISBLANK(Values!E14),"",Values!$B$20)</f>
        <v>PartialUpdate</v>
      </c>
      <c r="AI15" s="40" t="str">
        <f aca="false">IF(ISBLANK(Values!E14),"",IF(Values!I14,Values!$B$23,Values!$B$23))</f>
        <v>👉 CLIENTS SATISFAITS DANS LE MONDE: Plus de 10 000 clients satisfaits dans le monde.</v>
      </c>
      <c r="AJ15" s="41" t="str">
        <f aca="false">IF(ISBLANK(Values!E14),"","👉 "&amp;Values!H14&amp; " "&amp;Values!$B$24 &amp;" "&amp;Values!$B$3 &amp; " "&amp; Values!$P14)</f>
        <v>👉 UK Compatible avec  Macbook Pro 13.3'' A1278 Macbook Pro 15.4'' A1286 Macbook Pro 17'' A1297</v>
      </c>
      <c r="AK15" s="1" t="str">
        <f aca="false">IF(ISBLANK(Values!E14),"",Values!$B$25)</f>
        <v>⌚ Facile à échanger votre clavier. Économisez au moins une heure de travail en n'ouvrant pas votre cher MacBook. Ressemble exactement à l'original et conserve le même rapport de rétroéclairage sur votre ordinateur portable.</v>
      </c>
      <c r="AL15" s="1" t="str">
        <f aca="false">IF(ISBLANK(Values!E14),"",Values!$B$26)</f>
        <v>Aucun tournevis nécessaire. Pas besoin de démonter tout votre ordinateur portable pour changer de clavier. Est la solution la plus sûre pour votre ordinateur portable.</v>
      </c>
      <c r="AM15" s="1" t="str">
        <f aca="false">IF(ISBLANK(Values!E14),"",Values!$B$27)</f>
        <v>L'ensemble de touches du MacBook ne contient pas de charnières en plastique.</v>
      </c>
      <c r="AT15" s="42" t="str">
        <f aca="false">IF(ISBLANK(Values!E14),"",Values!H14)</f>
        <v>UK</v>
      </c>
      <c r="AV15" s="36"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28" t="str">
        <f aca="false">IF(ISBLANK(Values!E15),"",Values!$B$1 &amp; " " &amp; Values!$P15 &amp; " " &amp; Values!$H15 )</f>
        <v>TellusRem Compatible Ensembles de keycaps  avec Macbook Pro 13.3'' A1278 Macbook Pro 15.4'' A1286 Macbook Pro 17'' A1297 Suédois – Finlandais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Macbook AP04 - SE</v>
      </c>
      <c r="K16" s="28" t="n">
        <f aca="false">IF(ISBLANK(Values!E15),"",Values!$B$4)</f>
        <v>20</v>
      </c>
      <c r="L16" s="39"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8" t="str">
        <f aca="false">IF(ISBLANK(Values!E15),"","Size-Color")</f>
        <v>Size-Color</v>
      </c>
      <c r="Z16" s="32" t="str">
        <f aca="false">IF(ISBLANK(Values!E15),"","variation")</f>
        <v>variation</v>
      </c>
      <c r="AA16" s="36" t="str">
        <f aca="false">IF(ISBLANK(Values!E15),"",Values!$B$20)</f>
        <v>PartialUpdate</v>
      </c>
      <c r="AI16" s="40" t="str">
        <f aca="false">IF(ISBLANK(Values!E15),"",IF(Values!I15,Values!$B$23,Values!$B$23))</f>
        <v>👉 CLIENTS SATISFAITS DANS LE MONDE: Plus de 10 000 clients satisfaits dans le monde.</v>
      </c>
      <c r="AJ16" s="41" t="str">
        <f aca="false">IF(ISBLANK(Values!E15),"","👉 "&amp;Values!H15&amp; " "&amp;Values!$B$24 &amp;" "&amp;Values!$B$3 &amp; " "&amp; Values!$P15)</f>
        <v>👉 Suédois – Finlandais Compatible avec  Macbook Pro 13.3'' A1278 Macbook Pro 15.4'' A1286 Macbook Pro 17'' A1297</v>
      </c>
      <c r="AK16" s="1" t="str">
        <f aca="false">IF(ISBLANK(Values!E15),"",Values!$B$25)</f>
        <v>⌚ Facile à échanger votre clavier. Économisez au moins une heure de travail en n'ouvrant pas votre cher MacBook. Ressemble exactement à l'original et conserve le même rapport de rétroéclairage sur votre ordinateur portable.</v>
      </c>
      <c r="AL16" s="1" t="str">
        <f aca="false">IF(ISBLANK(Values!E15),"",Values!$B$26)</f>
        <v>Aucun tournevis nécessaire. Pas besoin de démonter tout votre ordinateur portable pour changer de clavier. Est la solution la plus sûre pour votre ordinateur portable.</v>
      </c>
      <c r="AM16" s="1" t="str">
        <f aca="false">IF(ISBLANK(Values!E15),"",Values!$B$27)</f>
        <v>L'ensemble de touches du MacBook ne contient pas de charnières en plastique.</v>
      </c>
      <c r="AT16" s="42" t="str">
        <f aca="false">IF(ISBLANK(Values!E15),"",Values!H15)</f>
        <v>Suédois – Finlandais</v>
      </c>
      <c r="AV16" s="36"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28" t="str">
        <f aca="false">IF(ISBLANK(Values!E16),"",Values!$B$1 &amp; " " &amp; Values!$P16 &amp; " " &amp; Values!$H16 )</f>
        <v>TellusRem Compatible Ensembles de keycaps  avec Macbook Air 11.6'' A1370 A1465 Macbook Air 13.3'' A1369 A1466 Macbook Pro retina 13.3'' A1425 A1502  Macbook Pro Retina 15.4'' A1398 allemand</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Macbook AP08 - DE</v>
      </c>
      <c r="K17" s="28" t="n">
        <f aca="false">IF(ISBLANK(Values!E16),"",Values!$B$4)</f>
        <v>20</v>
      </c>
      <c r="L17" s="39"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8" t="str">
        <f aca="false">IF(ISBLANK(Values!E16),"","Size-Color")</f>
        <v>Size-Color</v>
      </c>
      <c r="Z17" s="32" t="str">
        <f aca="false">IF(ISBLANK(Values!E16),"","variation")</f>
        <v>variation</v>
      </c>
      <c r="AA17" s="36" t="str">
        <f aca="false">IF(ISBLANK(Values!E16),"",Values!$B$20)</f>
        <v>PartialUpdate</v>
      </c>
      <c r="AI17" s="40" t="str">
        <f aca="false">IF(ISBLANK(Values!E16),"",IF(Values!I16,Values!$B$23,Values!$B$23))</f>
        <v>👉 CLIENTS SATISFAITS DANS LE MONDE: Plus de 10 000 clients satisfaits dans le monde.</v>
      </c>
      <c r="AJ17" s="41" t="str">
        <f aca="false">IF(ISBLANK(Values!E16),"","👉 "&amp;Values!H16&amp; " "&amp;Values!$B$24 &amp;" "&amp;Values!$B$3 &amp; " "&amp; Values!$P16)</f>
        <v>👉 allemand Compatible avec  Macbook Air 11.6'' A1370 A1465 Macbook Air 13.3'' A1369 A1466 Macbook Pro retina 13.3'' A1425 A1502  Macbook Pro Retina 15.4'' A1398</v>
      </c>
      <c r="AK17" s="1" t="str">
        <f aca="false">IF(ISBLANK(Values!E16),"",Values!$B$25)</f>
        <v>⌚ Facile à échanger votre clavier. Économisez au moins une heure de travail en n'ouvrant pas votre cher MacBook. Ressemble exactement à l'original et conserve le même rapport de rétroéclairage sur votre ordinateur portable.</v>
      </c>
      <c r="AL17" s="1" t="str">
        <f aca="false">IF(ISBLANK(Values!E16),"",Values!$B$26)</f>
        <v>Aucun tournevis nécessaire. Pas besoin de démonter tout votre ordinateur portable pour changer de clavier. Est la solution la plus sûre pour votre ordinateur portable.</v>
      </c>
      <c r="AM17" s="1" t="str">
        <f aca="false">IF(ISBLANK(Values!E16),"",Values!$B$27)</f>
        <v>L'ensemble de touches du MacBook ne contient pas de charnières en plastique.</v>
      </c>
      <c r="AT17" s="42" t="str">
        <f aca="false">IF(ISBLANK(Values!E16),"",Values!H16)</f>
        <v>allemand</v>
      </c>
      <c r="AV17" s="36"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28" t="str">
        <f aca="false">IF(ISBLANK(Values!E17),"",Values!$B$1 &amp; " " &amp; Values!$P17 &amp; " " &amp; Values!$H17 )</f>
        <v>TellusRem Compatible Ensembles de keycaps  avec Macbook Air 11.6'' A1370 A1465 Macbook Air 13.3'' A1369 A1466 Macbook Pro retina 13.3'' A1425 A1502  Macbook Pro Retina 15.4'' A1398 français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Macbook AP08 - FR</v>
      </c>
      <c r="K18" s="28" t="n">
        <f aca="false">IF(ISBLANK(Values!E17),"",Values!$B$4)</f>
        <v>20</v>
      </c>
      <c r="L18" s="39"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8" t="str">
        <f aca="false">IF(ISBLANK(Values!E17),"","Size-Color")</f>
        <v>Size-Color</v>
      </c>
      <c r="Z18" s="32" t="str">
        <f aca="false">IF(ISBLANK(Values!E17),"","variation")</f>
        <v>variation</v>
      </c>
      <c r="AA18" s="36" t="str">
        <f aca="false">IF(ISBLANK(Values!E17),"",Values!$B$20)</f>
        <v>PartialUpdate</v>
      </c>
      <c r="AI18" s="40" t="str">
        <f aca="false">IF(ISBLANK(Values!E17),"",IF(Values!I17,Values!$B$23,Values!$B$23))</f>
        <v>👉 CLIENTS SATISFAITS DANS LE MONDE: Plus de 10 000 clients satisfaits dans le monde.</v>
      </c>
      <c r="AJ18" s="41" t="str">
        <f aca="false">IF(ISBLANK(Values!E17),"","👉 "&amp;Values!H17&amp; " "&amp;Values!$B$24 &amp;" "&amp;Values!$B$3 &amp; " "&amp; Values!$P17)</f>
        <v>👉 français Compatible avec  Macbook Air 11.6'' A1370 A1465 Macbook Air 13.3'' A1369 A1466 Macbook Pro retina 13.3'' A1425 A1502  Macbook Pro Retina 15.4'' A1398</v>
      </c>
      <c r="AK18" s="1" t="str">
        <f aca="false">IF(ISBLANK(Values!E17),"",Values!$B$25)</f>
        <v>⌚ Facile à échanger votre clavier. Économisez au moins une heure de travail en n'ouvrant pas votre cher MacBook. Ressemble exactement à l'original et conserve le même rapport de rétroéclairage sur votre ordinateur portable.</v>
      </c>
      <c r="AL18" s="1" t="str">
        <f aca="false">IF(ISBLANK(Values!E17),"",Values!$B$26)</f>
        <v>Aucun tournevis nécessaire. Pas besoin de démonter tout votre ordinateur portable pour changer de clavier. Est la solution la plus sûre pour votre ordinateur portable.</v>
      </c>
      <c r="AM18" s="1" t="str">
        <f aca="false">IF(ISBLANK(Values!E17),"",Values!$B$27)</f>
        <v>L'ensemble de touches du MacBook ne contient pas de charnières en plastique.</v>
      </c>
      <c r="AT18" s="42" t="str">
        <f aca="false">IF(ISBLANK(Values!E17),"",Values!H17)</f>
        <v>français</v>
      </c>
      <c r="AV18" s="36"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28" t="str">
        <f aca="false">IF(ISBLANK(Values!E18),"",Values!$B$1 &amp; " " &amp; Values!$P18 &amp; " " &amp; Values!$H18 )</f>
        <v>TellusRem Compatible Ensembles de keycaps  avec Macbook Air 11.6'' A1370 A1465 Macbook Air 13.3'' A1369 A1466 Macbook Pro retina 13.3'' A1425 A1502  Macbook Pro Retina 15.4'' A1398 italien</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Macbook AP08 - IT</v>
      </c>
      <c r="K19" s="28" t="n">
        <f aca="false">IF(ISBLANK(Values!E18),"",Values!$B$4)</f>
        <v>20</v>
      </c>
      <c r="L19" s="39"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8" t="str">
        <f aca="false">IF(ISBLANK(Values!E18),"","Size-Color")</f>
        <v>Size-Color</v>
      </c>
      <c r="Z19" s="32" t="str">
        <f aca="false">IF(ISBLANK(Values!E18),"","variation")</f>
        <v>variation</v>
      </c>
      <c r="AA19" s="36" t="str">
        <f aca="false">IF(ISBLANK(Values!E18),"",Values!$B$20)</f>
        <v>PartialUpdate</v>
      </c>
      <c r="AI19" s="40" t="str">
        <f aca="false">IF(ISBLANK(Values!E18),"",IF(Values!I18,Values!$B$23,Values!$B$23))</f>
        <v>👉 CLIENTS SATISFAITS DANS LE MONDE: Plus de 10 000 clients satisfaits dans le monde.</v>
      </c>
      <c r="AJ19" s="41" t="str">
        <f aca="false">IF(ISBLANK(Values!E18),"","👉 "&amp;Values!H18&amp; " "&amp;Values!$B$24 &amp;" "&amp;Values!$B$3 &amp; " "&amp; Values!$P18)</f>
        <v>👉 italien Compatible avec  Macbook Air 11.6'' A1370 A1465 Macbook Air 13.3'' A1369 A1466 Macbook Pro retina 13.3'' A1425 A1502  Macbook Pro Retina 15.4'' A1398</v>
      </c>
      <c r="AK19" s="1" t="str">
        <f aca="false">IF(ISBLANK(Values!E18),"",Values!$B$25)</f>
        <v>⌚ Facile à échanger votre clavier. Économisez au moins une heure de travail en n'ouvrant pas votre cher MacBook. Ressemble exactement à l'original et conserve le même rapport de rétroéclairage sur votre ordinateur portable.</v>
      </c>
      <c r="AL19" s="1" t="str">
        <f aca="false">IF(ISBLANK(Values!E18),"",Values!$B$26)</f>
        <v>Aucun tournevis nécessaire. Pas besoin de démonter tout votre ordinateur portable pour changer de clavier. Est la solution la plus sûre pour votre ordinateur portable.</v>
      </c>
      <c r="AM19" s="1" t="str">
        <f aca="false">IF(ISBLANK(Values!E18),"",Values!$B$27)</f>
        <v>L'ensemble de touches du MacBook ne contient pas de charnières en plastique.</v>
      </c>
      <c r="AT19" s="42" t="str">
        <f aca="false">IF(ISBLANK(Values!E18),"",Values!H18)</f>
        <v>italien</v>
      </c>
      <c r="AV19" s="36"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28" t="str">
        <f aca="false">IF(ISBLANK(Values!E19),"",Values!$B$1 &amp; " " &amp; Values!$P19 &amp; " " &amp; Values!$H19 )</f>
        <v>TellusRem Compatible Ensembles de keycaps  avec Macbook Air 11.6'' A1370 A1465 Macbook Air 13.3'' A1369 A1466 Macbook Pro retina 13.3'' A1425 A1502  Macbook Pro Retina 15.4'' A1398 Espagnol</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Macbook AP08 - ES</v>
      </c>
      <c r="K20" s="28" t="n">
        <f aca="false">IF(ISBLANK(Values!E19),"",Values!$B$4)</f>
        <v>20</v>
      </c>
      <c r="L20" s="39"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8" t="str">
        <f aca="false">IF(ISBLANK(Values!E19),"","Size-Color")</f>
        <v>Size-Color</v>
      </c>
      <c r="Z20" s="32" t="str">
        <f aca="false">IF(ISBLANK(Values!E19),"","variation")</f>
        <v>variation</v>
      </c>
      <c r="AA20" s="36" t="str">
        <f aca="false">IF(ISBLANK(Values!E19),"",Values!$B$20)</f>
        <v>PartialUpdate</v>
      </c>
      <c r="AI20" s="40" t="str">
        <f aca="false">IF(ISBLANK(Values!E19),"",IF(Values!I19,Values!$B$23,Values!$B$23))</f>
        <v>👉 CLIENTS SATISFAITS DANS LE MONDE: Plus de 10 000 clients satisfaits dans le monde.</v>
      </c>
      <c r="AJ20" s="41" t="str">
        <f aca="false">IF(ISBLANK(Values!E19),"","👉 "&amp;Values!H19&amp; " "&amp;Values!$B$24 &amp;" "&amp;Values!$B$3 &amp; " "&amp; Values!$P19)</f>
        <v>👉 Espagnol Compatible avec  Macbook Air 11.6'' A1370 A1465 Macbook Air 13.3'' A1369 A1466 Macbook Pro retina 13.3'' A1425 A1502  Macbook Pro Retina 15.4'' A1398</v>
      </c>
      <c r="AK20" s="1" t="str">
        <f aca="false">IF(ISBLANK(Values!E19),"",Values!$B$25)</f>
        <v>⌚ Facile à échanger votre clavier. Économisez au moins une heure de travail en n'ouvrant pas votre cher MacBook. Ressemble exactement à l'original et conserve le même rapport de rétroéclairage sur votre ordinateur portable.</v>
      </c>
      <c r="AL20" s="1" t="str">
        <f aca="false">IF(ISBLANK(Values!E19),"",Values!$B$26)</f>
        <v>Aucun tournevis nécessaire. Pas besoin de démonter tout votre ordinateur portable pour changer de clavier. Est la solution la plus sûre pour votre ordinateur portable.</v>
      </c>
      <c r="AM20" s="1" t="str">
        <f aca="false">IF(ISBLANK(Values!E19),"",Values!$B$27)</f>
        <v>L'ensemble de touches du MacBook ne contient pas de charnières en plastique.</v>
      </c>
      <c r="AT20" s="42" t="str">
        <f aca="false">IF(ISBLANK(Values!E19),"",Values!H19)</f>
        <v>Espagnol</v>
      </c>
      <c r="AV20" s="36"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28" t="str">
        <f aca="false">IF(ISBLANK(Values!E20),"",Values!$B$1 &amp; " " &amp; Values!$P20 &amp; " " &amp; Values!$H20 )</f>
        <v>TellusRem Compatible Ensembles de keycaps  avec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Macbook AP08 - UK</v>
      </c>
      <c r="K21" s="28" t="n">
        <f aca="false">IF(ISBLANK(Values!E20),"",Values!$B$4)</f>
        <v>20</v>
      </c>
      <c r="L21" s="39"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8" t="str">
        <f aca="false">IF(ISBLANK(Values!E20),"","Size-Color")</f>
        <v>Size-Color</v>
      </c>
      <c r="Z21" s="32" t="str">
        <f aca="false">IF(ISBLANK(Values!E20),"","variation")</f>
        <v>variation</v>
      </c>
      <c r="AA21" s="36" t="str">
        <f aca="false">IF(ISBLANK(Values!E20),"",Values!$B$20)</f>
        <v>PartialUpdate</v>
      </c>
      <c r="AI21" s="40" t="str">
        <f aca="false">IF(ISBLANK(Values!E20),"",IF(Values!I20,Values!$B$23,Values!$B$23))</f>
        <v>👉 CLIENTS SATISFAITS DANS LE MONDE: Plus de 10 000 clients satisfaits dans le monde.</v>
      </c>
      <c r="AJ21" s="41" t="str">
        <f aca="false">IF(ISBLANK(Values!E20),"","👉 "&amp;Values!H20&amp; " "&amp;Values!$B$24 &amp;" "&amp;Values!$B$3 &amp; " "&amp; Values!$P20)</f>
        <v>👉 UK Compatible avec  Macbook Air 11.6'' A1370 A1465 Macbook Air 13.3'' A1369 A1466 Macbook Pro retina 13.3'' A1425 A1502  Macbook Pro Retina 15.4'' A1398</v>
      </c>
      <c r="AK21" s="1" t="str">
        <f aca="false">IF(ISBLANK(Values!E20),"",Values!$B$25)</f>
        <v>⌚ Facile à échanger votre clavier. Économisez au moins une heure de travail en n'ouvrant pas votre cher MacBook. Ressemble exactement à l'original et conserve le même rapport de rétroéclairage sur votre ordinateur portable.</v>
      </c>
      <c r="AL21" s="1" t="str">
        <f aca="false">IF(ISBLANK(Values!E20),"",Values!$B$26)</f>
        <v>Aucun tournevis nécessaire. Pas besoin de démonter tout votre ordinateur portable pour changer de clavier. Est la solution la plus sûre pour votre ordinateur portable.</v>
      </c>
      <c r="AM21" s="1" t="str">
        <f aca="false">IF(ISBLANK(Values!E20),"",Values!$B$27)</f>
        <v>L'ensemble de touches du MacBook ne contient pas de charnières en plastique.</v>
      </c>
      <c r="AT21" s="42" t="str">
        <f aca="false">IF(ISBLANK(Values!E20),"",Values!H20)</f>
        <v>UK</v>
      </c>
      <c r="AV21" s="36"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28" t="str">
        <f aca="false">IF(ISBLANK(Values!E21),"",Values!$B$1 &amp; " " &amp; Values!$P21 &amp; " " &amp; Values!$H21 )</f>
        <v>TellusRem Compatible Ensembles de keycaps  avec Macbook Air 11.6'' A1370 A1465 Macbook Air 13.3'' A1369 A1466 Macbook Pro retina 13.3'' A1425 A1502  Macbook Pro Retina 15.4'' A1398 Suédois – Finlandais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Macbook AP08 - SE</v>
      </c>
      <c r="K22" s="28" t="n">
        <f aca="false">IF(ISBLANK(Values!E21),"",Values!$B$4)</f>
        <v>20</v>
      </c>
      <c r="L22" s="39"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8" t="str">
        <f aca="false">IF(ISBLANK(Values!E21),"","Size-Color")</f>
        <v>Size-Color</v>
      </c>
      <c r="Z22" s="32" t="str">
        <f aca="false">IF(ISBLANK(Values!E21),"","variation")</f>
        <v>variation</v>
      </c>
      <c r="AA22" s="36" t="str">
        <f aca="false">IF(ISBLANK(Values!E21),"",Values!$B$20)</f>
        <v>PartialUpdate</v>
      </c>
      <c r="AI22" s="40" t="str">
        <f aca="false">IF(ISBLANK(Values!E21),"",IF(Values!I21,Values!$B$23,Values!$B$23))</f>
        <v>👉 CLIENTS SATISFAITS DANS LE MONDE: Plus de 10 000 clients satisfaits dans le monde.</v>
      </c>
      <c r="AJ22" s="41" t="str">
        <f aca="false">IF(ISBLANK(Values!E21),"","👉 "&amp;Values!H21&amp; " "&amp;Values!$B$24 &amp;" "&amp;Values!$B$3 &amp; " "&amp; Values!$P21)</f>
        <v>👉 Suédois – Finlandais Compatible avec  Macbook Air 11.6'' A1370 A1465 Macbook Air 13.3'' A1369 A1466 Macbook Pro retina 13.3'' A1425 A1502  Macbook Pro Retina 15.4'' A1398</v>
      </c>
      <c r="AK22" s="1" t="str">
        <f aca="false">IF(ISBLANK(Values!E21),"",Values!$B$25)</f>
        <v>⌚ Facile à échanger votre clavier. Économisez au moins une heure de travail en n'ouvrant pas votre cher MacBook. Ressemble exactement à l'original et conserve le même rapport de rétroéclairage sur votre ordinateur portable.</v>
      </c>
      <c r="AL22" s="1" t="str">
        <f aca="false">IF(ISBLANK(Values!E21),"",Values!$B$26)</f>
        <v>Aucun tournevis nécessaire. Pas besoin de démonter tout votre ordinateur portable pour changer de clavier. Est la solution la plus sûre pour votre ordinateur portable.</v>
      </c>
      <c r="AM22" s="1" t="str">
        <f aca="false">IF(ISBLANK(Values!E21),"",Values!$B$27)</f>
        <v>L'ensemble de touches du MacBook ne contient pas de charnières en plastique.</v>
      </c>
      <c r="AT22" s="42" t="str">
        <f aca="false">IF(ISBLANK(Values!E21),"",Values!H21)</f>
        <v>Suédois – Finlandais</v>
      </c>
      <c r="AV22" s="36"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28" t="str">
        <f aca="false">IF(ISBLANK(Values!E22),"",Values!$B$1 &amp; " " &amp; Values!$P22 &amp; " " &amp; Values!$H22 )</f>
        <v>TellusRem Compatible Ensembles de keycaps  avec Macbook Pro retina 13.3'' A1425 A1502  Macbook Pro Retina 15.4'' A1398 allemand</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Macbook AP11 - DE</v>
      </c>
      <c r="K23" s="28" t="n">
        <f aca="false">IF(ISBLANK(Values!E22),"",Values!$B$4)</f>
        <v>20</v>
      </c>
      <c r="L23" s="39"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8"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0" t="str">
        <f aca="false">IF(ISBLANK(Values!E22),"",IF(Values!I22,Values!$B$23,Values!$B$23))</f>
        <v>👉 CLIENTS SATISFAITS DANS LE MONDE: Plus de 10 000 clients satisfaits dans le monde.</v>
      </c>
      <c r="AJ23" s="41" t="str">
        <f aca="false">IF(ISBLANK(Values!E22),"","👉 "&amp;Values!H22&amp; " "&amp;Values!$B$24 &amp;" "&amp;Values!$B$3 &amp; " "&amp; Values!$P22)</f>
        <v>👉 allemand Compatible avec  Macbook Pro retina 13.3'' A1425 A1502  Macbook Pro Retina 15.4'' A1398</v>
      </c>
      <c r="AK23" s="1" t="str">
        <f aca="false">IF(ISBLANK(Values!E22),"",Values!$B$25)</f>
        <v>⌚ Facile à échanger votre clavier. Économisez au moins une heure de travail en n'ouvrant pas votre cher MacBook. Ressemble exactement à l'original et conserve le même rapport de rétroéclairage sur votre ordinateur portable.</v>
      </c>
      <c r="AL23" s="1" t="str">
        <f aca="false">IF(ISBLANK(Values!E22),"",Values!$B$26)</f>
        <v>Aucun tournevis nécessaire. Pas besoin de démonter tout votre ordinateur portable pour changer de clavier. Est la solution la plus sûre pour votre ordinateur portable.</v>
      </c>
      <c r="AM23" s="1" t="str">
        <f aca="false">IF(ISBLANK(Values!E22),"",Values!$B$27)</f>
        <v>L'ensemble de touches du MacBook ne contient pas de charnières en plastique.</v>
      </c>
      <c r="AN23" s="1"/>
      <c r="AO23" s="1"/>
      <c r="AP23" s="1"/>
      <c r="AQ23" s="1"/>
      <c r="AR23" s="1"/>
      <c r="AS23" s="1"/>
      <c r="AT23" s="42" t="str">
        <f aca="false">IF(ISBLANK(Values!E22),"",Values!H22)</f>
        <v>allemand</v>
      </c>
      <c r="AU23" s="1"/>
      <c r="AV23" s="36"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28" t="str">
        <f aca="false">IF(ISBLANK(Values!E23),"",Values!$B$1 &amp; " " &amp; Values!$P23 &amp; " " &amp; Values!$H23 )</f>
        <v>TellusRem Compatible Ensembles de keycaps  avec Macbook Pro retina 13.3'' A1425 A1502  Macbook Pro Retina 15.4'' A1398 français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Macbook AP11 - FR</v>
      </c>
      <c r="K24" s="28" t="n">
        <f aca="false">IF(ISBLANK(Values!E23),"",Values!$B$4)</f>
        <v>20</v>
      </c>
      <c r="L24" s="39"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8"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0" t="str">
        <f aca="false">IF(ISBLANK(Values!E23),"",IF(Values!I23,Values!$B$23,Values!$B$23))</f>
        <v>👉 CLIENTS SATISFAITS DANS LE MONDE: Plus de 10 000 clients satisfaits dans le monde.</v>
      </c>
      <c r="AJ24" s="41" t="str">
        <f aca="false">IF(ISBLANK(Values!E23),"","👉 "&amp;Values!H23&amp; " "&amp;Values!$B$24 &amp;" "&amp;Values!$B$3 &amp; " "&amp; Values!$P23)</f>
        <v>👉 français Compatible avec  Macbook Pro retina 13.3'' A1425 A1502  Macbook Pro Retina 15.4'' A1398</v>
      </c>
      <c r="AK24" s="1" t="str">
        <f aca="false">IF(ISBLANK(Values!E23),"",Values!$B$25)</f>
        <v>⌚ Facile à échanger votre clavier. Économisez au moins une heure de travail en n'ouvrant pas votre cher MacBook. Ressemble exactement à l'original et conserve le même rapport de rétroéclairage sur votre ordinateur portable.</v>
      </c>
      <c r="AL24" s="1" t="str">
        <f aca="false">IF(ISBLANK(Values!E23),"",Values!$B$26)</f>
        <v>Aucun tournevis nécessaire. Pas besoin de démonter tout votre ordinateur portable pour changer de clavier. Est la solution la plus sûre pour votre ordinateur portable.</v>
      </c>
      <c r="AM24" s="1" t="str">
        <f aca="false">IF(ISBLANK(Values!E23),"",Values!$B$27)</f>
        <v>L'ensemble de touches du MacBook ne contient pas de charnières en plastique.</v>
      </c>
      <c r="AN24" s="1"/>
      <c r="AO24" s="1"/>
      <c r="AP24" s="1"/>
      <c r="AQ24" s="1"/>
      <c r="AR24" s="1"/>
      <c r="AS24" s="1"/>
      <c r="AT24" s="42" t="str">
        <f aca="false">IF(ISBLANK(Values!E23),"",Values!H23)</f>
        <v>français</v>
      </c>
      <c r="AU24" s="1"/>
      <c r="AV24" s="36"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28" t="str">
        <f aca="false">IF(ISBLANK(Values!E24),"",Values!$B$1 &amp; " " &amp; Values!$P24 &amp; " " &amp; Values!$H24 )</f>
        <v>TellusRem Compatible Ensembles de keycaps  avec Macbook Pro retina 13.3'' A1425 A1502  Macbook Pro Retina 15.4'' A1398 italien</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Macbook AP11 - IT</v>
      </c>
      <c r="K25" s="28" t="n">
        <f aca="false">IF(ISBLANK(Values!E24),"",Values!$B$4)</f>
        <v>20</v>
      </c>
      <c r="L25" s="39"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8"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0" t="str">
        <f aca="false">IF(ISBLANK(Values!E24),"",IF(Values!I24,Values!$B$23,Values!$B$23))</f>
        <v>👉 CLIENTS SATISFAITS DANS LE MONDE: Plus de 10 000 clients satisfaits dans le monde.</v>
      </c>
      <c r="AJ25" s="41" t="str">
        <f aca="false">IF(ISBLANK(Values!E24),"","👉 "&amp;Values!H24&amp; " "&amp;Values!$B$24 &amp;" "&amp;Values!$B$3 &amp; " "&amp; Values!$P24)</f>
        <v>👉 italien Compatible avec  Macbook Pro retina 13.3'' A1425 A1502  Macbook Pro Retina 15.4'' A1398</v>
      </c>
      <c r="AK25" s="1" t="str">
        <f aca="false">IF(ISBLANK(Values!E24),"",Values!$B$25)</f>
        <v>⌚ Facile à échanger votre clavier. Économisez au moins une heure de travail en n'ouvrant pas votre cher MacBook. Ressemble exactement à l'original et conserve le même rapport de rétroéclairage sur votre ordinateur portable.</v>
      </c>
      <c r="AL25" s="1" t="str">
        <f aca="false">IF(ISBLANK(Values!E24),"",Values!$B$26)</f>
        <v>Aucun tournevis nécessaire. Pas besoin de démonter tout votre ordinateur portable pour changer de clavier. Est la solution la plus sûre pour votre ordinateur portable.</v>
      </c>
      <c r="AM25" s="1" t="str">
        <f aca="false">IF(ISBLANK(Values!E24),"",Values!$B$27)</f>
        <v>L'ensemble de touches du MacBook ne contient pas de charnières en plastique.</v>
      </c>
      <c r="AN25" s="1"/>
      <c r="AO25" s="1"/>
      <c r="AP25" s="1"/>
      <c r="AQ25" s="1"/>
      <c r="AR25" s="1"/>
      <c r="AS25" s="1"/>
      <c r="AT25" s="42" t="str">
        <f aca="false">IF(ISBLANK(Values!E24),"",Values!H24)</f>
        <v>italien</v>
      </c>
      <c r="AU25" s="1"/>
      <c r="AV25" s="36"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28" t="str">
        <f aca="false">IF(ISBLANK(Values!E25),"",Values!$B$1 &amp; " " &amp; Values!$P25 &amp; " " &amp; Values!$H25 )</f>
        <v>TellusRem Compatible Ensembles de keycaps  avec Macbook Pro retina 13.3'' A1425 A1502  Macbook Pro Retina 15.4'' A1398 Espagnol</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Macbook AP11 - ES</v>
      </c>
      <c r="K26" s="28" t="n">
        <f aca="false">IF(ISBLANK(Values!E25),"",Values!$B$4)</f>
        <v>20</v>
      </c>
      <c r="L26" s="39"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8"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0" t="str">
        <f aca="false">IF(ISBLANK(Values!E25),"",IF(Values!I25,Values!$B$23,Values!$B$23))</f>
        <v>👉 CLIENTS SATISFAITS DANS LE MONDE: Plus de 10 000 clients satisfaits dans le monde.</v>
      </c>
      <c r="AJ26" s="41" t="str">
        <f aca="false">IF(ISBLANK(Values!E25),"","👉 "&amp;Values!H25&amp; " "&amp;Values!$B$24 &amp;" "&amp;Values!$B$3 &amp; " "&amp; Values!$P25)</f>
        <v>👉 Espagnol Compatible avec  Macbook Pro retina 13.3'' A1425 A1502  Macbook Pro Retina 15.4'' A1398</v>
      </c>
      <c r="AK26" s="1" t="str">
        <f aca="false">IF(ISBLANK(Values!E25),"",Values!$B$25)</f>
        <v>⌚ Facile à échanger votre clavier. Économisez au moins une heure de travail en n'ouvrant pas votre cher MacBook. Ressemble exactement à l'original et conserve le même rapport de rétroéclairage sur votre ordinateur portable.</v>
      </c>
      <c r="AL26" s="1" t="str">
        <f aca="false">IF(ISBLANK(Values!E25),"",Values!$B$26)</f>
        <v>Aucun tournevis nécessaire. Pas besoin de démonter tout votre ordinateur portable pour changer de clavier. Est la solution la plus sûre pour votre ordinateur portable.</v>
      </c>
      <c r="AM26" s="1" t="str">
        <f aca="false">IF(ISBLANK(Values!E25),"",Values!$B$27)</f>
        <v>L'ensemble de touches du MacBook ne contient pas de charnières en plastique.</v>
      </c>
      <c r="AN26" s="1"/>
      <c r="AO26" s="1"/>
      <c r="AP26" s="1"/>
      <c r="AQ26" s="1"/>
      <c r="AR26" s="1"/>
      <c r="AS26" s="1"/>
      <c r="AT26" s="42" t="str">
        <f aca="false">IF(ISBLANK(Values!E25),"",Values!H25)</f>
        <v>Espagnol</v>
      </c>
      <c r="AU26" s="1"/>
      <c r="AV26" s="36"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28" t="str">
        <f aca="false">IF(ISBLANK(Values!E26),"",Values!$B$1 &amp; " " &amp; Values!$P26 &amp; " " &amp; Values!$H26 )</f>
        <v>TellusRem Compatible Ensembles de keycaps  avec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Macbook AP11 - UK</v>
      </c>
      <c r="K27" s="28" t="n">
        <f aca="false">IF(ISBLANK(Values!E26),"",Values!$B$4)</f>
        <v>20</v>
      </c>
      <c r="L27" s="39"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8"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0" t="str">
        <f aca="false">IF(ISBLANK(Values!E26),"",IF(Values!I26,Values!$B$23,Values!$B$23))</f>
        <v>👉 CLIENTS SATISFAITS DANS LE MONDE: Plus de 10 000 clients satisfaits dans le monde.</v>
      </c>
      <c r="AJ27" s="41" t="str">
        <f aca="false">IF(ISBLANK(Values!E26),"","👉 "&amp;Values!H26&amp; " "&amp;Values!$B$24 &amp;" "&amp;Values!$B$3 &amp; " "&amp; Values!$P26)</f>
        <v>👉 UK Compatible avec  Macbook Pro retina 13.3'' A1425 A1502  Macbook Pro Retina 15.4'' A1398</v>
      </c>
      <c r="AK27" s="1" t="str">
        <f aca="false">IF(ISBLANK(Values!E26),"",Values!$B$25)</f>
        <v>⌚ Facile à échanger votre clavier. Économisez au moins une heure de travail en n'ouvrant pas votre cher MacBook. Ressemble exactement à l'original et conserve le même rapport de rétroéclairage sur votre ordinateur portable.</v>
      </c>
      <c r="AL27" s="1" t="str">
        <f aca="false">IF(ISBLANK(Values!E26),"",Values!$B$26)</f>
        <v>Aucun tournevis nécessaire. Pas besoin de démonter tout votre ordinateur portable pour changer de clavier. Est la solution la plus sûre pour votre ordinateur portable.</v>
      </c>
      <c r="AM27" s="1" t="str">
        <f aca="false">IF(ISBLANK(Values!E26),"",Values!$B$27)</f>
        <v>L'ensemble de touches du MacBook ne contient pas de charnières en plastique.</v>
      </c>
      <c r="AN27" s="1"/>
      <c r="AO27" s="1"/>
      <c r="AP27" s="1"/>
      <c r="AQ27" s="1"/>
      <c r="AR27" s="1"/>
      <c r="AS27" s="1"/>
      <c r="AT27" s="42" t="str">
        <f aca="false">IF(ISBLANK(Values!E26),"",Values!H26)</f>
        <v>UK</v>
      </c>
      <c r="AU27" s="1"/>
      <c r="AV27" s="36"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28" t="str">
        <f aca="false">IF(ISBLANK(Values!E27),"",Values!$B$1 &amp; " " &amp; Values!$P27 &amp; " " &amp; Values!$H27 )</f>
        <v>TellusRem Compatible Ensembles de keycaps  avec Macbook Pro retina 13.3'' A1425 A1502  Macbook Pro Retina 15.4'' A1398 Suédois – Finlandais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Macbook AP11 - SE</v>
      </c>
      <c r="K28" s="28" t="n">
        <f aca="false">IF(ISBLANK(Values!E27),"",Values!$B$4)</f>
        <v>20</v>
      </c>
      <c r="L28" s="39"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8"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0" t="str">
        <f aca="false">IF(ISBLANK(Values!E27),"",IF(Values!I27,Values!$B$23,Values!$B$23))</f>
        <v>👉 CLIENTS SATISFAITS DANS LE MONDE: Plus de 10 000 clients satisfaits dans le monde.</v>
      </c>
      <c r="AJ28" s="41" t="str">
        <f aca="false">IF(ISBLANK(Values!E27),"","👉 "&amp;Values!H27&amp; " "&amp;Values!$B$24 &amp;" "&amp;Values!$B$3 &amp; " "&amp; Values!$P27)</f>
        <v>👉 Suédois – Finlandais Compatible avec  Macbook Pro retina 13.3'' A1425 A1502  Macbook Pro Retina 15.4'' A1398</v>
      </c>
      <c r="AK28" s="1" t="str">
        <f aca="false">IF(ISBLANK(Values!E27),"",Values!$B$25)</f>
        <v>⌚ Facile à échanger votre clavier. Économisez au moins une heure de travail en n'ouvrant pas votre cher MacBook. Ressemble exactement à l'original et conserve le même rapport de rétroéclairage sur votre ordinateur portable.</v>
      </c>
      <c r="AL28" s="1" t="str">
        <f aca="false">IF(ISBLANK(Values!E27),"",Values!$B$26)</f>
        <v>Aucun tournevis nécessaire. Pas besoin de démonter tout votre ordinateur portable pour changer de clavier. Est la solution la plus sûre pour votre ordinateur portable.</v>
      </c>
      <c r="AM28" s="1" t="str">
        <f aca="false">IF(ISBLANK(Values!E27),"",Values!$B$27)</f>
        <v>L'ensemble de touches du MacBook ne contient pas de charnières en plastique.</v>
      </c>
      <c r="AN28" s="1"/>
      <c r="AO28" s="1"/>
      <c r="AP28" s="1"/>
      <c r="AQ28" s="1"/>
      <c r="AR28" s="1"/>
      <c r="AS28" s="1"/>
      <c r="AT28" s="42" t="str">
        <f aca="false">IF(ISBLANK(Values!E27),"",Values!H27)</f>
        <v>Suédois – Finlandais</v>
      </c>
      <c r="AU28" s="1"/>
      <c r="AV28" s="36"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IF(ISBLANK(Values!E28),"",Values!$B$1 &amp; " " &amp; Values!$P28 &amp; " " &amp; Values!$H28 )</f>
        <v/>
      </c>
      <c r="G29" s="32" t="str">
        <f aca="false">IF(ISBLANK(Values!E28),"","TellusRem")</f>
        <v/>
      </c>
      <c r="H29" s="27" t="str">
        <f aca="false">IF(ISBLANK(Values!E28),"",Values!$B$16)</f>
        <v/>
      </c>
      <c r="I29" s="27" t="str">
        <f aca="false">IF(ISBLANK(Values!E28),"","4730574031")</f>
        <v/>
      </c>
      <c r="J29" s="38" t="str">
        <f aca="false">IF(ISBLANK(Values!E28),"",Values!F28)</f>
        <v/>
      </c>
      <c r="K29" s="28" t="str">
        <f aca="false">IF(ISBLANK(Values!E28),"",Values!$B$4)</f>
        <v/>
      </c>
      <c r="L29" s="39"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1"/>
      <c r="AC29" s="1"/>
      <c r="AD29" s="1"/>
      <c r="AE29" s="1"/>
      <c r="AF29" s="1"/>
      <c r="AG29" s="1"/>
      <c r="AH29" s="1"/>
      <c r="AI29" s="40" t="str">
        <f aca="false">IF(ISBLANK(Values!E28),"",IF(Values!I28,Values!$B$23,Values!$B$23))</f>
        <v/>
      </c>
      <c r="AJ29" s="41"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2" t="str">
        <f aca="false">IF(ISBLANK(Values!E28),"",Values!H28)</f>
        <v/>
      </c>
      <c r="AU29" s="1"/>
      <c r="AV29" s="36"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IF(ISBLANK(Values!E29),"",Values!$B$1 &amp; " " &amp; Values!$P29 &amp; " " &amp; Values!$H29 )</f>
        <v/>
      </c>
      <c r="G30" s="32" t="str">
        <f aca="false">IF(ISBLANK(Values!E29),"","TellusRem")</f>
        <v/>
      </c>
      <c r="H30" s="27" t="str">
        <f aca="false">IF(ISBLANK(Values!E29),"",Values!$B$16)</f>
        <v/>
      </c>
      <c r="I30" s="27" t="str">
        <f aca="false">IF(ISBLANK(Values!E29),"","4730574031")</f>
        <v/>
      </c>
      <c r="J30" s="38" t="str">
        <f aca="false">IF(ISBLANK(Values!E29),"",Values!F29)</f>
        <v/>
      </c>
      <c r="K30" s="28" t="str">
        <f aca="false">IF(ISBLANK(Values!E29),"",Values!$B$4)</f>
        <v/>
      </c>
      <c r="L30" s="39"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1"/>
      <c r="AC30" s="1"/>
      <c r="AD30" s="1"/>
      <c r="AE30" s="1"/>
      <c r="AF30" s="1"/>
      <c r="AG30" s="1"/>
      <c r="AH30" s="1"/>
      <c r="AI30" s="40" t="str">
        <f aca="false">IF(ISBLANK(Values!E29),"",IF(Values!I29,Values!$B$23,Values!$B$23))</f>
        <v/>
      </c>
      <c r="AJ30" s="41"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2" t="str">
        <f aca="false">IF(ISBLANK(Values!E29),"",Values!H29)</f>
        <v/>
      </c>
      <c r="AU30" s="1"/>
      <c r="AV30" s="36"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IF(ISBLANK(Values!E30),"",Values!$B$1 &amp; " " &amp; Values!$P30 &amp; " " &amp; Values!$H30 )</f>
        <v/>
      </c>
      <c r="G31" s="32" t="str">
        <f aca="false">IF(ISBLANK(Values!E30),"","TellusRem")</f>
        <v/>
      </c>
      <c r="H31" s="27" t="str">
        <f aca="false">IF(ISBLANK(Values!E30),"",Values!$B$16)</f>
        <v/>
      </c>
      <c r="I31" s="27" t="str">
        <f aca="false">IF(ISBLANK(Values!E30),"","4730574031")</f>
        <v/>
      </c>
      <c r="J31" s="38" t="str">
        <f aca="false">IF(ISBLANK(Values!E30),"",Values!F30)</f>
        <v/>
      </c>
      <c r="K31" s="28" t="str">
        <f aca="false">IF(ISBLANK(Values!E30),"",Values!$B$4)</f>
        <v/>
      </c>
      <c r="L31" s="39"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1"/>
      <c r="AC31" s="1"/>
      <c r="AD31" s="1"/>
      <c r="AE31" s="1"/>
      <c r="AF31" s="1"/>
      <c r="AG31" s="1"/>
      <c r="AH31" s="1"/>
      <c r="AI31" s="40" t="str">
        <f aca="false">IF(ISBLANK(Values!E30),"",IF(Values!I30,Values!$B$23,Values!$B$23))</f>
        <v/>
      </c>
      <c r="AJ31" s="41"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2" t="str">
        <f aca="false">IF(ISBLANK(Values!E30),"",Values!H30)</f>
        <v/>
      </c>
      <c r="AU31" s="1"/>
      <c r="AV31" s="36"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IF(ISBLANK(Values!E31),"",Values!$B$1 &amp; " " &amp; Values!$P31 &amp; " " &amp; Values!$H31 )</f>
        <v/>
      </c>
      <c r="G32" s="32" t="str">
        <f aca="false">IF(ISBLANK(Values!E31),"","TellusRem")</f>
        <v/>
      </c>
      <c r="H32" s="27" t="str">
        <f aca="false">IF(ISBLANK(Values!E31),"",Values!$B$16)</f>
        <v/>
      </c>
      <c r="I32" s="27" t="str">
        <f aca="false">IF(ISBLANK(Values!E31),"","4730574031")</f>
        <v/>
      </c>
      <c r="J32" s="38" t="str">
        <f aca="false">IF(ISBLANK(Values!E31),"",Values!F31)</f>
        <v/>
      </c>
      <c r="K32" s="28" t="str">
        <f aca="false">IF(ISBLANK(Values!E31),"",Values!$B$4)</f>
        <v/>
      </c>
      <c r="L32" s="39"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1"/>
      <c r="AC32" s="1"/>
      <c r="AD32" s="1"/>
      <c r="AE32" s="1"/>
      <c r="AF32" s="1"/>
      <c r="AG32" s="1"/>
      <c r="AH32" s="1"/>
      <c r="AI32" s="40" t="str">
        <f aca="false">IF(ISBLANK(Values!E31),"",IF(Values!I31,Values!$B$23,Values!$B$23))</f>
        <v/>
      </c>
      <c r="AJ32" s="41"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2" t="str">
        <f aca="false">IF(ISBLANK(Values!E31),"",Values!H31)</f>
        <v/>
      </c>
      <c r="AU32" s="1"/>
      <c r="AV32" s="36"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IF(ISBLANK(Values!E32),"",Values!$B$1 &amp; " " &amp; Values!$P32 &amp; " " &amp; Values!$H32 )</f>
        <v/>
      </c>
      <c r="G33" s="32" t="str">
        <f aca="false">IF(ISBLANK(Values!E32),"","TellusRem")</f>
        <v/>
      </c>
      <c r="H33" s="27" t="str">
        <f aca="false">IF(ISBLANK(Values!E32),"",Values!$B$16)</f>
        <v/>
      </c>
      <c r="I33" s="27" t="str">
        <f aca="false">IF(ISBLANK(Values!E32),"","4730574031")</f>
        <v/>
      </c>
      <c r="J33" s="38" t="str">
        <f aca="false">IF(ISBLANK(Values!E32),"",Values!F32)</f>
        <v/>
      </c>
      <c r="K33" s="28" t="str">
        <f aca="false">IF(ISBLANK(Values!E32),"",Values!$B$4)</f>
        <v/>
      </c>
      <c r="L33" s="39"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1"/>
      <c r="AC33" s="1"/>
      <c r="AD33" s="1"/>
      <c r="AE33" s="1"/>
      <c r="AF33" s="1"/>
      <c r="AG33" s="1"/>
      <c r="AH33" s="1"/>
      <c r="AI33" s="40" t="str">
        <f aca="false">IF(ISBLANK(Values!E32),"",IF(Values!I32,Values!$B$23,Values!$B$23))</f>
        <v/>
      </c>
      <c r="AJ33" s="41"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2" t="str">
        <f aca="false">IF(ISBLANK(Values!E32),"",Values!H32)</f>
        <v/>
      </c>
      <c r="AU33" s="1"/>
      <c r="AV33" s="36"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IF(ISBLANK(Values!E33),"",Values!$B$1 &amp; " " &amp; Values!$P33 &amp; " " &amp; Values!$H33 )</f>
        <v/>
      </c>
      <c r="G34" s="32" t="str">
        <f aca="false">IF(ISBLANK(Values!E33),"","TellusRem")</f>
        <v/>
      </c>
      <c r="H34" s="27" t="str">
        <f aca="false">IF(ISBLANK(Values!E33),"",Values!$B$16)</f>
        <v/>
      </c>
      <c r="I34" s="27" t="str">
        <f aca="false">IF(ISBLANK(Values!E33),"","4730574031")</f>
        <v/>
      </c>
      <c r="J34" s="38" t="str">
        <f aca="false">IF(ISBLANK(Values!E33),"",Values!F33)</f>
        <v/>
      </c>
      <c r="K34" s="28" t="str">
        <f aca="false">IF(ISBLANK(Values!E33),"",Values!$B$4)</f>
        <v/>
      </c>
      <c r="L34" s="39"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1"/>
      <c r="AC34" s="1"/>
      <c r="AD34" s="1"/>
      <c r="AE34" s="1"/>
      <c r="AF34" s="1"/>
      <c r="AG34" s="1"/>
      <c r="AH34" s="1"/>
      <c r="AI34" s="40" t="str">
        <f aca="false">IF(ISBLANK(Values!E33),"",IF(Values!I33,Values!$B$23,Values!$B$23))</f>
        <v/>
      </c>
      <c r="AJ34" s="41"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2" t="str">
        <f aca="false">IF(ISBLANK(Values!E33),"",Values!H33)</f>
        <v/>
      </c>
      <c r="AU34" s="1"/>
      <c r="AV34" s="36"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IF(ISBLANK(Values!E34),"",Values!$B$1 &amp; " " &amp; Values!$P34 &amp; " " &amp; Values!$H34 )</f>
        <v/>
      </c>
      <c r="G35" s="32" t="str">
        <f aca="false">IF(ISBLANK(Values!E34),"","TellusRem")</f>
        <v/>
      </c>
      <c r="H35" s="27" t="str">
        <f aca="false">IF(ISBLANK(Values!E34),"",Values!$B$16)</f>
        <v/>
      </c>
      <c r="I35" s="27" t="str">
        <f aca="false">IF(ISBLANK(Values!E34),"","4730574031")</f>
        <v/>
      </c>
      <c r="J35" s="38" t="str">
        <f aca="false">IF(ISBLANK(Values!E34),"",Values!F34)</f>
        <v/>
      </c>
      <c r="K35" s="28" t="str">
        <f aca="false">IF(ISBLANK(Values!E34),"",Values!$B$4)</f>
        <v/>
      </c>
      <c r="L35" s="39"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1"/>
      <c r="AC35" s="1"/>
      <c r="AD35" s="1"/>
      <c r="AE35" s="1"/>
      <c r="AF35" s="1"/>
      <c r="AG35" s="1"/>
      <c r="AH35" s="1"/>
      <c r="AI35" s="40" t="str">
        <f aca="false">IF(ISBLANK(Values!E34),"",IF(Values!I34,Values!$B$23,Values!$B$23))</f>
        <v/>
      </c>
      <c r="AJ35" s="41"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2" t="str">
        <f aca="false">IF(ISBLANK(Values!E34),"",Values!H34)</f>
        <v/>
      </c>
      <c r="AU35" s="1"/>
      <c r="AV35" s="36"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IF(ISBLANK(Values!E35),"",Values!$B$1 &amp; " " &amp; Values!$P35 &amp; " " &amp; Values!$H35 )</f>
        <v/>
      </c>
      <c r="G36" s="32" t="str">
        <f aca="false">IF(ISBLANK(Values!E35),"","TellusRem")</f>
        <v/>
      </c>
      <c r="H36" s="27" t="str">
        <f aca="false">IF(ISBLANK(Values!E35),"",Values!$B$16)</f>
        <v/>
      </c>
      <c r="I36" s="27" t="str">
        <f aca="false">IF(ISBLANK(Values!E35),"","4730574031")</f>
        <v/>
      </c>
      <c r="J36" s="38" t="str">
        <f aca="false">IF(ISBLANK(Values!E35),"",Values!F35)</f>
        <v/>
      </c>
      <c r="K36" s="28" t="str">
        <f aca="false">IF(ISBLANK(Values!E35),"",Values!$B$4)</f>
        <v/>
      </c>
      <c r="L36" s="39"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1"/>
      <c r="AC36" s="1"/>
      <c r="AD36" s="1"/>
      <c r="AE36" s="1"/>
      <c r="AF36" s="1"/>
      <c r="AG36" s="1"/>
      <c r="AH36" s="1"/>
      <c r="AI36" s="40" t="str">
        <f aca="false">IF(ISBLANK(Values!E35),"",IF(Values!I35,Values!$B$23,Values!$B$23))</f>
        <v/>
      </c>
      <c r="AJ36" s="41"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2" t="str">
        <f aca="false">IF(ISBLANK(Values!E35),"",Values!H35)</f>
        <v/>
      </c>
      <c r="AU36" s="1"/>
      <c r="AV36" s="36"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IF(ISBLANK(Values!E36),"",Values!$B$1 &amp; " " &amp; Values!$P36 &amp; " " &amp; Values!$H36 )</f>
        <v/>
      </c>
      <c r="G37" s="32" t="str">
        <f aca="false">IF(ISBLANK(Values!E36),"","TellusRem")</f>
        <v/>
      </c>
      <c r="H37" s="27" t="str">
        <f aca="false">IF(ISBLANK(Values!E36),"",Values!$B$16)</f>
        <v/>
      </c>
      <c r="I37" s="27" t="str">
        <f aca="false">IF(ISBLANK(Values!E36),"","4730574031")</f>
        <v/>
      </c>
      <c r="J37" s="38" t="str">
        <f aca="false">IF(ISBLANK(Values!E36),"",Values!F36)</f>
        <v/>
      </c>
      <c r="K37" s="28" t="str">
        <f aca="false">IF(ISBLANK(Values!E36),"",Values!$B$4)</f>
        <v/>
      </c>
      <c r="L37" s="39"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1"/>
      <c r="AC37" s="1"/>
      <c r="AD37" s="1"/>
      <c r="AE37" s="1"/>
      <c r="AF37" s="1"/>
      <c r="AG37" s="1"/>
      <c r="AH37" s="1"/>
      <c r="AI37" s="40" t="str">
        <f aca="false">IF(ISBLANK(Values!E36),"",IF(Values!I36,Values!$B$23,Values!$B$23))</f>
        <v/>
      </c>
      <c r="AJ37" s="41"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2" t="str">
        <f aca="false">IF(ISBLANK(Values!E36),"",Values!H36)</f>
        <v/>
      </c>
      <c r="AU37" s="1"/>
      <c r="AV37" s="36"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IF(ISBLANK(Values!E37),"",Values!$B$1 &amp; " " &amp; Values!$P37 &amp; " " &amp; Values!$H37 )</f>
        <v/>
      </c>
      <c r="G38" s="32" t="str">
        <f aca="false">IF(ISBLANK(Values!E37),"","TellusRem")</f>
        <v/>
      </c>
      <c r="H38" s="27" t="str">
        <f aca="false">IF(ISBLANK(Values!E37),"",Values!$B$16)</f>
        <v/>
      </c>
      <c r="I38" s="27" t="str">
        <f aca="false">IF(ISBLANK(Values!E37),"","4730574031")</f>
        <v/>
      </c>
      <c r="J38" s="38" t="str">
        <f aca="false">IF(ISBLANK(Values!E37),"",Values!F37)</f>
        <v/>
      </c>
      <c r="K38" s="28" t="str">
        <f aca="false">IF(ISBLANK(Values!E37),"",Values!$B$4)</f>
        <v/>
      </c>
      <c r="L38" s="39"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1"/>
      <c r="AC38" s="1"/>
      <c r="AD38" s="1"/>
      <c r="AE38" s="1"/>
      <c r="AF38" s="1"/>
      <c r="AG38" s="1"/>
      <c r="AH38" s="1"/>
      <c r="AI38" s="40" t="str">
        <f aca="false">IF(ISBLANK(Values!E37),"",IF(Values!I37,Values!$B$23,Values!$B$23))</f>
        <v/>
      </c>
      <c r="AJ38" s="41"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2" t="str">
        <f aca="false">IF(ISBLANK(Values!E37),"",Values!H37)</f>
        <v/>
      </c>
      <c r="AU38" s="1"/>
      <c r="AV38" s="36"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IF(ISBLANK(Values!E38),"",Values!$B$1 &amp; " " &amp; Values!$P38 &amp; " " &amp; Values!$H38 )</f>
        <v/>
      </c>
      <c r="G39" s="32" t="str">
        <f aca="false">IF(ISBLANK(Values!E38),"","TellusRem")</f>
        <v/>
      </c>
      <c r="H39" s="27" t="str">
        <f aca="false">IF(ISBLANK(Values!E38),"",Values!$B$16)</f>
        <v/>
      </c>
      <c r="I39" s="27" t="str">
        <f aca="false">IF(ISBLANK(Values!E38),"","4730574031")</f>
        <v/>
      </c>
      <c r="J39" s="38" t="str">
        <f aca="false">IF(ISBLANK(Values!E38),"",Values!F38)</f>
        <v/>
      </c>
      <c r="K39" s="28" t="str">
        <f aca="false">IF(ISBLANK(Values!E38),"",Values!$B$4)</f>
        <v/>
      </c>
      <c r="L39" s="39"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1"/>
      <c r="AC39" s="1"/>
      <c r="AD39" s="1"/>
      <c r="AE39" s="1"/>
      <c r="AF39" s="1"/>
      <c r="AG39" s="1"/>
      <c r="AH39" s="1"/>
      <c r="AI39" s="40" t="str">
        <f aca="false">IF(ISBLANK(Values!E38),"",IF(Values!I38,Values!$B$23,Values!$B$23))</f>
        <v/>
      </c>
      <c r="AJ39" s="41"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2" t="str">
        <f aca="false">IF(ISBLANK(Values!E38),"",Values!H38)</f>
        <v/>
      </c>
      <c r="AU39" s="1"/>
      <c r="AV39" s="36"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IF(ISBLANK(Values!E39),"",Values!$B$1 &amp; " " &amp; Values!$P39 &amp; " " &amp; Values!$H39 )</f>
        <v/>
      </c>
      <c r="G40" s="32" t="str">
        <f aca="false">IF(ISBLANK(Values!E39),"","TellusRem")</f>
        <v/>
      </c>
      <c r="H40" s="27" t="str">
        <f aca="false">IF(ISBLANK(Values!E39),"",Values!$B$16)</f>
        <v/>
      </c>
      <c r="I40" s="27" t="str">
        <f aca="false">IF(ISBLANK(Values!E39),"","4730574031")</f>
        <v/>
      </c>
      <c r="J40" s="38" t="str">
        <f aca="false">IF(ISBLANK(Values!E39),"",Values!F39)</f>
        <v/>
      </c>
      <c r="K40" s="28" t="str">
        <f aca="false">IF(ISBLANK(Values!E39),"",Values!$B$4)</f>
        <v/>
      </c>
      <c r="L40" s="39"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1"/>
      <c r="AC40" s="1"/>
      <c r="AD40" s="1"/>
      <c r="AE40" s="1"/>
      <c r="AF40" s="1"/>
      <c r="AG40" s="1"/>
      <c r="AH40" s="1"/>
      <c r="AI40" s="40" t="str">
        <f aca="false">IF(ISBLANK(Values!E39),"",IF(Values!I39,Values!$B$23,Values!$B$23))</f>
        <v/>
      </c>
      <c r="AJ40" s="41"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2" t="str">
        <f aca="false">IF(ISBLANK(Values!E39),"",Values!H39)</f>
        <v/>
      </c>
      <c r="AU40" s="1"/>
      <c r="AV40" s="36"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IF(ISBLANK(Values!E40),"",Values!$B$1 &amp; " " &amp; Values!$P40 &amp; " " &amp; Values!$H40 )</f>
        <v/>
      </c>
      <c r="G41" s="32" t="str">
        <f aca="false">IF(ISBLANK(Values!E40),"","TellusRem")</f>
        <v/>
      </c>
      <c r="H41" s="27" t="str">
        <f aca="false">IF(ISBLANK(Values!E40),"",Values!$B$16)</f>
        <v/>
      </c>
      <c r="I41" s="27" t="str">
        <f aca="false">IF(ISBLANK(Values!E40),"","4730574031")</f>
        <v/>
      </c>
      <c r="J41" s="38" t="str">
        <f aca="false">IF(ISBLANK(Values!E40),"",Values!F40)</f>
        <v/>
      </c>
      <c r="K41" s="28" t="str">
        <f aca="false">IF(ISBLANK(Values!E40),"",Values!$B$4)</f>
        <v/>
      </c>
      <c r="L41" s="39"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1"/>
      <c r="AC41" s="1"/>
      <c r="AD41" s="1"/>
      <c r="AE41" s="1"/>
      <c r="AF41" s="1"/>
      <c r="AG41" s="1"/>
      <c r="AH41" s="1"/>
      <c r="AI41" s="40" t="str">
        <f aca="false">IF(ISBLANK(Values!E40),"",IF(Values!I40,Values!$B$23,Values!$B$23))</f>
        <v/>
      </c>
      <c r="AJ41" s="41"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2" t="str">
        <f aca="false">IF(ISBLANK(Values!E40),"",Values!H40)</f>
        <v/>
      </c>
      <c r="AU41" s="1"/>
      <c r="AV41" s="36"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IF(ISBLANK(Values!E41),"",Values!$B$1 &amp; " " &amp; Values!$P41 &amp; " " &amp; Values!$H41 )</f>
        <v/>
      </c>
      <c r="G42" s="32" t="str">
        <f aca="false">IF(ISBLANK(Values!E41),"","TellusRem")</f>
        <v/>
      </c>
      <c r="H42" s="27" t="str">
        <f aca="false">IF(ISBLANK(Values!E41),"",Values!$B$16)</f>
        <v/>
      </c>
      <c r="I42" s="27" t="str">
        <f aca="false">IF(ISBLANK(Values!E41),"","4730574031")</f>
        <v/>
      </c>
      <c r="J42" s="38" t="str">
        <f aca="false">IF(ISBLANK(Values!E41),"",Values!F41)</f>
        <v/>
      </c>
      <c r="K42" s="28" t="str">
        <f aca="false">IF(ISBLANK(Values!E41),"",Values!$B$4)</f>
        <v/>
      </c>
      <c r="L42" s="39"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I42" s="40" t="str">
        <f aca="false">IF(ISBLANK(Values!E41),"",IF(Values!I41,Values!$B$23,Values!$B$23))</f>
        <v/>
      </c>
      <c r="AJ42" s="41"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2" t="str">
        <f aca="false">IF(ISBLANK(Values!E41),"",Values!H41)</f>
        <v/>
      </c>
      <c r="AV42" s="36"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IF(ISBLANK(Values!E42),"",Values!$B$1 &amp; " " &amp; Values!$P42 &amp; " " &amp; Values!$H42 )</f>
        <v/>
      </c>
      <c r="G43" s="32" t="str">
        <f aca="false">IF(ISBLANK(Values!E42),"","TellusRem")</f>
        <v/>
      </c>
      <c r="H43" s="27" t="str">
        <f aca="false">IF(ISBLANK(Values!E42),"",Values!$B$16)</f>
        <v/>
      </c>
      <c r="I43" s="27" t="str">
        <f aca="false">IF(ISBLANK(Values!E42),"","4730574031")</f>
        <v/>
      </c>
      <c r="J43" s="38" t="str">
        <f aca="false">IF(ISBLANK(Values!E42),"",Values!F42)</f>
        <v/>
      </c>
      <c r="K43" s="28" t="str">
        <f aca="false">IF(ISBLANK(Values!E42),"",Values!$B$4)</f>
        <v/>
      </c>
      <c r="L43" s="39"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I43" s="40" t="str">
        <f aca="false">IF(ISBLANK(Values!E42),"",IF(Values!I42,Values!$B$23,Values!$B$23))</f>
        <v/>
      </c>
      <c r="AJ43" s="41"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2" t="str">
        <f aca="false">IF(ISBLANK(Values!E42),"",Values!H42)</f>
        <v/>
      </c>
      <c r="AV43" s="36"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IF(ISBLANK(Values!E43),"",Values!$B$1 &amp; " " &amp; Values!$P43 &amp; " " &amp; Values!$H43 )</f>
        <v/>
      </c>
      <c r="G44" s="32" t="str">
        <f aca="false">IF(ISBLANK(Values!E43),"","TellusRem")</f>
        <v/>
      </c>
      <c r="H44" s="27" t="str">
        <f aca="false">IF(ISBLANK(Values!E43),"",Values!$B$16)</f>
        <v/>
      </c>
      <c r="I44" s="27" t="str">
        <f aca="false">IF(ISBLANK(Values!E43),"","4730574031")</f>
        <v/>
      </c>
      <c r="J44" s="38" t="str">
        <f aca="false">IF(ISBLANK(Values!E43),"",Values!F43)</f>
        <v/>
      </c>
      <c r="K44" s="28" t="str">
        <f aca="false">IF(ISBLANK(Values!E43),"",Values!$B$4)</f>
        <v/>
      </c>
      <c r="L44" s="39"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I44" s="40" t="str">
        <f aca="false">IF(ISBLANK(Values!E43),"",IF(Values!I43,Values!$B$23,Values!$B$23))</f>
        <v/>
      </c>
      <c r="AJ44" s="41"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2" t="str">
        <f aca="false">IF(ISBLANK(Values!E43),"",Values!H43)</f>
        <v/>
      </c>
      <c r="AV44" s="36"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IF(ISBLANK(Values!E44),"",Values!$B$1 &amp; " " &amp; Values!$P44 &amp; " " &amp; Values!$H44 )</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IF(ISBLANK(Values!E44),"",Values!$B$4)</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I45" s="40" t="str">
        <f aca="false">IF(ISBLANK(Values!E44),"",IF(Values!I44,Values!$B$23,Values!$B$23))</f>
        <v/>
      </c>
      <c r="AJ45" s="41"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2" t="str">
        <f aca="false">IF(ISBLANK(Values!E44),"",Values!H44)</f>
        <v/>
      </c>
      <c r="AV45" s="36"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IF(ISBLANK(Values!E45),"",Values!$B$1 &amp; " " &amp; Values!$P45 &amp; " " &amp; Values!$H45 )</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IF(ISBLANK(Values!E45),"",Values!$B$4)</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I46" s="40" t="str">
        <f aca="false">IF(ISBLANK(Values!E45),"",IF(Values!I45,Values!$B$23,Values!$B$23))</f>
        <v/>
      </c>
      <c r="AJ46" s="41"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2" t="str">
        <f aca="false">IF(ISBLANK(Values!E45),"",Values!H45)</f>
        <v/>
      </c>
      <c r="AV46" s="36"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IF(ISBLANK(Values!E46),"",Values!$B$1 &amp; " " &amp; Values!$P46 &amp; " " &amp; Values!$H46 )</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IF(ISBLANK(Values!E46),"",Values!$B$4)</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I47" s="40" t="str">
        <f aca="false">IF(ISBLANK(Values!E46),"",IF(Values!I46,Values!$B$23,Values!$B$23))</f>
        <v/>
      </c>
      <c r="AJ47" s="41"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2" t="str">
        <f aca="false">IF(ISBLANK(Values!E46),"",Values!H46)</f>
        <v/>
      </c>
      <c r="AV47" s="36"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IF(ISBLANK(Values!E47),"",Values!$B$1 &amp; " " &amp; Values!$P47 &amp; " " &amp; Values!$H47 )</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IF(ISBLANK(Values!E47),"",Values!$B$4)</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I48" s="40" t="str">
        <f aca="false">IF(ISBLANK(Values!E47),"",IF(Values!I47,Values!$B$23,Values!$B$23))</f>
        <v/>
      </c>
      <c r="AJ48" s="41"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2" t="str">
        <f aca="false">IF(ISBLANK(Values!E47),"",Values!H47)</f>
        <v/>
      </c>
      <c r="AV48" s="36"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IF(ISBLANK(Values!E48),"",Values!$B$1 &amp; " " &amp; Values!$P48 &amp; " " &amp; Values!$H48 )</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IF(ISBLANK(Values!E48),"",Values!$B$4)</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I49" s="40" t="str">
        <f aca="false">IF(ISBLANK(Values!E48),"",IF(Values!I48,Values!$B$23,Values!$B$23))</f>
        <v/>
      </c>
      <c r="AJ49" s="41"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2" t="str">
        <f aca="false">IF(ISBLANK(Values!E48),"",Values!H48)</f>
        <v/>
      </c>
      <c r="AV49" s="36"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IF(ISBLANK(Values!E49),"",Values!$B$1 &amp; " " &amp; Values!$P49 &amp; " " &amp; Values!$H49 )</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IF(ISBLANK(Values!E49),"",Values!$B$4)</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I50" s="40" t="str">
        <f aca="false">IF(ISBLANK(Values!E49),"",IF(Values!I49,Values!$B$23,Values!$B$23))</f>
        <v/>
      </c>
      <c r="AJ50" s="41"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2" t="str">
        <f aca="false">IF(ISBLANK(Values!E49),"",Values!H49)</f>
        <v/>
      </c>
      <c r="AV50" s="36"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IF(ISBLANK(Values!E50),"",Values!$B$1 &amp; " " &amp; Values!$P50 &amp; " " &amp; Values!$H50 )</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IF(ISBLANK(Values!E50),"",Values!$B$4)</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I51" s="40" t="str">
        <f aca="false">IF(ISBLANK(Values!E50),"",IF(Values!I50,Values!$B$23,Values!$B$23))</f>
        <v/>
      </c>
      <c r="AJ51" s="41"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2" t="str">
        <f aca="false">IF(ISBLANK(Values!E50),"",Values!H50)</f>
        <v/>
      </c>
      <c r="AV51" s="36"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IF(ISBLANK(Values!E51),"",Values!$B$1 &amp; " " &amp; Values!$P51 &amp; " " &amp; Values!$H51 )</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IF(ISBLANK(Values!E51),"",Values!$B$4)</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I52" s="40" t="str">
        <f aca="false">IF(ISBLANK(Values!E51),"",IF(Values!I51,Values!$B$23,Values!$B$23))</f>
        <v/>
      </c>
      <c r="AJ52" s="41"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2" t="str">
        <f aca="false">IF(ISBLANK(Values!E51),"",Values!H51)</f>
        <v/>
      </c>
      <c r="AV52" s="36"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IF(ISBLANK(Values!E52),"",Values!$B$1 &amp; " " &amp; Values!$P52 &amp; " " &amp; Values!$H52 )</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IF(ISBLANK(Values!E52),"",Values!$B$4)</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I53" s="40" t="str">
        <f aca="false">IF(ISBLANK(Values!E52),"",IF(Values!I52,Values!$B$23,Values!$B$23))</f>
        <v/>
      </c>
      <c r="AJ53" s="41"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2" t="str">
        <f aca="false">IF(ISBLANK(Values!E52),"",Values!H52)</f>
        <v/>
      </c>
      <c r="AV53" s="36"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IF(ISBLANK(Values!E53),"",Values!$B$1 &amp; " " &amp; Values!$P53 &amp; " " &amp; Values!$H53 )</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IF(ISBLANK(Values!E53),"",Values!$B$4)</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I54" s="40" t="str">
        <f aca="false">IF(ISBLANK(Values!E53),"",IF(Values!I53,Values!$B$23,Values!$B$23))</f>
        <v/>
      </c>
      <c r="AJ54" s="41"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2" t="str">
        <f aca="false">IF(ISBLANK(Values!E53),"",Values!H53)</f>
        <v/>
      </c>
      <c r="AV54" s="36"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IF(ISBLANK(Values!E54),"",Values!$B$1 &amp; " " &amp; Values!$P54 &amp; " " &amp; Values!$H54 )</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IF(ISBLANK(Values!E54),"",Values!$B$4)</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I55" s="40" t="str">
        <f aca="false">IF(ISBLANK(Values!E54),"",IF(Values!I54,Values!$B$23,Values!$B$23))</f>
        <v/>
      </c>
      <c r="AJ55" s="41"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2" t="str">
        <f aca="false">IF(ISBLANK(Values!E54),"",Values!H54)</f>
        <v/>
      </c>
      <c r="AV55" s="36"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IF(ISBLANK(Values!E55),"",Values!$B$1 &amp; " " &amp; Values!$P55 &amp; " " &amp; Values!$H55 )</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IF(ISBLANK(Values!E55),"",Values!$B$4)</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I56" s="40" t="str">
        <f aca="false">IF(ISBLANK(Values!E55),"",IF(Values!I55,Values!$B$23,Values!$B$23))</f>
        <v/>
      </c>
      <c r="AJ56" s="41"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2" t="str">
        <f aca="false">IF(ISBLANK(Values!E55),"",Values!H55)</f>
        <v/>
      </c>
      <c r="AV56" s="36"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IF(ISBLANK(Values!E56),"",Values!$B$1 &amp; " " &amp; Values!$P56 &amp; " " &amp; Values!$H56 )</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IF(ISBLANK(Values!E56),"",Values!$B$4)</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I57" s="40" t="str">
        <f aca="false">IF(ISBLANK(Values!E56),"",IF(Values!I56,Values!$B$23,Values!$B$23))</f>
        <v/>
      </c>
      <c r="AJ57" s="41"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2" t="str">
        <f aca="false">IF(ISBLANK(Values!E56),"",Values!H56)</f>
        <v/>
      </c>
      <c r="AV57" s="36"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IF(ISBLANK(Values!E57),"",Values!$B$1 &amp; " " &amp; Values!$P57 &amp; " " &amp; Values!$H57 )</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IF(ISBLANK(Values!E57),"",Values!$B$4)</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I58" s="40" t="str">
        <f aca="false">IF(ISBLANK(Values!E57),"",IF(Values!I57,Values!$B$23,Values!$B$23))</f>
        <v/>
      </c>
      <c r="AJ58" s="41"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2" t="str">
        <f aca="false">IF(ISBLANK(Values!E57),"",Values!H57)</f>
        <v/>
      </c>
      <c r="AV58" s="36"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IF(ISBLANK(Values!E58),"",Values!$B$1 &amp; " " &amp; Values!$P58 &amp; " " &amp; Values!$H58 )</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IF(ISBLANK(Values!E58),"",Values!$B$4)</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I59" s="40" t="str">
        <f aca="false">IF(ISBLANK(Values!E58),"",IF(Values!I58,Values!$B$23,Values!$B$23))</f>
        <v/>
      </c>
      <c r="AJ59" s="41"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2" t="str">
        <f aca="false">IF(ISBLANK(Values!E58),"",Values!H58)</f>
        <v/>
      </c>
      <c r="AV59" s="36"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IF(ISBLANK(Values!E59),"",Values!$B$1 &amp; " " &amp; Values!$P59 &amp; " " &amp; Values!$H59 )</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IF(ISBLANK(Values!E59),"",Values!$B$4)</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I60" s="40" t="str">
        <f aca="false">IF(ISBLANK(Values!E59),"",IF(Values!I59,Values!$B$23,Values!$B$23))</f>
        <v/>
      </c>
      <c r="AJ60" s="41"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2" t="str">
        <f aca="false">IF(ISBLANK(Values!E59),"",Values!H59)</f>
        <v/>
      </c>
      <c r="AV60" s="36"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IF(ISBLANK(Values!E60),"",Values!$B$1 &amp; " " &amp; Values!$P60 &amp; " " &amp; Values!$H60 )</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IF(ISBLANK(Values!E60),"",Values!$B$4)</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I61" s="40" t="str">
        <f aca="false">IF(ISBLANK(Values!E60),"",IF(Values!I60,Values!$B$23,Values!$B$23))</f>
        <v/>
      </c>
      <c r="AJ61" s="41"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2" t="str">
        <f aca="false">IF(ISBLANK(Values!E60),"",Values!H60)</f>
        <v/>
      </c>
      <c r="AV61" s="36"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IF(ISBLANK(Values!E61),"",Values!$B$1 &amp; " " &amp; Values!$P61 &amp; " " &amp; Values!$H61 )</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IF(ISBLANK(Values!E61),"",Values!$B$4)</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I62" s="40" t="str">
        <f aca="false">IF(ISBLANK(Values!E61),"",IF(Values!I61,Values!$B$23,Values!$B$23))</f>
        <v/>
      </c>
      <c r="AJ62" s="41"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2" t="str">
        <f aca="false">IF(ISBLANK(Values!E61),"",Values!H61)</f>
        <v/>
      </c>
      <c r="AV62" s="36"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IF(ISBLANK(Values!E62),"",Values!$B$1 &amp; " " &amp; Values!$P62 &amp; " " &amp; Values!$H62 )</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IF(ISBLANK(Values!E62),"",Values!$B$4)</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I63" s="40" t="str">
        <f aca="false">IF(ISBLANK(Values!E62),"",IF(Values!I62,Values!$B$23,Values!$B$23))</f>
        <v/>
      </c>
      <c r="AJ63" s="41"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2" t="str">
        <f aca="false">IF(ISBLANK(Values!E62),"",Values!H62)</f>
        <v/>
      </c>
      <c r="AV63" s="36"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IF(ISBLANK(Values!E63),"",Values!$B$1 &amp; " " &amp; Values!$P63 &amp; " " &amp; Values!$H63 )</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IF(ISBLANK(Values!E63),"",Values!$B$4)</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I64" s="40" t="str">
        <f aca="false">IF(ISBLANK(Values!E63),"",IF(Values!I63,Values!$B$23,Values!$B$23))</f>
        <v/>
      </c>
      <c r="AJ64" s="41"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2" t="str">
        <f aca="false">IF(ISBLANK(Values!E63),"",Values!H63)</f>
        <v/>
      </c>
      <c r="AV64" s="36"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IF(ISBLANK(Values!E64),"",Values!$B$1 &amp; " " &amp; Values!$P64 &amp; " " &amp; Values!$H64 )</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IF(ISBLANK(Values!E64),"",Values!$B$4)</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I65" s="40" t="str">
        <f aca="false">IF(ISBLANK(Values!E64),"",IF(Values!I64,Values!$B$23,Values!$B$23))</f>
        <v/>
      </c>
      <c r="AJ65" s="41"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2" t="str">
        <f aca="false">IF(ISBLANK(Values!E64),"",Values!H64)</f>
        <v/>
      </c>
      <c r="AV65" s="36"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IF(ISBLANK(Values!E65),"",Values!$B$1 &amp; " " &amp; Values!$P65 &amp; " " &amp; Values!$H65 )</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IF(ISBLANK(Values!E65),"",Values!$B$4)</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I66" s="40" t="str">
        <f aca="false">IF(ISBLANK(Values!E65),"",IF(Values!I65,Values!$B$23,Values!$B$23))</f>
        <v/>
      </c>
      <c r="AJ66" s="41"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2" t="str">
        <f aca="false">IF(ISBLANK(Values!E65),"",Values!H65)</f>
        <v/>
      </c>
      <c r="AV66" s="36"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IF(ISBLANK(Values!E66),"",Values!$B$1 &amp; " " &amp; Values!$P66 &amp; " " &amp; Values!$H66 )</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IF(ISBLANK(Values!E66),"",Values!$B$4)</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I67" s="40" t="str">
        <f aca="false">IF(ISBLANK(Values!E66),"",IF(Values!I66,Values!$B$23,Values!$B$23))</f>
        <v/>
      </c>
      <c r="AJ67" s="41"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2" t="str">
        <f aca="false">IF(ISBLANK(Values!E66),"",Values!H66)</f>
        <v/>
      </c>
      <c r="AV67" s="36"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IF(ISBLANK(Values!E67),"",Values!$B$1 &amp; " " &amp; Values!$P67 &amp; " " &amp; Values!$H67 )</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IF(ISBLANK(Values!E67),"",Values!$B$4)</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I68" s="40" t="str">
        <f aca="false">IF(ISBLANK(Values!E67),"",IF(Values!I67,Values!$B$23,Values!$B$23))</f>
        <v/>
      </c>
      <c r="AJ68" s="41"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2" t="str">
        <f aca="false">IF(ISBLANK(Values!E67),"",Values!H67)</f>
        <v/>
      </c>
      <c r="AV68" s="36"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IF(ISBLANK(Values!E68),"",Values!$B$1 &amp; " " &amp; Values!$P68 &amp; " " &amp; Values!$H68 )</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IF(ISBLANK(Values!E68),"",Values!$B$4)</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I69" s="40" t="str">
        <f aca="false">IF(ISBLANK(Values!E68),"",IF(Values!I68,Values!$B$23,Values!$B$23))</f>
        <v/>
      </c>
      <c r="AJ69" s="41"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2" t="str">
        <f aca="false">IF(ISBLANK(Values!E68),"",Values!H68)</f>
        <v/>
      </c>
      <c r="AV69" s="36"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IF(ISBLANK(Values!E69),"",Values!$B$1 &amp; " " &amp; Values!$P69 &amp; " " &amp; Values!$H69 )</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IF(ISBLANK(Values!E69),"",Values!$B$4)</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I70" s="40" t="str">
        <f aca="false">IF(ISBLANK(Values!E69),"",IF(Values!I69,Values!$B$23,Values!$B$23))</f>
        <v/>
      </c>
      <c r="AJ70" s="41"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2" t="str">
        <f aca="false">IF(ISBLANK(Values!E69),"",Values!H69)</f>
        <v/>
      </c>
      <c r="AV70" s="36"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IF(ISBLANK(Values!E70),"",Values!$B$1 &amp; " " &amp; Values!$P70 &amp; " " &amp; Values!$H70 )</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IF(ISBLANK(Values!E70),"",Values!$B$4)</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I71" s="40" t="str">
        <f aca="false">IF(ISBLANK(Values!E70),"",IF(Values!I70,Values!$B$23,Values!$B$23))</f>
        <v/>
      </c>
      <c r="AJ71" s="41"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2" t="str">
        <f aca="false">IF(ISBLANK(Values!E70),"",Values!H70)</f>
        <v/>
      </c>
      <c r="AV71" s="36"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IF(ISBLANK(Values!E71),"",Values!$B$1 &amp; " " &amp; Values!$P71 &amp; " " &amp; Values!$H71 )</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IF(ISBLANK(Values!E71),"",Values!$B$4)</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I72" s="40" t="str">
        <f aca="false">IF(ISBLANK(Values!E71),"",IF(Values!I71,Values!$B$23,Values!$B$23))</f>
        <v/>
      </c>
      <c r="AJ72" s="41"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2" t="str">
        <f aca="false">IF(ISBLANK(Values!E71),"",Values!H71)</f>
        <v/>
      </c>
      <c r="AV72" s="36"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IF(ISBLANK(Values!E72),"",Values!$B$1 &amp; " " &amp; Values!$P72 &amp; " " &amp; Values!$H72 )</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IF(ISBLANK(Values!E72),"",Values!$B$4)</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I73" s="40" t="str">
        <f aca="false">IF(ISBLANK(Values!E72),"",IF(Values!I72,Values!$B$23,Values!$B$23))</f>
        <v/>
      </c>
      <c r="AJ73" s="41"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2" t="str">
        <f aca="false">IF(ISBLANK(Values!E72),"",Values!H72)</f>
        <v/>
      </c>
      <c r="AV73" s="36"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IF(ISBLANK(Values!E73),"",Values!$B$1 &amp; " " &amp; Values!$P73 &amp; " " &amp; Values!$H73 )</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IF(ISBLANK(Values!E73),"",Values!$B$4)</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I74" s="40" t="str">
        <f aca="false">IF(ISBLANK(Values!E73),"",IF(Values!I73,Values!$B$23,Values!$B$23))</f>
        <v/>
      </c>
      <c r="AJ74" s="41"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2" t="str">
        <f aca="false">IF(ISBLANK(Values!E73),"",Values!H73)</f>
        <v/>
      </c>
      <c r="AV74" s="36"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IF(ISBLANK(Values!E74),"",Values!$B$1 &amp; " " &amp; Values!$P74 &amp; " " &amp; Values!$H74 )</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IF(ISBLANK(Values!E74),"",Values!$B$4)</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I75" s="40" t="str">
        <f aca="false">IF(ISBLANK(Values!E74),"",IF(Values!I74,Values!$B$23,Values!$B$23))</f>
        <v/>
      </c>
      <c r="AJ75" s="41"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2" t="str">
        <f aca="false">IF(ISBLANK(Values!E74),"",Values!H74)</f>
        <v/>
      </c>
      <c r="AV75" s="36"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IF(ISBLANK(Values!E75),"",Values!$B$1 &amp; " " &amp; Values!$P75 &amp; " " &amp; Values!$H75 )</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IF(ISBLANK(Values!E75),"",Values!$B$4)</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I76" s="40" t="str">
        <f aca="false">IF(ISBLANK(Values!E75),"",IF(Values!I75,Values!$B$23,Values!$B$23))</f>
        <v/>
      </c>
      <c r="AJ76" s="41"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2" t="str">
        <f aca="false">IF(ISBLANK(Values!E75),"",Values!H75)</f>
        <v/>
      </c>
      <c r="AV76" s="36"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IF(ISBLANK(Values!E76),"",Values!$B$1 &amp; " " &amp; Values!$P76 &amp; " " &amp; Values!$H76 )</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IF(ISBLANK(Values!E76),"",Values!$B$4)</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I77" s="40" t="str">
        <f aca="false">IF(ISBLANK(Values!E76),"",IF(Values!I76,Values!$B$23,Values!$B$23))</f>
        <v/>
      </c>
      <c r="AJ77" s="41"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2" t="str">
        <f aca="false">IF(ISBLANK(Values!E76),"",Values!H76)</f>
        <v/>
      </c>
      <c r="AV77" s="36"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IF(ISBLANK(Values!E77),"",Values!$B$1 &amp; " " &amp; Values!$P77 &amp; " " &amp; Values!$H77 )</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IF(ISBLANK(Values!E77),"",Values!$B$4)</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I78" s="40" t="str">
        <f aca="false">IF(ISBLANK(Values!E77),"",IF(Values!I77,Values!$B$23,Values!$B$23))</f>
        <v/>
      </c>
      <c r="AJ78" s="41"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2" t="str">
        <f aca="false">IF(ISBLANK(Values!E77),"",Values!H77)</f>
        <v/>
      </c>
      <c r="AV78" s="36"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IF(ISBLANK(Values!E78),"",Values!$B$1 &amp; " " &amp; Values!$P78 &amp; " " &amp; Values!$H78 )</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IF(ISBLANK(Values!E78),"",Values!$B$4)</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I79" s="40" t="str">
        <f aca="false">IF(ISBLANK(Values!E78),"",IF(Values!I78,Values!$B$23,Values!$B$23))</f>
        <v/>
      </c>
      <c r="AJ79" s="41"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2" t="str">
        <f aca="false">IF(ISBLANK(Values!E78),"",Values!H78)</f>
        <v/>
      </c>
      <c r="AV79" s="36"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IF(ISBLANK(Values!E79),"",Values!$B$1 &amp; " " &amp; Values!$P79 &amp; " " &amp; Values!$H79 )</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IF(ISBLANK(Values!E79),"",Values!$B$4)</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I80" s="40" t="str">
        <f aca="false">IF(ISBLANK(Values!E79),"",IF(Values!I79,Values!$B$23,Values!$B$23))</f>
        <v/>
      </c>
      <c r="AJ80" s="41"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2" t="str">
        <f aca="false">IF(ISBLANK(Values!E79),"",Values!H79)</f>
        <v/>
      </c>
      <c r="AV80" s="36"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IF(ISBLANK(Values!E80),"",Values!$B$1 &amp; " " &amp; Values!$P80 &amp; " " &amp; Values!$H80 )</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IF(ISBLANK(Values!E80),"",Values!$B$4)</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I81" s="40" t="str">
        <f aca="false">IF(ISBLANK(Values!E80),"",IF(Values!I80,Values!$B$23,Values!$B$23))</f>
        <v/>
      </c>
      <c r="AJ81" s="41"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2" t="str">
        <f aca="false">IF(ISBLANK(Values!E80),"",Values!H80)</f>
        <v/>
      </c>
      <c r="AV81" s="36"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IF(ISBLANK(Values!E81),"",Values!$B$1 &amp; " " &amp; Values!$P81 &amp; " " &amp; Values!$H81 )</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IF(ISBLANK(Values!E81),"",Values!$B$4)</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I82" s="40" t="str">
        <f aca="false">IF(ISBLANK(Values!E81),"",IF(Values!I81,Values!$B$23,Values!$B$23))</f>
        <v/>
      </c>
      <c r="AJ82" s="41"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2" t="str">
        <f aca="false">IF(ISBLANK(Values!E81),"",Values!H81)</f>
        <v/>
      </c>
      <c r="AV82" s="36"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IF(ISBLANK(Values!E82),"",Values!$B$1 &amp; " " &amp; Values!$P82 &amp; " " &amp; Values!$H82 )</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IF(ISBLANK(Values!E82),"",Values!$B$4)</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I83" s="40" t="str">
        <f aca="false">IF(ISBLANK(Values!E82),"",IF(Values!I82,Values!$B$23,Values!$B$23))</f>
        <v/>
      </c>
      <c r="AJ83" s="41"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2" t="str">
        <f aca="false">IF(ISBLANK(Values!E82),"",Values!H82)</f>
        <v/>
      </c>
      <c r="AV83" s="36"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IF(ISBLANK(Values!E83),"",Values!$B$1 &amp; " " &amp; Values!$P83 &amp; " " &amp; Values!$H83 )</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IF(ISBLANK(Values!E83),"",Values!$B$4)</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I84" s="40" t="str">
        <f aca="false">IF(ISBLANK(Values!E83),"",IF(Values!I83,Values!$B$23,Values!$B$23))</f>
        <v/>
      </c>
      <c r="AJ84" s="41"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2" t="str">
        <f aca="false">IF(ISBLANK(Values!E83),"",Values!H83)</f>
        <v/>
      </c>
      <c r="AV84" s="36"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IF(ISBLANK(Values!E84),"",Values!$B$1 &amp; " " &amp; Values!$P84 &amp; " " &amp; Values!$H84 )</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IF(ISBLANK(Values!E84),"",Values!$B$4)</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I85" s="40" t="str">
        <f aca="false">IF(ISBLANK(Values!E84),"",IF(Values!I84,Values!$B$23,Values!$B$23))</f>
        <v/>
      </c>
      <c r="AJ85" s="41"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2" t="str">
        <f aca="false">IF(ISBLANK(Values!E84),"",Values!H84)</f>
        <v/>
      </c>
      <c r="AV85" s="36"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IF(ISBLANK(Values!E85),"",Values!$B$1 &amp; " " &amp; Values!$P85 &amp; " " &amp; Values!$H85 )</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IF(ISBLANK(Values!E85),"",Values!$B$4)</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I86" s="40" t="str">
        <f aca="false">IF(ISBLANK(Values!E85),"",IF(Values!I85,Values!$B$23,Values!$B$23))</f>
        <v/>
      </c>
      <c r="AJ86" s="41"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2" t="str">
        <f aca="false">IF(ISBLANK(Values!E85),"",Values!H85)</f>
        <v/>
      </c>
      <c r="AV86" s="36"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IF(ISBLANK(Values!E86),"",Values!$B$1 &amp; " " &amp; Values!$P86 &amp; " " &amp; Values!$H86 )</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IF(ISBLANK(Values!E86),"",Values!$B$4)</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I87" s="40" t="str">
        <f aca="false">IF(ISBLANK(Values!E86),"",IF(Values!I86,Values!$B$23,Values!$B$23))</f>
        <v/>
      </c>
      <c r="AJ87" s="41"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2" t="str">
        <f aca="false">IF(ISBLANK(Values!E86),"",Values!H86)</f>
        <v/>
      </c>
      <c r="AV87" s="36"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IF(ISBLANK(Values!E87),"",Values!$B$1 &amp; " " &amp; Values!$P87 &amp; " " &amp; Values!$H87 )</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IF(ISBLANK(Values!E87),"",Values!$B$4)</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I88" s="40" t="str">
        <f aca="false">IF(ISBLANK(Values!E87),"",IF(Values!I87,Values!$B$23,Values!$B$23))</f>
        <v/>
      </c>
      <c r="AJ88" s="41"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2" t="str">
        <f aca="false">IF(ISBLANK(Values!E87),"",Values!H87)</f>
        <v/>
      </c>
      <c r="AV88" s="36"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IF(ISBLANK(Values!E88),"",Values!$B$1 &amp; " " &amp; Values!$P88 &amp; " " &amp; Values!$H88 )</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IF(ISBLANK(Values!E88),"",Values!$B$4)</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I89" s="40" t="str">
        <f aca="false">IF(ISBLANK(Values!E88),"",IF(Values!I88,Values!$B$23,Values!$B$23))</f>
        <v/>
      </c>
      <c r="AJ89" s="41"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2" t="str">
        <f aca="false">IF(ISBLANK(Values!E88),"",Values!H88)</f>
        <v/>
      </c>
      <c r="AV89" s="36"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IF(ISBLANK(Values!E89),"",Values!$B$1 &amp; " " &amp; Values!$P89 &amp; " " &amp; Values!$H89 )</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IF(ISBLANK(Values!E89),"",Values!$B$4)</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I90" s="40" t="str">
        <f aca="false">IF(ISBLANK(Values!E89),"",IF(Values!I89,Values!$B$23,Values!$B$23))</f>
        <v/>
      </c>
      <c r="AJ90" s="41"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2" t="str">
        <f aca="false">IF(ISBLANK(Values!E89),"",Values!H89)</f>
        <v/>
      </c>
      <c r="AV90" s="36"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IF(ISBLANK(Values!E90),"",Values!$B$1 &amp; " " &amp; Values!$P90 &amp; " " &amp; Values!$H90 )</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IF(ISBLANK(Values!E90),"",Values!$B$4)</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I91" s="40" t="str">
        <f aca="false">IF(ISBLANK(Values!E90),"",IF(Values!I90,Values!$B$23,Values!$B$23))</f>
        <v/>
      </c>
      <c r="AJ91" s="41"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2" t="str">
        <f aca="false">IF(ISBLANK(Values!E90),"",Values!H90)</f>
        <v/>
      </c>
      <c r="AV91" s="36"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IF(ISBLANK(Values!E91),"",Values!$B$1 &amp; " " &amp; Values!$P91 &amp; " " &amp; Values!$H91 )</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IF(ISBLANK(Values!E91),"",Values!$B$4)</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I92" s="40" t="str">
        <f aca="false">IF(ISBLANK(Values!E91),"",IF(Values!I91,Values!$B$23,Values!$B$23))</f>
        <v/>
      </c>
      <c r="AJ92" s="41"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2" t="str">
        <f aca="false">IF(ISBLANK(Values!E91),"",Values!H91)</f>
        <v/>
      </c>
      <c r="AV92" s="36"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IF(ISBLANK(Values!E92),"",Values!$B$1 &amp; " " &amp; Values!$P92 &amp; " " &amp; Values!$H92 )</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IF(ISBLANK(Values!E92),"",Values!$B$4)</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I93" s="40" t="str">
        <f aca="false">IF(ISBLANK(Values!E92),"",IF(Values!I92,Values!$B$23,Values!$B$23))</f>
        <v/>
      </c>
      <c r="AJ93" s="41"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2" t="str">
        <f aca="false">IF(ISBLANK(Values!E92),"",Values!H92)</f>
        <v/>
      </c>
      <c r="AV93" s="36"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IF(ISBLANK(Values!E93),"",Values!$B$1 &amp; " " &amp; Values!$P93 &amp; " " &amp; Values!$H93 )</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IF(ISBLANK(Values!E93),"",Values!$B$4)</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I94" s="40" t="str">
        <f aca="false">IF(ISBLANK(Values!E93),"",IF(Values!I93,Values!$B$23,Values!$B$23))</f>
        <v/>
      </c>
      <c r="AJ94" s="41"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2" t="str">
        <f aca="false">IF(ISBLANK(Values!E93),"",Values!H93)</f>
        <v/>
      </c>
      <c r="AV94" s="36"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IF(ISBLANK(Values!E94),"",Values!$B$1 &amp; " " &amp; Values!$P94 &amp; " " &amp; Values!$H94 )</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IF(ISBLANK(Values!E94),"",Values!$B$4)</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I95" s="40" t="str">
        <f aca="false">IF(ISBLANK(Values!E94),"",IF(Values!I94,Values!$B$23,Values!$B$23))</f>
        <v/>
      </c>
      <c r="AJ95" s="41"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2" t="str">
        <f aca="false">IF(ISBLANK(Values!E94),"",Values!H94)</f>
        <v/>
      </c>
      <c r="AV95" s="36"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IF(ISBLANK(Values!E95),"",Values!$B$1 &amp; " " &amp; Values!$P95 &amp; " " &amp; Values!$H95 )</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IF(ISBLANK(Values!E95),"",Values!$B$4)</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I96" s="40" t="str">
        <f aca="false">IF(ISBLANK(Values!E95),"",IF(Values!I95,Values!$B$23,Values!$B$23))</f>
        <v/>
      </c>
      <c r="AJ96" s="41"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2" t="str">
        <f aca="false">IF(ISBLANK(Values!E95),"",Values!H95)</f>
        <v/>
      </c>
      <c r="AV96" s="36"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IF(ISBLANK(Values!E96),"",Values!$B$1 &amp; " " &amp; Values!$P96 &amp; " " &amp; Values!$H96 )</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IF(ISBLANK(Values!E96),"",Values!$B$4)</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I97" s="40" t="str">
        <f aca="false">IF(ISBLANK(Values!E96),"",IF(Values!I96,Values!$B$23,Values!$B$23))</f>
        <v/>
      </c>
      <c r="AJ97" s="41"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2" t="str">
        <f aca="false">IF(ISBLANK(Values!E96),"",Values!H96)</f>
        <v/>
      </c>
      <c r="AV97" s="36"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IF(ISBLANK(Values!E97),"",Values!$B$1 &amp; " " &amp; Values!$P97 &amp; " " &amp; Values!$H97 )</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IF(ISBLANK(Values!E97),"",Values!$B$4)</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I98" s="40" t="str">
        <f aca="false">IF(ISBLANK(Values!E97),"",IF(Values!I97,Values!$B$23,Values!$B$23))</f>
        <v/>
      </c>
      <c r="AJ98" s="41"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2" t="str">
        <f aca="false">IF(ISBLANK(Values!E97),"",Values!H97)</f>
        <v/>
      </c>
      <c r="AV98" s="36"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IF(ISBLANK(Values!E98),"",Values!$B$1 &amp; " " &amp; Values!$P98 &amp; " " &amp; Values!$H98 )</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IF(ISBLANK(Values!E98),"",Values!$B$4)</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I99" s="40" t="str">
        <f aca="false">IF(ISBLANK(Values!E98),"",IF(Values!I98,Values!$B$23,Values!$B$23))</f>
        <v/>
      </c>
      <c r="AJ99" s="41"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2" t="str">
        <f aca="false">IF(ISBLANK(Values!E98),"",Values!H98)</f>
        <v/>
      </c>
      <c r="AV99" s="36"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IF(ISBLANK(Values!E99),"",Values!$B$4)</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I100" s="40" t="str">
        <f aca="false">IF(ISBLANK(Values!E99),"",IF(Values!I99,Values!$B$23,Values!$B$23))</f>
        <v/>
      </c>
      <c r="AJ100" s="41"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2" t="str">
        <f aca="false">IF(ISBLANK(Values!E99),"",Values!H99)</f>
        <v/>
      </c>
      <c r="AV100" s="36"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IF(ISBLANK(Values!E100),"",Values!$B$4)</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I101" s="40" t="str">
        <f aca="false">IF(ISBLANK(Values!E100),"",IF(Values!I100,Values!$B$23,Values!$B$23))</f>
        <v/>
      </c>
      <c r="AJ101" s="41"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2" t="str">
        <f aca="false">IF(ISBLANK(Values!E100),"",Values!H100)</f>
        <v/>
      </c>
      <c r="AV101" s="36"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IF(ISBLANK(Values!E101),"",Values!$B$4)</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I102" s="40" t="str">
        <f aca="false">IF(ISBLANK(Values!E101),"",IF(Values!I101,Values!$B$23,Values!$B$23))</f>
        <v/>
      </c>
      <c r="AJ102" s="41"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2" t="str">
        <f aca="false">IF(ISBLANK(Values!E101),"",Values!H101)</f>
        <v/>
      </c>
      <c r="AV102" s="36"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IF(ISBLANK(Values!E102),"",Values!$B$4)</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I103" s="40" t="str">
        <f aca="false">IF(ISBLANK(Values!E102),"",IF(Values!I102,Values!$B$23,Values!$B$23))</f>
        <v/>
      </c>
      <c r="AJ103" s="41"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2" t="str">
        <f aca="false">IF(ISBLANK(Values!E102),"",Values!H102)</f>
        <v/>
      </c>
      <c r="AV103" s="36"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IF(ISBLANK(Values!E103),"",Values!$B$4)</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I104" s="40" t="str">
        <f aca="false">IF(ISBLANK(Values!E103),"",IF(Values!I103,Values!$B$23,Values!$B$23))</f>
        <v/>
      </c>
      <c r="AJ104" s="41"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2" t="str">
        <f aca="false">IF(ISBLANK(Values!E103),"",Values!H103)</f>
        <v/>
      </c>
      <c r="AV104" s="36"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IF(ISBLANK(Values!E104),"",Values!$B$4)</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I105" s="40" t="str">
        <f aca="false">IF(ISBLANK(Values!E104),"",IF(Values!I104,Values!$B$23,Values!$B$23))</f>
        <v/>
      </c>
      <c r="AJ105" s="41"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2" t="str">
        <f aca="false">IF(ISBLANK(Values!E104),"",Values!H104)</f>
        <v/>
      </c>
      <c r="AV105" s="36"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IF(ISBLANK(Values!E105),"",Values!$B$4)</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I106" s="40" t="str">
        <f aca="false">IF(ISBLANK(Values!E105),"",IF(Values!I105,Values!$B$23,Values!$B$23))</f>
        <v/>
      </c>
      <c r="AJ106" s="41"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2" t="str">
        <f aca="false">IF(ISBLANK(Values!E105),"",Values!H105)</f>
        <v/>
      </c>
      <c r="AV106" s="36"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IF(ISBLANK(Values!E106),"",Values!$B$4)</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I107" s="40" t="str">
        <f aca="false">IF(ISBLANK(Values!E106),"",IF(Values!I106,Values!$B$23,Values!$B$23))</f>
        <v/>
      </c>
      <c r="AJ107" s="41"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2" t="str">
        <f aca="false">IF(ISBLANK(Values!E106),"",Values!H106)</f>
        <v/>
      </c>
      <c r="AV107" s="36"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IF(ISBLANK(Values!E107),"",Values!$B$4)</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I108" s="40" t="str">
        <f aca="false">IF(ISBLANK(Values!E107),"",IF(Values!I107,Values!$B$23,Values!$B$23))</f>
        <v/>
      </c>
      <c r="AJ108" s="41"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2" t="str">
        <f aca="false">IF(ISBLANK(Values!E107),"",Values!H107)</f>
        <v/>
      </c>
      <c r="AV108" s="36"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IF(ISBLANK(Values!E108),"",Values!$B$4)</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I109" s="40" t="str">
        <f aca="false">IF(ISBLANK(Values!E108),"",IF(Values!I108,Values!$B$23,Values!$B$23))</f>
        <v/>
      </c>
      <c r="AJ109" s="41"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2" t="str">
        <f aca="false">IF(ISBLANK(Values!E108),"",Values!H108)</f>
        <v/>
      </c>
      <c r="AV109" s="36"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IF(ISBLANK(Values!E109),"",Values!$B$4)</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I110" s="40" t="str">
        <f aca="false">IF(ISBLANK(Values!E109),"",IF(Values!I109,Values!$B$23,Values!$B$23))</f>
        <v/>
      </c>
      <c r="AJ110" s="41"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2" t="str">
        <f aca="false">IF(ISBLANK(Values!E109),"",Values!H109)</f>
        <v/>
      </c>
      <c r="AV110" s="36"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IF(ISBLANK(Values!E110),"",Values!$B$4)</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I111" s="40" t="str">
        <f aca="false">IF(ISBLANK(Values!E110),"",IF(Values!I110,Values!$B$23,Values!$B$23))</f>
        <v/>
      </c>
      <c r="AJ111" s="41"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2" t="str">
        <f aca="false">IF(ISBLANK(Values!E110),"",Values!H110)</f>
        <v/>
      </c>
      <c r="AV111" s="36"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IF(ISBLANK(Values!E111),"",Values!$B$4)</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I112" s="40" t="str">
        <f aca="false">IF(ISBLANK(Values!E111),"",IF(Values!I111,Values!$B$23,Values!$B$23))</f>
        <v/>
      </c>
      <c r="AJ112" s="41"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2" t="str">
        <f aca="false">IF(ISBLANK(Values!E111),"",Values!H111)</f>
        <v/>
      </c>
      <c r="AV112" s="36"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IF(ISBLANK(Values!E112),"",Values!$B$4)</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I113" s="40" t="str">
        <f aca="false">IF(ISBLANK(Values!E112),"",IF(Values!I112,Values!$B$23,Values!$B$23))</f>
        <v/>
      </c>
      <c r="AJ113" s="41"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2" t="str">
        <f aca="false">IF(ISBLANK(Values!E112),"",Values!H112)</f>
        <v/>
      </c>
      <c r="AV113" s="36"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IF(ISBLANK(Values!E113),"",Values!$B$4)</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I114" s="40" t="str">
        <f aca="false">IF(ISBLANK(Values!E113),"",IF(Values!I113,Values!$B$23,Values!$B$23))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2" t="str">
        <f aca="false">IF(ISBLANK(Values!E113),"",Values!H113)</f>
        <v/>
      </c>
      <c r="AV114" s="36"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IF(ISBLANK(Values!E114),"",Values!$B$4)</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I115" s="40" t="str">
        <f aca="false">IF(ISBLANK(Values!E114),"",IF(Values!I114,Values!$B$23,Values!$B$23))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2" t="str">
        <f aca="false">IF(ISBLANK(Values!E114),"",Values!H114)</f>
        <v/>
      </c>
      <c r="AV115" s="36"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IF(ISBLANK(Values!E115),"",Values!$B$4)</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I116" s="40" t="str">
        <f aca="false">IF(ISBLANK(Values!E115),"",IF(Values!I115,Values!$B$23,Values!$B$23))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2" t="str">
        <f aca="false">IF(ISBLANK(Values!E115),"",Values!H115)</f>
        <v/>
      </c>
      <c r="AV116" s="36"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IF(ISBLANK(Values!E116),"",Values!$B$4)</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I117" s="40" t="str">
        <f aca="false">IF(ISBLANK(Values!E116),"",IF(Values!I116,Values!$B$23,Values!$B$23))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2" t="str">
        <f aca="false">IF(ISBLANK(Values!E116),"",Values!H116)</f>
        <v/>
      </c>
      <c r="AV117" s="36"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IF(ISBLANK(Values!E117),"",Values!$B$4)</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I118" s="40" t="str">
        <f aca="false">IF(ISBLANK(Values!E117),"",IF(Values!I117,Values!$B$23,Values!$B$23))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2" t="str">
        <f aca="false">IF(ISBLANK(Values!E117),"",Values!H117)</f>
        <v/>
      </c>
      <c r="AV118" s="36"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IF(ISBLANK(Values!E118),"",Values!$B$4)</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I119" s="40" t="str">
        <f aca="false">IF(ISBLANK(Values!E118),"",IF(Values!I118,Values!$B$23,Values!$B$23))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2" t="str">
        <f aca="false">IF(ISBLANK(Values!E118),"",Values!H118)</f>
        <v/>
      </c>
      <c r="AV119" s="36"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IF(ISBLANK(Values!E119),"",Values!$B$4)</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I120" s="40" t="str">
        <f aca="false">IF(ISBLANK(Values!E119),"",IF(Values!I119,Values!$B$23,Values!$B$23))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2" t="str">
        <f aca="false">IF(ISBLANK(Values!E119),"",Values!H119)</f>
        <v/>
      </c>
      <c r="AV120" s="36"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IF(ISBLANK(Values!E120),"",Values!$B$4)</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I121" s="40" t="str">
        <f aca="false">IF(ISBLANK(Values!E120),"",IF(Values!I120,Values!$B$23,Values!$B$23))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2" t="str">
        <f aca="false">IF(ISBLANK(Values!E120),"",Values!H120)</f>
        <v/>
      </c>
      <c r="AV121" s="36"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IF(ISBLANK(Values!E121),"",Values!$B$4)</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I122" s="40" t="str">
        <f aca="false">IF(ISBLANK(Values!E121),"",IF(Values!I121,Values!$B$23,Values!$B$23))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2" t="str">
        <f aca="false">IF(ISBLANK(Values!E121),"",Values!H121)</f>
        <v/>
      </c>
      <c r="AV122" s="36"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IF(ISBLANK(Values!E122),"",Values!$B$4)</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I123" s="40" t="str">
        <f aca="false">IF(ISBLANK(Values!E122),"",IF(Values!I122,Values!$B$23,Values!$B$23))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2" t="str">
        <f aca="false">IF(ISBLANK(Values!E122),"",Values!H122)</f>
        <v/>
      </c>
      <c r="AV123" s="36"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IF(ISBLANK(Values!E123),"",Values!$B$4)</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I124" s="40" t="str">
        <f aca="false">IF(ISBLANK(Values!E123),"",IF(Values!I123,Values!$B$23,Values!$B$23))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2" t="str">
        <f aca="false">IF(ISBLANK(Values!E123),"",Values!H123)</f>
        <v/>
      </c>
      <c r="AV124" s="36"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IF(ISBLANK(Values!E124),"",Values!$B$4)</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I125" s="40" t="str">
        <f aca="false">IF(ISBLANK(Values!E124),"",IF(Values!I124,Values!$B$23,Values!$B$23))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2" t="str">
        <f aca="false">IF(ISBLANK(Values!E124),"",Values!H124)</f>
        <v/>
      </c>
      <c r="AV125" s="36"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IF(ISBLANK(Values!E125),"",Values!$B$4)</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I126" s="40" t="str">
        <f aca="false">IF(ISBLANK(Values!E125),"",IF(Values!I125,Values!$B$23,Values!$B$23))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2" t="str">
        <f aca="false">IF(ISBLANK(Values!E125),"",Values!H125)</f>
        <v/>
      </c>
      <c r="AV126" s="36"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IF(ISBLANK(Values!E126),"",Values!$B$4)</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I127" s="40" t="str">
        <f aca="false">IF(ISBLANK(Values!E126),"",IF(Values!I126,Values!$B$23,Values!$B$23))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2" t="str">
        <f aca="false">IF(ISBLANK(Values!E126),"",Values!H126)</f>
        <v/>
      </c>
      <c r="AV127" s="36"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IF(ISBLANK(Values!E127),"",Values!$B$4)</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I128" s="40" t="str">
        <f aca="false">IF(ISBLANK(Values!E127),"",IF(Values!I127,Values!$B$23,Values!$B$23))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2" t="str">
        <f aca="false">IF(ISBLANK(Values!E127),"",Values!H127)</f>
        <v/>
      </c>
      <c r="AV128" s="36"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IF(ISBLANK(Values!E128),"",Values!$B$4)</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IF(ISBLANK(Values!E128),"",IF(Values!I128,Values!$B$23,Values!$B$23))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2" t="str">
        <f aca="false">IF(ISBLANK(Values!E128),"",Values!H128)</f>
        <v/>
      </c>
      <c r="AV129" s="36"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IF(ISBLANK(Values!E129),"",Values!$B$4)</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IF(ISBLANK(Values!E129),"",IF(Values!I129,Values!$B$23,Values!$B$23))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2" t="str">
        <f aca="false">IF(ISBLANK(Values!E129),"",Values!H129)</f>
        <v/>
      </c>
      <c r="AV130" s="36"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IF(ISBLANK(Values!E130),"",Values!$B$4)</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IF(ISBLANK(Values!E130),"",IF(Values!I130,Values!$B$23,Values!$B$23))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2" t="str">
        <f aca="false">IF(ISBLANK(Values!E130),"",Values!H130)</f>
        <v/>
      </c>
      <c r="AV131" s="36"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IF(ISBLANK(Values!E131),"",Values!$B$4)</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IF(ISBLANK(Values!E131),"",IF(Values!I131,Values!$B$23,Values!$B$23))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2" t="str">
        <f aca="false">IF(ISBLANK(Values!E131),"",Values!H131)</f>
        <v/>
      </c>
      <c r="AV132" s="36"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IF(ISBLANK(Values!E132),"",Values!$B$4)</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IF(ISBLANK(Values!E132),"",IF(Values!I132,Values!$B$23,Values!$B$23))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2" t="str">
        <f aca="false">IF(ISBLANK(Values!E132),"",Values!H132)</f>
        <v/>
      </c>
      <c r="AV133" s="36"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IF(ISBLANK(Values!E133),"",Values!$B$4)</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IF(ISBLANK(Values!E133),"",IF(Values!I133,Values!$B$23,Values!$B$23))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2" t="str">
        <f aca="false">IF(ISBLANK(Values!E133),"",Values!H133)</f>
        <v/>
      </c>
      <c r="AV134" s="36"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IF(ISBLANK(Values!E134),"",Values!$B$4)</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IF(ISBLANK(Values!E134),"",IF(Values!I134,Values!$B$23,Values!$B$23))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2" t="str">
        <f aca="false">IF(ISBLANK(Values!E134),"",Values!H134)</f>
        <v/>
      </c>
      <c r="AV135" s="36"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IF(ISBLANK(Values!E135),"",Values!$B$4)</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IF(ISBLANK(Values!E135),"",IF(Values!I135,Values!$B$23,Values!$B$23))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2" t="str">
        <f aca="false">IF(ISBLANK(Values!E135),"",Values!H135)</f>
        <v/>
      </c>
      <c r="AV136" s="36"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IF(ISBLANK(Values!E136),"",Values!$B$4)</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IF(ISBLANK(Values!E136),"",IF(Values!I136,Values!$B$23,Values!$B$23))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2" t="str">
        <f aca="false">IF(ISBLANK(Values!E136),"",Values!H136)</f>
        <v/>
      </c>
      <c r="AV137" s="36"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IF(ISBLANK(Values!E137),"",Values!$B$4)</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IF(ISBLANK(Values!E137),"",IF(Values!I137,Values!$B$23,Values!$B$23))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2" t="str">
        <f aca="false">IF(ISBLANK(Values!E137),"",Values!H137)</f>
        <v/>
      </c>
      <c r="AV138" s="36"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IF(ISBLANK(Values!E138),"",Values!$B$4)</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IF(ISBLANK(Values!E138),"",IF(Values!I138,Values!$B$23,Values!$B$23))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2" t="str">
        <f aca="false">IF(ISBLANK(Values!E138),"",Values!H138)</f>
        <v/>
      </c>
      <c r="AV139" s="36"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IF(ISBLANK(Values!E139),"",Values!$B$4)</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IF(ISBLANK(Values!E139),"",IF(Values!I139,Values!$B$23,Values!$B$23))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2" t="str">
        <f aca="false">IF(ISBLANK(Values!E139),"",Values!H139)</f>
        <v/>
      </c>
      <c r="AV140" s="36"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IF(ISBLANK(Values!E140),"",Values!$B$4)</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IF(ISBLANK(Values!E140),"",IF(Values!I140,Values!$B$23,Values!$B$23))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2" t="str">
        <f aca="false">IF(ISBLANK(Values!E140),"",Values!H140)</f>
        <v/>
      </c>
      <c r="AV141" s="36"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IF(ISBLANK(Values!E141),"",Values!$B$4)</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IF(ISBLANK(Values!E141),"",IF(Values!I141,Values!$B$23,Values!$B$23))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2" t="str">
        <f aca="false">IF(ISBLANK(Values!E141),"",Values!H141)</f>
        <v/>
      </c>
      <c r="AV142" s="36"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IF(ISBLANK(Values!E142),"",Values!$B$4)</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IF(ISBLANK(Values!E142),"",IF(Values!I142,Values!$B$23,Values!$B$23))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2" t="str">
        <f aca="false">IF(ISBLANK(Values!E142),"",Values!H142)</f>
        <v/>
      </c>
      <c r="AV143" s="36"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IF(ISBLANK(Values!E143),"",Values!$B$4)</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IF(ISBLANK(Values!E143),"",IF(Values!I143,Values!$B$23,Values!$B$23))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2" t="str">
        <f aca="false">IF(ISBLANK(Values!E143),"",Values!H143)</f>
        <v/>
      </c>
      <c r="AV144" s="36"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IF(ISBLANK(Values!E144),"",Values!$B$4)</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IF(ISBLANK(Values!E144),"",IF(Values!I144,Values!$B$23,Values!$B$23))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2" t="str">
        <f aca="false">IF(ISBLANK(Values!E144),"",Values!H144)</f>
        <v/>
      </c>
      <c r="AV145" s="36"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IF(ISBLANK(Values!E145),"",Values!$B$4)</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IF(ISBLANK(Values!E145),"",IF(Values!I145,Values!$B$23,Values!$B$23))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2" t="str">
        <f aca="false">IF(ISBLANK(Values!E145),"",Values!H145)</f>
        <v/>
      </c>
      <c r="AV146" s="36"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IF(ISBLANK(Values!E146),"",Values!$B$4)</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IF(ISBLANK(Values!E146),"",IF(Values!I146,Values!$B$23,Values!$B$23))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2" t="str">
        <f aca="false">IF(ISBLANK(Values!E146),"",Values!H146)</f>
        <v/>
      </c>
      <c r="AV147" s="36"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IF(ISBLANK(Values!E147),"",Values!$B$4)</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IF(ISBLANK(Values!E147),"",IF(Values!I147,Values!$B$23,Values!$B$23))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2" t="str">
        <f aca="false">IF(ISBLANK(Values!E147),"",Values!H147)</f>
        <v/>
      </c>
      <c r="AV148" s="36"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IF(ISBLANK(Values!E148),"",Values!$B$4)</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IF(ISBLANK(Values!E148),"",IF(Values!I148,Values!$B$23,Values!$B$23))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2" t="str">
        <f aca="false">IF(ISBLANK(Values!E148),"",Values!H148)</f>
        <v/>
      </c>
      <c r="AV149" s="36"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IF(ISBLANK(Values!E149),"",Values!$B$4)</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IF(ISBLANK(Values!E149),"",IF(Values!I149,Values!$B$23,Values!$B$23))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2" t="str">
        <f aca="false">IF(ISBLANK(Values!E149),"",Values!H149)</f>
        <v/>
      </c>
      <c r="AV150" s="36"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IF(ISBLANK(Values!E150),"",Values!$B$4)</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IF(ISBLANK(Values!E150),"",IF(Values!I150,Values!$B$23,Values!$B$23))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2" t="str">
        <f aca="false">IF(ISBLANK(Values!E150),"",Values!H150)</f>
        <v/>
      </c>
      <c r="AV151" s="36"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IF(ISBLANK(Values!E151),"",Values!$B$4)</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2" t="str">
        <f aca="false">IF(ISBLANK(Values!E151),"",Values!H151)</f>
        <v/>
      </c>
      <c r="AV152" s="36"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IF(ISBLANK(Values!E152),"",Values!$B$4)</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2" t="str">
        <f aca="false">IF(ISBLANK(Values!E152),"",Values!H152)</f>
        <v/>
      </c>
      <c r="AV153" s="36"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2" t="str">
        <f aca="false">IF(ISBLANK(Values!E153),"",Values!H153)</f>
        <v/>
      </c>
      <c r="AV154" s="36"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2" t="str">
        <f aca="false">IF(ISBLANK(Values!E154),"",Values!H154)</f>
        <v/>
      </c>
      <c r="AV155" s="36"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2" t="str">
        <f aca="false">IF(ISBLANK(Values!E155),"",Values!H155)</f>
        <v/>
      </c>
      <c r="AV156" s="36"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2" t="str">
        <f aca="false">IF(ISBLANK(Values!E156),"",Values!H156)</f>
        <v/>
      </c>
      <c r="AV157" s="36"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2" t="str">
        <f aca="false">IF(ISBLANK(Values!E157),"",Values!H157)</f>
        <v/>
      </c>
      <c r="AV158" s="36"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2" t="str">
        <f aca="false">IF(ISBLANK(Values!E158),"",Values!H158)</f>
        <v/>
      </c>
      <c r="AV159" s="36"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2" t="str">
        <f aca="false">IF(ISBLANK(Values!E159),"",Values!H159)</f>
        <v/>
      </c>
      <c r="AV160" s="36"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2" t="str">
        <f aca="false">IF(ISBLANK(Values!E160),"",Values!H160)</f>
        <v/>
      </c>
      <c r="AV161" s="36"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2" t="str">
        <f aca="false">IF(ISBLANK(Values!E161),"",Values!H161)</f>
        <v/>
      </c>
      <c r="AV162" s="36"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2" t="str">
        <f aca="false">IF(ISBLANK(Values!E162),"",Values!H162)</f>
        <v/>
      </c>
      <c r="AV163" s="36"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2" t="str">
        <f aca="false">IF(ISBLANK(Values!E163),"",Values!H163)</f>
        <v/>
      </c>
      <c r="AV164" s="36"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2" t="str">
        <f aca="false">IF(ISBLANK(Values!E164),"",Values!H164)</f>
        <v/>
      </c>
      <c r="AV165" s="36"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2" t="str">
        <f aca="false">IF(ISBLANK(Values!E165),"",Values!H165)</f>
        <v/>
      </c>
      <c r="AV166" s="36"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2" t="str">
        <f aca="false">IF(ISBLANK(Values!E166),"",Values!H166)</f>
        <v/>
      </c>
      <c r="AV167" s="36"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2" t="str">
        <f aca="false">IF(ISBLANK(Values!E167),"",Values!H167)</f>
        <v/>
      </c>
      <c r="AV168" s="36"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2" t="str">
        <f aca="false">IF(ISBLANK(Values!E168),"",Values!H168)</f>
        <v/>
      </c>
      <c r="AV169" s="36"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2" t="str">
        <f aca="false">IF(ISBLANK(Values!E169),"",Values!H169)</f>
        <v/>
      </c>
      <c r="AV170" s="36"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2" t="str">
        <f aca="false">IF(ISBLANK(Values!E170),"",Values!H170)</f>
        <v/>
      </c>
      <c r="AV171" s="36"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2" t="str">
        <f aca="false">IF(ISBLANK(Values!E171),"",Values!H171)</f>
        <v/>
      </c>
      <c r="AV172" s="36"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2" t="str">
        <f aca="false">IF(ISBLANK(Values!E172),"",Values!H172)</f>
        <v/>
      </c>
      <c r="AV173" s="36"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2" t="str">
        <f aca="false">IF(ISBLANK(Values!E173),"",Values!H173)</f>
        <v/>
      </c>
      <c r="AV174" s="36"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2" t="str">
        <f aca="false">IF(ISBLANK(Values!E174),"",Values!H174)</f>
        <v/>
      </c>
      <c r="AV175" s="36"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2" t="str">
        <f aca="false">IF(ISBLANK(Values!E175),"",Values!H175)</f>
        <v/>
      </c>
      <c r="AV176" s="36"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2" t="str">
        <f aca="false">IF(ISBLANK(Values!E176),"",Values!H176)</f>
        <v/>
      </c>
      <c r="AV177" s="36"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2" t="str">
        <f aca="false">IF(ISBLANK(Values!E177),"",Values!H177)</f>
        <v/>
      </c>
      <c r="AV178" s="36"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2" t="str">
        <f aca="false">IF(ISBLANK(Values!E178),"",Values!H178)</f>
        <v/>
      </c>
      <c r="AV179" s="36"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2" t="str">
        <f aca="false">IF(ISBLANK(Values!E179),"",Values!H179)</f>
        <v/>
      </c>
      <c r="AV180" s="36"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2" t="str">
        <f aca="false">IF(ISBLANK(Values!E180),"",Values!H180)</f>
        <v/>
      </c>
      <c r="AV181" s="36"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2" t="str">
        <f aca="false">IF(ISBLANK(Values!E181),"",Values!H181)</f>
        <v/>
      </c>
      <c r="AV182" s="36"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2" t="str">
        <f aca="false">IF(ISBLANK(Values!E182),"",Values!H182)</f>
        <v/>
      </c>
      <c r="AV183" s="36"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2" t="str">
        <f aca="false">IF(ISBLANK(Values!E183),"",Values!H183)</f>
        <v/>
      </c>
      <c r="AV184" s="36"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2" t="str">
        <f aca="false">IF(ISBLANK(Values!E184),"",Values!H184)</f>
        <v/>
      </c>
      <c r="AV185" s="36"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2" t="str">
        <f aca="false">IF(ISBLANK(Values!E185),"",Values!H185)</f>
        <v/>
      </c>
      <c r="AV186" s="36"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2" t="str">
        <f aca="false">IF(ISBLANK(Values!E186),"",Values!H186)</f>
        <v/>
      </c>
      <c r="AV187" s="36"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2" t="str">
        <f aca="false">IF(ISBLANK(Values!E187),"",Values!H187)</f>
        <v/>
      </c>
      <c r="AV188" s="36"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2" t="str">
        <f aca="false">IF(ISBLANK(Values!E188),"",Values!H188)</f>
        <v/>
      </c>
      <c r="AV189" s="36"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2" t="str">
        <f aca="false">IF(ISBLANK(Values!E189),"",Values!H189)</f>
        <v/>
      </c>
      <c r="AV190" s="36"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2" t="str">
        <f aca="false">IF(ISBLANK(Values!E190),"",Values!H190)</f>
        <v/>
      </c>
      <c r="AV191" s="36"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2" t="str">
        <f aca="false">IF(ISBLANK(Values!E191),"",Values!H191)</f>
        <v/>
      </c>
      <c r="AV192" s="36"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2" t="str">
        <f aca="false">IF(ISBLANK(Values!E192),"",Values!H192)</f>
        <v/>
      </c>
      <c r="AV193" s="36"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2" t="str">
        <f aca="false">IF(ISBLANK(Values!E193),"",Values!H193)</f>
        <v/>
      </c>
      <c r="AV194" s="36"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2" t="str">
        <f aca="false">IF(ISBLANK(Values!E194),"",Values!H194)</f>
        <v/>
      </c>
      <c r="AV195" s="36"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2" t="str">
        <f aca="false">IF(ISBLANK(Values!E195),"",Values!H195)</f>
        <v/>
      </c>
      <c r="AV196" s="36"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2" t="str">
        <f aca="false">IF(ISBLANK(Values!E196),"",Values!H196)</f>
        <v/>
      </c>
      <c r="AV197" s="36"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2" t="str">
        <f aca="false">IF(ISBLANK(Values!E197),"",Values!H197)</f>
        <v/>
      </c>
      <c r="AV198" s="36"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2" t="str">
        <f aca="false">IF(ISBLANK(Values!E198),"",Values!H198)</f>
        <v/>
      </c>
      <c r="AV199" s="36"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2" t="str">
        <f aca="false">IF(ISBLANK(Values!E199),"",Values!H199)</f>
        <v/>
      </c>
      <c r="AV200" s="36"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2" t="str">
        <f aca="false">IF(ISBLANK(Values!E200),"",Values!H200)</f>
        <v/>
      </c>
      <c r="AV201" s="36"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2" t="str">
        <f aca="false">IF(ISBLANK(Values!E201),"",Values!H201)</f>
        <v/>
      </c>
      <c r="AV202" s="36"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2" t="str">
        <f aca="false">IF(ISBLANK(Values!E202),"",Values!H202)</f>
        <v/>
      </c>
      <c r="AV203" s="36"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2"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0" t="str">
        <f aca="false">IF(ISBLANK(Values!E204),"",IF(Values!I204,Values!$B$23,Values!$B$33))</f>
        <v/>
      </c>
      <c r="AJ205" s="41"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2"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0" t="str">
        <f aca="false">IF(ISBLANK(Values!E205),"",IF(Values!I205,Values!$B$23,Values!$B$33))</f>
        <v/>
      </c>
      <c r="AJ206" s="41"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2"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0" t="str">
        <f aca="false">IF(ISBLANK(Values!E206),"",IF(Values!I206,Values!$B$23,Values!$B$33))</f>
        <v/>
      </c>
      <c r="AJ207" s="41"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2"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0" t="str">
        <f aca="false">IF(ISBLANK(Values!E207),"",IF(Values!I207,Values!$B$23,Values!$B$33))</f>
        <v/>
      </c>
      <c r="AJ208" s="41"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2"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0" t="str">
        <f aca="false">IF(ISBLANK(Values!E208),"",IF(Values!I208,Values!$B$23,Values!$B$33))</f>
        <v/>
      </c>
      <c r="AJ209" s="41"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2"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0" t="str">
        <f aca="false">IF(ISBLANK(Values!E209),"",IF(Values!I209,Values!$B$23,Values!$B$33))</f>
        <v/>
      </c>
      <c r="AJ210" s="41"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2"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0" t="str">
        <f aca="false">IF(ISBLANK(Values!E210),"",IF(Values!I210,Values!$B$23,Values!$B$33))</f>
        <v/>
      </c>
      <c r="AJ211" s="41"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2"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0" t="str">
        <f aca="false">IF(ISBLANK(Values!E211),"",IF(Values!I211,Values!$B$23,Values!$B$33))</f>
        <v/>
      </c>
      <c r="AJ212" s="41"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2"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0" t="str">
        <f aca="false">IF(ISBLANK(Values!E212),"",IF(Values!I212,Values!$B$23,Values!$B$33))</f>
        <v/>
      </c>
      <c r="AJ213" s="41"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2"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0" t="str">
        <f aca="false">IF(ISBLANK(Values!E213),"",IF(Values!I213,Values!$B$23,Values!$B$33))</f>
        <v/>
      </c>
      <c r="AJ214" s="41"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2"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0" t="str">
        <f aca="false">IF(ISBLANK(Values!E214),"",IF(Values!I214,Values!$B$23,Values!$B$33))</f>
        <v/>
      </c>
      <c r="AJ215" s="41"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2"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0" t="str">
        <f aca="false">IF(ISBLANK(Values!E215),"",IF(Values!I215,Values!$B$23,Values!$B$33))</f>
        <v/>
      </c>
      <c r="AJ216" s="41"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2"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0" t="str">
        <f aca="false">IF(ISBLANK(Values!E216),"",IF(Values!I216,Values!$B$23,Values!$B$33))</f>
        <v/>
      </c>
      <c r="AJ217" s="41"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2"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0" t="str">
        <f aca="false">IF(ISBLANK(Values!E217),"",IF(Values!I217,Values!$B$23,Values!$B$33))</f>
        <v/>
      </c>
      <c r="AJ218" s="41"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2"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0" t="str">
        <f aca="false">IF(ISBLANK(Values!E218),"",IF(Values!I218,Values!$B$23,Values!$B$33))</f>
        <v/>
      </c>
      <c r="AJ219" s="41"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2"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0" t="str">
        <f aca="false">IF(ISBLANK(Values!E219),"",IF(Values!I219,Values!$B$23,Values!$B$33))</f>
        <v/>
      </c>
      <c r="AJ220" s="41"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2"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0" t="str">
        <f aca="false">IF(ISBLANK(Values!E220),"",IF(Values!I220,Values!$B$23,Values!$B$33))</f>
        <v/>
      </c>
      <c r="AJ221" s="41"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2"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0" t="str">
        <f aca="false">IF(ISBLANK(Values!E221),"",IF(Values!I221,Values!$B$23,Values!$B$33))</f>
        <v/>
      </c>
      <c r="AJ222" s="41"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2"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0" t="str">
        <f aca="false">IF(ISBLANK(Values!E222),"",IF(Values!I222,Values!$B$23,Values!$B$33))</f>
        <v/>
      </c>
      <c r="AJ223" s="41"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2"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0" t="str">
        <f aca="false">IF(ISBLANK(Values!E223),"",IF(Values!I223,Values!$B$23,Values!$B$33))</f>
        <v/>
      </c>
      <c r="AJ224" s="41"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2"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0" t="str">
        <f aca="false">IF(ISBLANK(Values!E224),"",IF(Values!I224,Values!$B$23,Values!$B$33))</f>
        <v/>
      </c>
      <c r="AJ225" s="41"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2"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0" t="str">
        <f aca="false">IF(ISBLANK(Values!E225),"",IF(Values!I225,Values!$B$23,Values!$B$33))</f>
        <v/>
      </c>
      <c r="AJ226" s="41"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2"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0" t="str">
        <f aca="false">IF(ISBLANK(Values!E226),"",IF(Values!I226,Values!$B$23,Values!$B$33))</f>
        <v/>
      </c>
      <c r="AJ227" s="41"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2"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0" t="str">
        <f aca="false">IF(ISBLANK(Values!E227),"",IF(Values!I227,Values!$B$23,Values!$B$33))</f>
        <v/>
      </c>
      <c r="AJ228" s="41"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2"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0" t="str">
        <f aca="false">IF(ISBLANK(Values!E228),"",IF(Values!I228,Values!$B$23,Values!$B$33))</f>
        <v/>
      </c>
      <c r="AJ229" s="41"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2"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0" t="str">
        <f aca="false">IF(ISBLANK(Values!E229),"",IF(Values!I229,Values!$B$23,Values!$B$33))</f>
        <v/>
      </c>
      <c r="AJ230" s="41"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2"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0" t="str">
        <f aca="false">IF(ISBLANK(Values!E230),"",IF(Values!I230,Values!$B$23,Values!$B$33))</f>
        <v/>
      </c>
      <c r="AJ231" s="41"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2"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0" t="str">
        <f aca="false">IF(ISBLANK(Values!E231),"",IF(Values!I231,Values!$B$23,Values!$B$33))</f>
        <v/>
      </c>
      <c r="AJ232" s="41"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2"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0" t="str">
        <f aca="false">IF(ISBLANK(Values!E232),"",IF(Values!I232,Values!$B$23,Values!$B$33))</f>
        <v/>
      </c>
      <c r="AJ233" s="41"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2"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0" t="str">
        <f aca="false">IF(ISBLANK(Values!E233),"",IF(Values!I233,Values!$B$23,Values!$B$33))</f>
        <v/>
      </c>
      <c r="AJ234" s="41"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2"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0" t="str">
        <f aca="false">IF(ISBLANK(Values!E234),"",IF(Values!I234,Values!$B$23,Values!$B$33))</f>
        <v/>
      </c>
      <c r="AJ235" s="41"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2"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0" t="str">
        <f aca="false">IF(ISBLANK(Values!E235),"",IF(Values!I235,Values!$B$23,Values!$B$33))</f>
        <v/>
      </c>
      <c r="AJ236" s="41"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2"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0" t="str">
        <f aca="false">IF(ISBLANK(Values!E236),"",IF(Values!I236,Values!$B$23,Values!$B$33))</f>
        <v/>
      </c>
      <c r="AJ237" s="41"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2"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0" t="str">
        <f aca="false">IF(ISBLANK(Values!E237),"",IF(Values!I237,Values!$B$23,Values!$B$33))</f>
        <v/>
      </c>
      <c r="AJ238" s="41"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2"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0" t="str">
        <f aca="false">IF(ISBLANK(Values!E238),"",IF(Values!I238,Values!$B$23,Values!$B$33))</f>
        <v/>
      </c>
      <c r="AJ239" s="41"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2"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0" t="str">
        <f aca="false">IF(ISBLANK(Values!E239),"",IF(Values!I239,Values!$B$23,Values!$B$33))</f>
        <v/>
      </c>
      <c r="AJ240" s="41"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2"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0" t="str">
        <f aca="false">IF(ISBLANK(Values!E240),"",IF(Values!I240,Values!$B$23,Values!$B$33))</f>
        <v/>
      </c>
      <c r="AJ241" s="41"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2"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0" t="str">
        <f aca="false">IF(ISBLANK(Values!E241),"",IF(Values!I241,Values!$B$23,Values!$B$33))</f>
        <v/>
      </c>
      <c r="AJ242" s="41"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2"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0" t="str">
        <f aca="false">IF(ISBLANK(Values!E242),"",IF(Values!I242,Values!$B$23,Values!$B$33))</f>
        <v/>
      </c>
      <c r="AJ243" s="41"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2"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0" t="str">
        <f aca="false">IF(ISBLANK(Values!E243),"",IF(Values!I243,Values!$B$23,Values!$B$33))</f>
        <v/>
      </c>
      <c r="AJ244" s="41"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2"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0" t="str">
        <f aca="false">IF(ISBLANK(Values!E244),"",IF(Values!I244,Values!$B$23,Values!$B$33))</f>
        <v/>
      </c>
      <c r="AJ245" s="41"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2"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0" t="str">
        <f aca="false">IF(ISBLANK(Values!E245),"",IF(Values!I245,Values!$B$23,Values!$B$33))</f>
        <v/>
      </c>
      <c r="AJ246" s="41"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2"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0" t="str">
        <f aca="false">IF(ISBLANK(Values!E246),"",IF(Values!I246,Values!$B$23,Values!$B$33))</f>
        <v/>
      </c>
      <c r="AJ247" s="41"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2"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0" t="str">
        <f aca="false">IF(ISBLANK(Values!E247),"",IF(Values!I247,Values!$B$23,Values!$B$33))</f>
        <v/>
      </c>
      <c r="AJ248" s="41"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2"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0" t="str">
        <f aca="false">IF(ISBLANK(Values!E248),"",IF(Values!I248,Values!$B$23,Values!$B$33))</f>
        <v/>
      </c>
      <c r="AJ249" s="41"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2"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0" t="str">
        <f aca="false">IF(ISBLANK(Values!E249),"",IF(Values!I249,Values!$B$23,Values!$B$33))</f>
        <v/>
      </c>
      <c r="AJ250" s="41"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2"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0" t="str">
        <f aca="false">IF(ISBLANK(Values!E250),"",IF(Values!I250,Values!$B$23,Values!$B$33))</f>
        <v/>
      </c>
      <c r="AJ251" s="41"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2"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0" t="str">
        <f aca="false">IF(ISBLANK(Values!E251),"",IF(Values!I251,Values!$B$23,Values!$B$33))</f>
        <v/>
      </c>
      <c r="AJ252" s="41"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2"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0" t="str">
        <f aca="false">IF(ISBLANK(Values!E252),"",IF(Values!I252,Values!$B$23,Values!$B$33))</f>
        <v/>
      </c>
      <c r="AJ253" s="41"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2"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0" t="str">
        <f aca="false">IF(ISBLANK(Values!E253),"",IF(Values!I253,Values!$B$23,Values!$B$33))</f>
        <v/>
      </c>
      <c r="AJ254" s="41"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2"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0" t="str">
        <f aca="false">IF(ISBLANK(Values!E254),"",IF(Values!I254,Values!$B$23,Values!$B$33))</f>
        <v/>
      </c>
      <c r="AJ255" s="41"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2"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0" t="str">
        <f aca="false">IF(ISBLANK(Values!E255),"",IF(Values!I255,Values!$B$23,Values!$B$33))</f>
        <v/>
      </c>
      <c r="AJ256" s="41"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2"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AT257" s="42"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AT258" s="42"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AT259" s="42"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AT260" s="42"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INDIRECT(SUBSTITUTE(D1,"-","_")&amp;"battery_average_life_unit_of_measure")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070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6"/>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TellusRem Compatible Ensembles de keycaps  avec</v>
      </c>
      <c r="E1" s="46" t="s">
        <v>351</v>
      </c>
      <c r="F1" s="46"/>
      <c r="G1" s="46"/>
      <c r="H1" s="47"/>
      <c r="I1" s="47"/>
    </row>
    <row r="2" customFormat="false" ht="12.8" hidden="false" customHeight="false" outlineLevel="0" collapsed="false">
      <c r="A2" s="44" t="s">
        <v>352</v>
      </c>
      <c r="B2" s="45"/>
    </row>
    <row r="3" customFormat="false" ht="12.8" hidden="false" customHeight="false" outlineLevel="0" collapsed="false">
      <c r="A3" s="44" t="s">
        <v>353</v>
      </c>
      <c r="B3" s="48"/>
      <c r="E3" s="44" t="s">
        <v>354</v>
      </c>
      <c r="F3" s="44" t="s">
        <v>355</v>
      </c>
      <c r="G3" s="44" t="s">
        <v>356</v>
      </c>
      <c r="H3" s="44" t="s">
        <v>357</v>
      </c>
      <c r="I3" s="44" t="s">
        <v>358</v>
      </c>
      <c r="J3" s="44" t="s">
        <v>359</v>
      </c>
      <c r="K3" s="44" t="s">
        <v>360</v>
      </c>
      <c r="L3" s="44"/>
      <c r="M3" s="44" t="s">
        <v>361</v>
      </c>
      <c r="N3" s="44" t="s">
        <v>362</v>
      </c>
      <c r="O3" s="44" t="s">
        <v>363</v>
      </c>
      <c r="P3" s="0" t="s">
        <v>364</v>
      </c>
      <c r="Q3" s="0" t="s">
        <v>365</v>
      </c>
    </row>
    <row r="4" customFormat="false" ht="12.8" hidden="false" customHeight="false" outlineLevel="0" collapsed="false">
      <c r="A4" s="44" t="s">
        <v>366</v>
      </c>
      <c r="B4" s="49" t="n">
        <v>20</v>
      </c>
      <c r="E4" s="50" t="n">
        <v>5714401102014</v>
      </c>
      <c r="F4" s="50" t="s">
        <v>367</v>
      </c>
      <c r="G4" s="51"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allemand</v>
      </c>
      <c r="I4" s="52" t="n">
        <f aca="false">FALSE()</f>
        <v>0</v>
      </c>
      <c r="J4" s="53" t="s">
        <v>369</v>
      </c>
      <c r="K4" s="50"/>
      <c r="L4" s="54"/>
      <c r="M4" s="54" t="s">
        <v>370</v>
      </c>
      <c r="N4" s="55" t="s">
        <v>371</v>
      </c>
      <c r="O4" s="56"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57" t="n">
        <f aca="false">MATCH(G4,options!$D$1:$D$20,0)</f>
        <v>1</v>
      </c>
    </row>
    <row r="5" customFormat="false" ht="12.8" hidden="false" customHeight="false" outlineLevel="0" collapsed="false">
      <c r="A5" s="44"/>
      <c r="B5" s="49"/>
      <c r="E5" s="50" t="n">
        <v>5714401102021</v>
      </c>
      <c r="F5" s="50" t="s">
        <v>373</v>
      </c>
      <c r="G5" s="51"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français</v>
      </c>
      <c r="I5" s="52" t="n">
        <f aca="false">FALSE()</f>
        <v>0</v>
      </c>
      <c r="J5" s="53" t="s">
        <v>369</v>
      </c>
      <c r="K5" s="50"/>
      <c r="L5" s="54"/>
      <c r="M5" s="55" t="s">
        <v>375</v>
      </c>
      <c r="N5" s="55" t="s">
        <v>371</v>
      </c>
      <c r="O5" s="56"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57" t="n">
        <f aca="false">MATCH(G5,options!$D$1:$D$20,0)</f>
        <v>2</v>
      </c>
    </row>
    <row r="6" customFormat="false" ht="12.8" hidden="false" customHeight="false" outlineLevel="0" collapsed="false">
      <c r="A6" s="44" t="s">
        <v>376</v>
      </c>
      <c r="B6" s="58" t="s">
        <v>377</v>
      </c>
      <c r="E6" s="50" t="n">
        <v>5714401102038</v>
      </c>
      <c r="F6" s="50" t="s">
        <v>378</v>
      </c>
      <c r="G6" s="51"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italien</v>
      </c>
      <c r="I6" s="52" t="n">
        <f aca="false">FALSE()</f>
        <v>0</v>
      </c>
      <c r="J6" s="53" t="s">
        <v>369</v>
      </c>
      <c r="K6" s="50"/>
      <c r="L6" s="54"/>
      <c r="M6" s="55" t="s">
        <v>380</v>
      </c>
      <c r="N6" s="55" t="s">
        <v>371</v>
      </c>
      <c r="O6" s="56"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57" t="n">
        <f aca="false">MATCH(G6,options!$D$1:$D$20,0)</f>
        <v>3</v>
      </c>
      <c r="AK6" s="0" t="s">
        <v>381</v>
      </c>
    </row>
    <row r="7" customFormat="false" ht="12.8" hidden="false" customHeight="false" outlineLevel="0" collapsed="false">
      <c r="A7" s="44" t="s">
        <v>382</v>
      </c>
      <c r="B7" s="59" t="str">
        <f aca="false">IF(B6=options!C1,"30",IF(B6=options!C2,"40", "33"))</f>
        <v>33</v>
      </c>
      <c r="E7" s="50" t="n">
        <v>5714401102045</v>
      </c>
      <c r="F7" s="50" t="s">
        <v>383</v>
      </c>
      <c r="G7" s="51"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Espagnol</v>
      </c>
      <c r="I7" s="52" t="n">
        <f aca="false">FALSE()</f>
        <v>0</v>
      </c>
      <c r="J7" s="53" t="s">
        <v>369</v>
      </c>
      <c r="K7" s="50"/>
      <c r="L7" s="54"/>
      <c r="M7" s="55" t="s">
        <v>385</v>
      </c>
      <c r="N7" s="55" t="s">
        <v>371</v>
      </c>
      <c r="O7" s="56"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57" t="n">
        <f aca="false">MATCH(G7,options!$D$1:$D$20,0)</f>
        <v>4</v>
      </c>
    </row>
    <row r="8" customFormat="false" ht="12.8" hidden="false" customHeight="false" outlineLevel="0" collapsed="false">
      <c r="A8" s="44" t="s">
        <v>386</v>
      </c>
      <c r="B8" s="59" t="str">
        <f aca="false">IF(B6=options!C1,"22",IF(B6=options!C2,"25", "24"))</f>
        <v>24</v>
      </c>
      <c r="E8" s="50" t="n">
        <v>5714401102052</v>
      </c>
      <c r="F8" s="50" t="s">
        <v>387</v>
      </c>
      <c r="G8" s="51"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2" t="n">
        <f aca="false">FALSE()</f>
        <v>0</v>
      </c>
      <c r="J8" s="53" t="s">
        <v>369</v>
      </c>
      <c r="K8" s="50"/>
      <c r="L8" s="54"/>
      <c r="M8" s="55" t="s">
        <v>389</v>
      </c>
      <c r="N8" s="55" t="s">
        <v>371</v>
      </c>
      <c r="O8" s="56"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57" t="n">
        <f aca="false">MATCH(G8,options!$D$1:$D$20,0)</f>
        <v>5</v>
      </c>
    </row>
    <row r="9" customFormat="false" ht="12.8" hidden="false" customHeight="false" outlineLevel="0" collapsed="false">
      <c r="A9" s="44" t="s">
        <v>390</v>
      </c>
      <c r="B9" s="59" t="str">
        <f aca="false">IF(B6=options!C1,"5",IF(B6=options!C2,"3", "0.5"))</f>
        <v>0.5</v>
      </c>
      <c r="E9" s="50" t="n">
        <v>5714401102069</v>
      </c>
      <c r="F9" s="50" t="s">
        <v>391</v>
      </c>
      <c r="G9" s="51"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Suédois – Finlandais</v>
      </c>
      <c r="I9" s="52" t="n">
        <f aca="false">FALSE()</f>
        <v>0</v>
      </c>
      <c r="J9" s="53" t="s">
        <v>369</v>
      </c>
      <c r="K9" s="50"/>
      <c r="L9" s="54"/>
      <c r="M9" s="54" t="s">
        <v>393</v>
      </c>
      <c r="N9" s="55" t="s">
        <v>371</v>
      </c>
      <c r="O9" s="56"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57" t="n">
        <f aca="false">MATCH(G9,options!$D$1:$D$20,0)</f>
        <v>14</v>
      </c>
    </row>
    <row r="10" customFormat="false" ht="12.8" hidden="false" customHeight="false" outlineLevel="0" collapsed="false">
      <c r="A10" s="0" t="s">
        <v>394</v>
      </c>
      <c r="B10" s="60"/>
      <c r="E10" s="50" t="n">
        <v>5714401104018</v>
      </c>
      <c r="F10" s="50" t="s">
        <v>395</v>
      </c>
      <c r="G10" s="51"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allemand</v>
      </c>
      <c r="I10" s="52" t="n">
        <f aca="false">FALSE()</f>
        <v>0</v>
      </c>
      <c r="J10" s="53" t="s">
        <v>396</v>
      </c>
      <c r="K10" s="50"/>
      <c r="L10" s="54"/>
      <c r="M10" s="61" t="s">
        <v>370</v>
      </c>
      <c r="N10" s="55" t="s">
        <v>397</v>
      </c>
      <c r="O10" s="56"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57" t="n">
        <f aca="false">MATCH(G10,options!$D$1:$D$20,0)</f>
        <v>1</v>
      </c>
    </row>
    <row r="11" customFormat="false" ht="12.8" hidden="false" customHeight="false" outlineLevel="0" collapsed="false">
      <c r="A11" s="44" t="s">
        <v>398</v>
      </c>
      <c r="B11" s="62" t="n">
        <v>50</v>
      </c>
      <c r="E11" s="50" t="n">
        <v>5714401104025</v>
      </c>
      <c r="F11" s="50" t="s">
        <v>399</v>
      </c>
      <c r="G11" s="51"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français</v>
      </c>
      <c r="I11" s="52" t="n">
        <f aca="false">FALSE()</f>
        <v>0</v>
      </c>
      <c r="J11" s="53" t="s">
        <v>396</v>
      </c>
      <c r="K11" s="50"/>
      <c r="L11" s="54"/>
      <c r="M11" s="55" t="s">
        <v>375</v>
      </c>
      <c r="N11" s="55" t="s">
        <v>397</v>
      </c>
      <c r="O11" s="56"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57" t="n">
        <f aca="false">MATCH(G11,options!$D$1:$D$20,0)</f>
        <v>2</v>
      </c>
    </row>
    <row r="12" customFormat="false" ht="12.8" hidden="false" customHeight="false" outlineLevel="0" collapsed="false">
      <c r="B12" s="60"/>
      <c r="E12" s="50" t="n">
        <v>5714401104032</v>
      </c>
      <c r="F12" s="50" t="s">
        <v>400</v>
      </c>
      <c r="G12" s="51"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italien</v>
      </c>
      <c r="I12" s="52" t="n">
        <f aca="false">FALSE()</f>
        <v>0</v>
      </c>
      <c r="J12" s="53" t="s">
        <v>396</v>
      </c>
      <c r="K12" s="50"/>
      <c r="L12" s="54"/>
      <c r="M12" s="55" t="s">
        <v>380</v>
      </c>
      <c r="N12" s="55" t="s">
        <v>397</v>
      </c>
      <c r="O12" s="56"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57" t="n">
        <f aca="false">MATCH(G12,options!$D$1:$D$20,0)</f>
        <v>3</v>
      </c>
    </row>
    <row r="13" customFormat="false" ht="12.8" hidden="false" customHeight="false" outlineLevel="0" collapsed="false">
      <c r="A13" s="44" t="s">
        <v>401</v>
      </c>
      <c r="B13" s="50" t="s">
        <v>402</v>
      </c>
      <c r="E13" s="50" t="n">
        <v>5714401104049</v>
      </c>
      <c r="F13" s="50" t="s">
        <v>403</v>
      </c>
      <c r="G13" s="51"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Espagnol</v>
      </c>
      <c r="I13" s="52" t="n">
        <f aca="false">FALSE()</f>
        <v>0</v>
      </c>
      <c r="J13" s="53" t="s">
        <v>396</v>
      </c>
      <c r="K13" s="50"/>
      <c r="L13" s="54"/>
      <c r="M13" s="55" t="s">
        <v>385</v>
      </c>
      <c r="N13" s="55" t="s">
        <v>397</v>
      </c>
      <c r="O13" s="56"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57" t="n">
        <f aca="false">MATCH(G13,options!$D$1:$D$20,0)</f>
        <v>4</v>
      </c>
    </row>
    <row r="14" customFormat="false" ht="12.8" hidden="false" customHeight="false" outlineLevel="0" collapsed="false">
      <c r="A14" s="44" t="s">
        <v>404</v>
      </c>
      <c r="B14" s="50" t="n">
        <v>5714401102991</v>
      </c>
      <c r="E14" s="50" t="n">
        <v>5714401104056</v>
      </c>
      <c r="F14" s="50" t="s">
        <v>405</v>
      </c>
      <c r="G14" s="51"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2" t="n">
        <f aca="false">FALSE()</f>
        <v>0</v>
      </c>
      <c r="J14" s="53" t="s">
        <v>396</v>
      </c>
      <c r="K14" s="50"/>
      <c r="L14" s="54"/>
      <c r="M14" s="55" t="s">
        <v>389</v>
      </c>
      <c r="N14" s="55" t="s">
        <v>397</v>
      </c>
      <c r="O14" s="56"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57" t="n">
        <f aca="false">MATCH(G14,options!$D$1:$D$20,0)</f>
        <v>5</v>
      </c>
    </row>
    <row r="15" customFormat="false" ht="12.8" hidden="false" customHeight="false" outlineLevel="0" collapsed="false">
      <c r="B15" s="60"/>
      <c r="E15" s="50" t="n">
        <v>5714401104063</v>
      </c>
      <c r="F15" s="50" t="s">
        <v>406</v>
      </c>
      <c r="G15" s="51"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Suédois – Finlandais</v>
      </c>
      <c r="I15" s="52" t="n">
        <f aca="false">FALSE()</f>
        <v>0</v>
      </c>
      <c r="J15" s="53" t="s">
        <v>396</v>
      </c>
      <c r="K15" s="50"/>
      <c r="L15" s="54"/>
      <c r="M15" s="61" t="s">
        <v>393</v>
      </c>
      <c r="N15" s="55" t="s">
        <v>397</v>
      </c>
      <c r="O15" s="56"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57" t="n">
        <f aca="false">MATCH(G15,options!$D$1:$D$20,0)</f>
        <v>14</v>
      </c>
    </row>
    <row r="16" customFormat="false" ht="12.8" hidden="false" customHeight="false" outlineLevel="0" collapsed="false">
      <c r="A16" s="44" t="s">
        <v>407</v>
      </c>
      <c r="B16" s="45" t="s">
        <v>408</v>
      </c>
      <c r="E16" s="50" t="n">
        <v>5714401118015</v>
      </c>
      <c r="F16" s="50" t="s">
        <v>409</v>
      </c>
      <c r="G16" s="51"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allemand</v>
      </c>
      <c r="I16" s="52" t="n">
        <f aca="false">FALSE()</f>
        <v>0</v>
      </c>
      <c r="J16" s="53" t="s">
        <v>410</v>
      </c>
      <c r="K16" s="50"/>
      <c r="L16" s="54"/>
      <c r="M16" s="61" t="s">
        <v>370</v>
      </c>
      <c r="N16" s="55" t="s">
        <v>411</v>
      </c>
      <c r="O16" s="56"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57" t="n">
        <f aca="false">MATCH(G16,options!$D$1:$D$20,0)</f>
        <v>1</v>
      </c>
    </row>
    <row r="17" customFormat="false" ht="12.8" hidden="false" customHeight="false" outlineLevel="0" collapsed="false">
      <c r="B17" s="60"/>
      <c r="E17" s="50" t="n">
        <v>5714401118022</v>
      </c>
      <c r="F17" s="50" t="s">
        <v>412</v>
      </c>
      <c r="G17" s="51"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français</v>
      </c>
      <c r="I17" s="52" t="n">
        <f aca="false">FALSE()</f>
        <v>0</v>
      </c>
      <c r="J17" s="53" t="s">
        <v>410</v>
      </c>
      <c r="K17" s="50"/>
      <c r="L17" s="54"/>
      <c r="M17" s="55" t="s">
        <v>375</v>
      </c>
      <c r="N17" s="55" t="s">
        <v>411</v>
      </c>
      <c r="O17" s="56"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57" t="n">
        <f aca="false">MATCH(G17,options!$D$1:$D$20,0)</f>
        <v>2</v>
      </c>
    </row>
    <row r="18" customFormat="false" ht="12.8" hidden="false" customHeight="false" outlineLevel="0" collapsed="false">
      <c r="A18" s="44" t="s">
        <v>413</v>
      </c>
      <c r="B18" s="62" t="n">
        <v>5</v>
      </c>
      <c r="E18" s="50" t="n">
        <v>5714401118039</v>
      </c>
      <c r="F18" s="50" t="s">
        <v>414</v>
      </c>
      <c r="G18" s="51"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italien</v>
      </c>
      <c r="I18" s="52" t="n">
        <f aca="false">FALSE()</f>
        <v>0</v>
      </c>
      <c r="J18" s="53" t="s">
        <v>410</v>
      </c>
      <c r="K18" s="50"/>
      <c r="L18" s="54"/>
      <c r="M18" s="55" t="s">
        <v>380</v>
      </c>
      <c r="N18" s="55" t="s">
        <v>411</v>
      </c>
      <c r="O18" s="56"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57" t="n">
        <f aca="false">MATCH(G18,options!$D$1:$D$20,0)</f>
        <v>3</v>
      </c>
    </row>
    <row r="19" customFormat="false" ht="12.8" hidden="false" customHeight="false" outlineLevel="0" collapsed="false">
      <c r="B19" s="60"/>
      <c r="E19" s="50" t="n">
        <v>5714401118046</v>
      </c>
      <c r="F19" s="50" t="s">
        <v>415</v>
      </c>
      <c r="G19" s="51"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Espagnol</v>
      </c>
      <c r="I19" s="52" t="n">
        <f aca="false">FALSE()</f>
        <v>0</v>
      </c>
      <c r="J19" s="53" t="s">
        <v>410</v>
      </c>
      <c r="K19" s="50"/>
      <c r="L19" s="54"/>
      <c r="M19" s="55" t="s">
        <v>385</v>
      </c>
      <c r="N19" s="55" t="s">
        <v>411</v>
      </c>
      <c r="O19" s="56"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57" t="n">
        <f aca="false">MATCH(G19,options!$D$1:$D$20,0)</f>
        <v>4</v>
      </c>
    </row>
    <row r="20" customFormat="false" ht="12.8" hidden="false" customHeight="false" outlineLevel="0" collapsed="false">
      <c r="A20" s="44" t="s">
        <v>416</v>
      </c>
      <c r="B20" s="63" t="s">
        <v>417</v>
      </c>
      <c r="E20" s="50" t="n">
        <v>5714401118053</v>
      </c>
      <c r="F20" s="50" t="s">
        <v>418</v>
      </c>
      <c r="G20" s="51"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2" t="n">
        <f aca="false">FALSE()</f>
        <v>0</v>
      </c>
      <c r="J20" s="53" t="s">
        <v>410</v>
      </c>
      <c r="K20" s="50"/>
      <c r="L20" s="54"/>
      <c r="M20" s="55" t="s">
        <v>389</v>
      </c>
      <c r="N20" s="55" t="s">
        <v>411</v>
      </c>
      <c r="O20" s="56"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57" t="n">
        <f aca="false">MATCH(G20,options!$D$1:$D$20,0)</f>
        <v>5</v>
      </c>
    </row>
    <row r="21" customFormat="false" ht="12.8" hidden="false" customHeight="false" outlineLevel="0" collapsed="false">
      <c r="B21" s="60"/>
      <c r="E21" s="50" t="n">
        <v>5714401118060</v>
      </c>
      <c r="F21" s="50" t="s">
        <v>419</v>
      </c>
      <c r="G21" s="51"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Suédois – Finlandais</v>
      </c>
      <c r="I21" s="52" t="n">
        <f aca="false">FALSE()</f>
        <v>0</v>
      </c>
      <c r="J21" s="53" t="s">
        <v>410</v>
      </c>
      <c r="K21" s="50"/>
      <c r="L21" s="54"/>
      <c r="M21" s="61" t="s">
        <v>393</v>
      </c>
      <c r="N21" s="55" t="s">
        <v>411</v>
      </c>
      <c r="O21" s="56"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57" t="n">
        <f aca="false">MATCH(G21,options!$D$1:$D$20,0)</f>
        <v>14</v>
      </c>
    </row>
    <row r="22" customFormat="false" ht="12.8" hidden="false" customHeight="false" outlineLevel="0" collapsed="false">
      <c r="B22" s="60"/>
      <c r="E22" s="50" t="n">
        <v>5714401911012</v>
      </c>
      <c r="F22" s="50" t="s">
        <v>420</v>
      </c>
      <c r="G22" s="51"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allemand</v>
      </c>
      <c r="I22" s="52" t="n">
        <f aca="false">FALSE()</f>
        <v>0</v>
      </c>
      <c r="J22" s="53" t="s">
        <v>421</v>
      </c>
      <c r="K22" s="50"/>
      <c r="L22" s="54"/>
      <c r="M22" s="61" t="s">
        <v>370</v>
      </c>
      <c r="N22" s="55" t="s">
        <v>422</v>
      </c>
      <c r="O22" s="56"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57" t="n">
        <f aca="false">MATCH(G22,options!$D$1:$D$20,0)</f>
        <v>1</v>
      </c>
    </row>
    <row r="23" customFormat="false" ht="12.8" hidden="false" customHeight="false" outlineLevel="0" collapsed="false">
      <c r="A23" s="44" t="s">
        <v>423</v>
      </c>
      <c r="B23" s="45" t="str">
        <f aca="false">IF(Values!$B$36=English!$B$2,English!B3, IF(Values!$B$36=German!$B$2,German!B3, IF(Values!$B$36=Italian!$B$2,Italian!B3, IF(Values!$B$36=Spanish!$B$2, Spanish!B3, IF(Values!$B$36=French!$B$2, French!B3, IF(Values!$B$36=Dutch!$B$2,Dutch!B3, IF(Values!$B$36=English!$D$32, English!B14, 0)))))))</f>
        <v>👉 CLIENTS SATISFAITS DANS LE MONDE: Plus de 10 000 clients satisfaits dans le monde.</v>
      </c>
      <c r="E23" s="50" t="n">
        <v>5714401911029</v>
      </c>
      <c r="F23" s="50" t="s">
        <v>424</v>
      </c>
      <c r="G23" s="51"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français</v>
      </c>
      <c r="I23" s="52" t="n">
        <f aca="false">FALSE()</f>
        <v>0</v>
      </c>
      <c r="J23" s="53" t="s">
        <v>421</v>
      </c>
      <c r="K23" s="50"/>
      <c r="L23" s="54"/>
      <c r="M23" s="55" t="s">
        <v>375</v>
      </c>
      <c r="N23" s="55" t="s">
        <v>422</v>
      </c>
      <c r="O23" s="56"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57" t="n">
        <f aca="false">MATCH(G23,options!$D$1:$D$20,0)</f>
        <v>2</v>
      </c>
    </row>
    <row r="24" customFormat="false" ht="12.8" hidden="false" customHeight="false" outlineLevel="0" collapsed="false">
      <c r="A24" s="44" t="s">
        <v>425</v>
      </c>
      <c r="B24" s="45" t="str">
        <f aca="false">IF(Values!$B$36=English!$B$2,English!B4, IF(Values!$B$36=German!$B$2,German!B4, IF(Values!$B$36=Italian!$B$2,Italian!B4, IF(Values!$B$36=Spanish!$B$2, Spanish!B4, IF(Values!$B$36=French!$B$2, French!B4, IF(Values!$B$36=Dutch!$B$2,Dutch!B4, IF(Values!$B$36=English!$D$32, English!D34, 0)))))))</f>
        <v>Compatible avec</v>
      </c>
      <c r="E24" s="50" t="n">
        <v>5714401911036</v>
      </c>
      <c r="F24" s="50" t="s">
        <v>426</v>
      </c>
      <c r="G24" s="51"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italien</v>
      </c>
      <c r="I24" s="52" t="n">
        <f aca="false">FALSE()</f>
        <v>0</v>
      </c>
      <c r="J24" s="53" t="s">
        <v>421</v>
      </c>
      <c r="K24" s="50"/>
      <c r="M24" s="55" t="s">
        <v>380</v>
      </c>
      <c r="N24" s="55" t="s">
        <v>422</v>
      </c>
      <c r="O24" s="56"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57" t="n">
        <f aca="false">MATCH(G24,options!$D$1:$D$20,0)</f>
        <v>3</v>
      </c>
    </row>
    <row r="25" customFormat="false" ht="12.8" hidden="false" customHeight="false" outlineLevel="0" collapsed="false">
      <c r="A25" s="44" t="s">
        <v>427</v>
      </c>
      <c r="B25" s="45" t="str">
        <f aca="false">IF(Values!$B$36=English!$B$2,English!B5, IF(Values!$B$36=German!$B$2,German!B5, IF(Values!$B$36=Italian!$B$2,Italian!B5, IF(Values!$B$36=Spanish!$B$2, Spanish!B5, IF(Values!$B$36=French!$B$2, French!B5, IF(Values!$B$36=Dutch!$B$2,Dutch!B5, IF(Values!$B$36=English!$D$32, English!D35, 0)))))))</f>
        <v>⌚ Facile à échanger votre clavier. Économisez au moins une heure de travail en n'ouvrant pas votre cher MacBook. Ressemble exactement à l'original et conserve le même rapport de rétroéclairage sur votre ordinateur portable.</v>
      </c>
      <c r="E25" s="50" t="n">
        <v>5714401911043</v>
      </c>
      <c r="F25" s="50" t="s">
        <v>428</v>
      </c>
      <c r="G25" s="51"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Espagnol</v>
      </c>
      <c r="I25" s="52" t="n">
        <f aca="false">FALSE()</f>
        <v>0</v>
      </c>
      <c r="J25" s="53" t="s">
        <v>421</v>
      </c>
      <c r="K25" s="50"/>
      <c r="M25" s="55" t="s">
        <v>385</v>
      </c>
      <c r="N25" s="55" t="s">
        <v>422</v>
      </c>
      <c r="O25" s="56"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57" t="n">
        <f aca="false">MATCH(G25,options!$D$1:$D$20,0)</f>
        <v>4</v>
      </c>
    </row>
    <row r="26" customFormat="false" ht="12.8" hidden="false" customHeight="false" outlineLevel="0" collapsed="false">
      <c r="A26" s="44" t="s">
        <v>429</v>
      </c>
      <c r="B26" s="45" t="str">
        <f aca="false">IF(Values!$B$36=English!$B$2,English!B6, IF(Values!$B$36=German!$B$2,German!B6, IF(Values!$B$36=Italian!$B$2,Italian!B6, IF(Values!$B$36=Spanish!$B$2, Spanish!B6, IF(Values!$B$36=French!$B$2, French!B6, IF(Values!$B$36=Dutch!$B$2,Dutch!B6, IF(Values!$B$36=English!$D$32, English!D36, 0)))))))</f>
        <v>Aucun tournevis nécessaire. Pas besoin de démonter tout votre ordinateur portable pour changer de clavier. Est la solution la plus sûre pour votre ordinateur portable.</v>
      </c>
      <c r="E26" s="50" t="n">
        <v>5714401911050</v>
      </c>
      <c r="F26" s="50" t="s">
        <v>430</v>
      </c>
      <c r="G26" s="51"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2" t="n">
        <f aca="false">FALSE()</f>
        <v>0</v>
      </c>
      <c r="J26" s="53" t="s">
        <v>421</v>
      </c>
      <c r="K26" s="50"/>
      <c r="M26" s="55" t="s">
        <v>389</v>
      </c>
      <c r="N26" s="55" t="s">
        <v>422</v>
      </c>
      <c r="O26" s="56"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57" t="n">
        <f aca="false">MATCH(G26,options!$D$1:$D$20,0)</f>
        <v>5</v>
      </c>
    </row>
    <row r="27" customFormat="false" ht="12.8" hidden="false" customHeight="false" outlineLevel="0" collapsed="false">
      <c r="A27" s="44" t="s">
        <v>427</v>
      </c>
      <c r="B27" s="45" t="str">
        <f aca="false">IF(Values!$B$36=English!$B$2,English!B7, IF(Values!$B$36=German!$B$2,German!B7, IF(Values!$B$36=Italian!$B$2,Italian!B7, IF(Values!$B$36=Spanish!$B$2, Spanish!B7, IF(Values!$B$36=French!$B$2, French!B7, IF(Values!$B$36=Dutch!$B$2,Dutch!B7, IF(Values!$B$36=English!$D$32, English!D37, 0)))))))</f>
        <v>L'ensemble de touches du MacBook ne contient pas de charnières en plastique.</v>
      </c>
      <c r="E27" s="50" t="n">
        <v>5714401911067</v>
      </c>
      <c r="F27" s="50" t="s">
        <v>431</v>
      </c>
      <c r="G27" s="51"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Suédois – Finlandais</v>
      </c>
      <c r="I27" s="52" t="n">
        <f aca="false">FALSE()</f>
        <v>0</v>
      </c>
      <c r="J27" s="64" t="s">
        <v>421</v>
      </c>
      <c r="K27" s="50"/>
      <c r="M27" s="61" t="s">
        <v>393</v>
      </c>
      <c r="N27" s="55" t="s">
        <v>422</v>
      </c>
      <c r="O27" s="56"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57" t="n">
        <f aca="false">MATCH(G27,options!$D$1:$D$20,0)</f>
        <v>14</v>
      </c>
    </row>
    <row r="28" customFormat="false" ht="12.8" hidden="false" customHeight="false" outlineLevel="0" collapsed="false">
      <c r="B28" s="65"/>
      <c r="E28" s="50"/>
      <c r="F28" s="50"/>
      <c r="G28" s="51"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2" t="n">
        <f aca="false">FALSE()</f>
        <v>0</v>
      </c>
      <c r="J28" s="53"/>
      <c r="K28" s="50"/>
      <c r="M28" s="54" t="str">
        <f aca="false">IF(ISBLANK(K28),"","https://download.lenovo.com/Images/Parts/"&amp;K28&amp;"/"&amp;K28&amp;"_A.jpg")</f>
        <v/>
      </c>
      <c r="N28" s="54" t="str">
        <f aca="false">IF(ISBLANK(K28),"","https://download.lenovo.com/Images/Parts/"&amp;K28&amp;"/"&amp;K28&amp;"_B.jpg")</f>
        <v/>
      </c>
      <c r="O28" s="56"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57" t="n">
        <f aca="false">MATCH(G28,options!$D$1:$D$20,0)</f>
        <v>5</v>
      </c>
    </row>
    <row r="29" customFormat="false" ht="12.8" hidden="false" customHeight="false" outlineLevel="0" collapsed="false">
      <c r="A29" s="44" t="s">
        <v>432</v>
      </c>
      <c r="B29" s="45" t="n">
        <f aca="false">IF(Values!$B$36=English!$B$2,English!B8, IF(Values!$B$36=German!$B$2,German!B9, IF(Values!$B$36=Italian!$B$2,Italian!B8, IF(Values!$B$36=Spanish!$B$2, Spanish!B8, IF(Values!$B$36=French!$B$2, French!B8, IF(Values!$B$36=Dutch!$B$2,Dutch!B8, IF(Values!$B$36=English!$D$32, English!D38, 0)))))))</f>
        <v>0</v>
      </c>
      <c r="E29" s="50"/>
      <c r="F29" s="50"/>
      <c r="G29" s="51"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Scandinave - nordique</v>
      </c>
      <c r="I29" s="52" t="n">
        <f aca="false">FALSE()</f>
        <v>0</v>
      </c>
      <c r="J29" s="53"/>
      <c r="K29" s="50"/>
      <c r="M29" s="54" t="str">
        <f aca="false">IF(ISBLANK(K29),"","https://download.lenovo.com/Images/Parts/"&amp;K29&amp;"/"&amp;K29&amp;"_A.jpg")</f>
        <v/>
      </c>
      <c r="N29" s="54" t="str">
        <f aca="false">IF(ISBLANK(K29),"","https://download.lenovo.com/Images/Parts/"&amp;K29&amp;"/"&amp;K29&amp;"_B.jpg")</f>
        <v/>
      </c>
      <c r="O29" s="56"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57" t="n">
        <f aca="false">MATCH(G29,options!$D$1:$D$20,0)</f>
        <v>6</v>
      </c>
    </row>
    <row r="30" customFormat="false" ht="12.8" hidden="false" customHeight="false" outlineLevel="0" collapsed="false">
      <c r="B30" s="65"/>
      <c r="E30" s="50"/>
      <c r="F30" s="50"/>
      <c r="G30" s="51"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Belge</v>
      </c>
      <c r="I30" s="52" t="n">
        <f aca="false">FALSE()</f>
        <v>0</v>
      </c>
      <c r="J30" s="53"/>
      <c r="K30" s="50"/>
      <c r="M30" s="54" t="str">
        <f aca="false">IF(ISBLANK(K30),"","https://download.lenovo.com/Images/Parts/"&amp;K30&amp;"/"&amp;K30&amp;"_A.jpg")</f>
        <v/>
      </c>
      <c r="N30" s="54" t="str">
        <f aca="false">IF(ISBLANK(K30),"","https://download.lenovo.com/Images/Parts/"&amp;K30&amp;"/"&amp;K30&amp;"_B.jpg")</f>
        <v/>
      </c>
      <c r="O30" s="56"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57" t="n">
        <f aca="false">MATCH(G30,options!$D$1:$D$20,0)</f>
        <v>7</v>
      </c>
    </row>
    <row r="31" customFormat="false" ht="12.8" hidden="false" customHeight="false" outlineLevel="0" collapsed="false">
      <c r="A31" s="44" t="s">
        <v>435</v>
      </c>
      <c r="B31" s="45"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50"/>
      <c r="F31" s="50"/>
      <c r="G31" s="51"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bulgare</v>
      </c>
      <c r="I31" s="52" t="n">
        <f aca="false">FALSE()</f>
        <v>0</v>
      </c>
      <c r="J31" s="53"/>
      <c r="M31" s="54" t="str">
        <f aca="false">IF(ISBLANK(K31),"","https://download.lenovo.com/Images/Parts/"&amp;K31&amp;"/"&amp;K31&amp;"_A.jpg")</f>
        <v/>
      </c>
      <c r="N31" s="54" t="str">
        <f aca="false">IF(ISBLANK(K31),"","https://download.lenovo.com/Images/Parts/"&amp;K31&amp;"/"&amp;K31&amp;"_B.jpg")</f>
        <v/>
      </c>
      <c r="O31" s="56"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57" t="n">
        <f aca="false">MATCH(G31,options!$D$1:$D$20,0)</f>
        <v>8</v>
      </c>
    </row>
    <row r="32" customFormat="false" ht="12.8" hidden="false" customHeight="false" outlineLevel="0" collapsed="false">
      <c r="E32" s="50"/>
      <c r="F32" s="50"/>
      <c r="G32" s="51"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tchèque</v>
      </c>
      <c r="I32" s="52" t="n">
        <f aca="false">FALSE()</f>
        <v>0</v>
      </c>
      <c r="J32" s="53"/>
      <c r="K32" s="50"/>
      <c r="M32" s="54" t="str">
        <f aca="false">IF(ISBLANK(K32),"","https://download.lenovo.com/Images/Parts/"&amp;K32&amp;"/"&amp;K32&amp;"_A.jpg")</f>
        <v/>
      </c>
      <c r="N32" s="54" t="str">
        <f aca="false">IF(ISBLANK(K32),"","https://download.lenovo.com/Images/Parts/"&amp;K32&amp;"/"&amp;K32&amp;"_B.jpg")</f>
        <v/>
      </c>
      <c r="O32" s="56"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57" t="n">
        <f aca="false">MATCH(G32,options!$D$1:$D$20,0)</f>
        <v>20</v>
      </c>
    </row>
    <row r="33" customFormat="false" ht="12.8" hidden="false" customHeight="false" outlineLevel="0" collapsed="false">
      <c r="A33" s="44" t="s">
        <v>438</v>
      </c>
      <c r="B33" s="45"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50"/>
      <c r="F33" s="50"/>
      <c r="G33" s="51"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danois</v>
      </c>
      <c r="I33" s="52" t="n">
        <f aca="false">FALSE()</f>
        <v>0</v>
      </c>
      <c r="J33" s="53"/>
      <c r="K33" s="50"/>
      <c r="M33" s="54" t="str">
        <f aca="false">IF(ISBLANK(K33),"","https://download.lenovo.com/Images/Parts/"&amp;K33&amp;"/"&amp;K33&amp;"_A.jpg")</f>
        <v/>
      </c>
      <c r="N33" s="54" t="str">
        <f aca="false">IF(ISBLANK(K33),"","https://download.lenovo.com/Images/Parts/"&amp;K33&amp;"/"&amp;K33&amp;"_B.jpg")</f>
        <v/>
      </c>
      <c r="O33" s="56"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57" t="n">
        <f aca="false">MATCH(G33,options!$D$1:$D$20,0)</f>
        <v>9</v>
      </c>
    </row>
    <row r="34" customFormat="false" ht="12.8" hidden="false" customHeight="false" outlineLevel="0" collapsed="false">
      <c r="E34" s="50"/>
      <c r="F34" s="50"/>
      <c r="G34" s="51"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hongrois</v>
      </c>
      <c r="I34" s="52" t="n">
        <f aca="false">FALSE()</f>
        <v>0</v>
      </c>
      <c r="J34" s="53"/>
      <c r="K34" s="50"/>
      <c r="M34" s="54" t="str">
        <f aca="false">IF(ISBLANK(K34),"","https://download.lenovo.com/Images/Parts/"&amp;K34&amp;"/"&amp;K34&amp;"_A.jpg")</f>
        <v/>
      </c>
      <c r="N34" s="54" t="str">
        <f aca="false">IF(ISBLANK(K34),"","https://download.lenovo.com/Images/Parts/"&amp;K34&amp;"/"&amp;K34&amp;"_B.jpg")</f>
        <v/>
      </c>
      <c r="O34" s="56"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57" t="n">
        <f aca="false">MATCH(G34,options!$D$1:$D$20,0)</f>
        <v>19</v>
      </c>
    </row>
    <row r="35" customFormat="false" ht="12.8" hidden="false" customHeight="false" outlineLevel="0" collapsed="false">
      <c r="E35" s="50"/>
      <c r="F35" s="50"/>
      <c r="G35" s="51"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néerlandais</v>
      </c>
      <c r="I35" s="52" t="n">
        <f aca="false">FALSE()</f>
        <v>0</v>
      </c>
      <c r="J35" s="53"/>
      <c r="K35" s="50"/>
      <c r="M35" s="54" t="str">
        <f aca="false">IF(ISBLANK(K35),"","https://download.lenovo.com/Images/Parts/"&amp;K35&amp;"/"&amp;K35&amp;"_A.jpg")</f>
        <v/>
      </c>
      <c r="N35" s="54" t="str">
        <f aca="false">IF(ISBLANK(K35),"","https://download.lenovo.com/Images/Parts/"&amp;K35&amp;"/"&amp;K35&amp;"_B.jpg")</f>
        <v/>
      </c>
      <c r="O35" s="56"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57" t="n">
        <f aca="false">MATCH(G35,options!$D$1:$D$20,0)</f>
        <v>10</v>
      </c>
    </row>
    <row r="36" customFormat="false" ht="12.8" hidden="false" customHeight="false" outlineLevel="0" collapsed="false">
      <c r="A36" s="44" t="s">
        <v>442</v>
      </c>
      <c r="B36" s="63" t="s">
        <v>374</v>
      </c>
      <c r="E36" s="50"/>
      <c r="F36" s="50"/>
      <c r="G36" s="51" t="s">
        <v>443</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Norvégienne</v>
      </c>
      <c r="I36" s="52" t="n">
        <f aca="false">FALSE()</f>
        <v>0</v>
      </c>
      <c r="J36" s="53"/>
      <c r="K36" s="50"/>
      <c r="M36" s="54" t="str">
        <f aca="false">IF(ISBLANK(K36),"","https://download.lenovo.com/Images/Parts/"&amp;K36&amp;"/"&amp;K36&amp;"_A.jpg")</f>
        <v/>
      </c>
      <c r="N36" s="54" t="str">
        <f aca="false">IF(ISBLANK(K36),"","https://download.lenovo.com/Images/Parts/"&amp;K36&amp;"/"&amp;K36&amp;"_B.jpg")</f>
        <v/>
      </c>
      <c r="O36" s="56"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57" t="n">
        <f aca="false">MATCH(G36,options!$D$1:$D$20,0)</f>
        <v>11</v>
      </c>
    </row>
    <row r="37" customFormat="false" ht="12.8" hidden="false" customHeight="false" outlineLevel="0" collapsed="false">
      <c r="A37" s="0" t="s">
        <v>444</v>
      </c>
      <c r="B37" s="63" t="s">
        <v>445</v>
      </c>
      <c r="E37" s="50"/>
      <c r="F37" s="50"/>
      <c r="G37" s="51" t="s">
        <v>446</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polonais</v>
      </c>
      <c r="I37" s="52" t="n">
        <f aca="false">FALSE()</f>
        <v>0</v>
      </c>
      <c r="J37" s="53"/>
      <c r="M37" s="54" t="str">
        <f aca="false">IF(ISBLANK(K37),"","https://download.lenovo.com/Images/Parts/"&amp;K37&amp;"/"&amp;K37&amp;"_A.jpg")</f>
        <v/>
      </c>
      <c r="N37" s="54" t="str">
        <f aca="false">IF(ISBLANK(K37),"","https://download.lenovo.com/Images/Parts/"&amp;K37&amp;"/"&amp;K37&amp;"_B.jpg")</f>
        <v/>
      </c>
      <c r="O37" s="56"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57" t="n">
        <f aca="false">MATCH(G37,options!$D$1:$D$20,0)</f>
        <v>12</v>
      </c>
    </row>
    <row r="38" customFormat="false" ht="12.8" hidden="false" customHeight="false" outlineLevel="0" collapsed="false">
      <c r="E38" s="50"/>
      <c r="F38" s="50"/>
      <c r="G38" s="51" t="s">
        <v>447</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Portugais</v>
      </c>
      <c r="I38" s="52" t="n">
        <f aca="false">FALSE()</f>
        <v>0</v>
      </c>
      <c r="J38" s="53"/>
      <c r="K38" s="50"/>
      <c r="M38" s="54" t="str">
        <f aca="false">IF(ISBLANK(K38),"","https://download.lenovo.com/Images/Parts/"&amp;K38&amp;"/"&amp;K38&amp;"_A.jpg")</f>
        <v/>
      </c>
      <c r="N38" s="54" t="str">
        <f aca="false">IF(ISBLANK(K38),"","https://download.lenovo.com/Images/Parts/"&amp;K38&amp;"/"&amp;K38&amp;"_B.jpg")</f>
        <v/>
      </c>
      <c r="O38" s="56"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57" t="n">
        <f aca="false">MATCH(G38,options!$D$1:$D$20,0)</f>
        <v>13</v>
      </c>
    </row>
    <row r="39" customFormat="false" ht="12.8" hidden="false" customHeight="false" outlineLevel="0" collapsed="false">
      <c r="E39" s="50"/>
      <c r="F39" s="50"/>
      <c r="G39" s="51"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Suédois – Finlandais</v>
      </c>
      <c r="I39" s="52" t="n">
        <f aca="false">FALSE()</f>
        <v>0</v>
      </c>
      <c r="J39" s="53"/>
      <c r="K39" s="50"/>
      <c r="M39" s="54" t="str">
        <f aca="false">IF(ISBLANK(K39),"","https://download.lenovo.com/Images/Parts/"&amp;K39&amp;"/"&amp;K39&amp;"_A.jpg")</f>
        <v/>
      </c>
      <c r="N39" s="54" t="str">
        <f aca="false">IF(ISBLANK(K39),"","https://download.lenovo.com/Images/Parts/"&amp;K39&amp;"/"&amp;K39&amp;"_B.jpg")</f>
        <v/>
      </c>
      <c r="O39" s="56"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57" t="n">
        <f aca="false">MATCH(G39,options!$D$1:$D$20,0)</f>
        <v>14</v>
      </c>
    </row>
    <row r="40" customFormat="false" ht="12.8" hidden="false" customHeight="false" outlineLevel="0" collapsed="false">
      <c r="E40" s="50"/>
      <c r="F40" s="50"/>
      <c r="G40" s="51" t="s">
        <v>448</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Suisse</v>
      </c>
      <c r="I40" s="52" t="n">
        <f aca="false">FALSE()</f>
        <v>0</v>
      </c>
      <c r="J40" s="53"/>
      <c r="K40" s="50"/>
      <c r="M40" s="54" t="str">
        <f aca="false">IF(ISBLANK(K40),"","https://download.lenovo.com/Images/Parts/"&amp;K40&amp;"/"&amp;K40&amp;"_A.jpg")</f>
        <v/>
      </c>
      <c r="N40" s="54" t="str">
        <f aca="false">IF(ISBLANK(K40),"","https://download.lenovo.com/Images/Parts/"&amp;K40&amp;"/"&amp;K40&amp;"_B.jpg")</f>
        <v/>
      </c>
      <c r="O40" s="56"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57" t="n">
        <f aca="false">MATCH(G40,options!$D$1:$D$20,0)</f>
        <v>15</v>
      </c>
    </row>
    <row r="41" customFormat="false" ht="12.8" hidden="false" customHeight="false" outlineLevel="0" collapsed="false">
      <c r="E41" s="50"/>
      <c r="F41" s="50"/>
      <c r="G41" s="51" t="s">
        <v>449</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international</v>
      </c>
      <c r="I41" s="52" t="n">
        <f aca="false">FALSE()</f>
        <v>0</v>
      </c>
      <c r="J41" s="53"/>
      <c r="K41" s="50"/>
      <c r="M41" s="54" t="str">
        <f aca="false">IF(ISBLANK(K41),"","https://download.lenovo.com/Images/Parts/"&amp;K41&amp;"/"&amp;K41&amp;"_A.jpg")</f>
        <v/>
      </c>
      <c r="N41" s="54" t="str">
        <f aca="false">IF(ISBLANK(K41),"","https://download.lenovo.com/Images/Parts/"&amp;K41&amp;"/"&amp;K41&amp;"_B.jpg")</f>
        <v/>
      </c>
      <c r="O41" s="56"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57" t="n">
        <f aca="false">MATCH(G41,options!$D$1:$D$20,0)</f>
        <v>16</v>
      </c>
    </row>
    <row r="42" customFormat="false" ht="12.8" hidden="false" customHeight="false" outlineLevel="0" collapsed="false">
      <c r="E42" s="50"/>
      <c r="F42" s="50"/>
      <c r="G42" s="51" t="s">
        <v>450</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russe</v>
      </c>
      <c r="I42" s="52" t="n">
        <f aca="false">FALSE()</f>
        <v>0</v>
      </c>
      <c r="J42" s="53"/>
      <c r="K42" s="50"/>
      <c r="M42" s="54" t="str">
        <f aca="false">IF(ISBLANK(K42),"","https://download.lenovo.com/Images/Parts/"&amp;K42&amp;"/"&amp;K42&amp;"_A.jpg")</f>
        <v/>
      </c>
      <c r="N42" s="54" t="str">
        <f aca="false">IF(ISBLANK(K42),"","https://download.lenovo.com/Images/Parts/"&amp;K42&amp;"/"&amp;K42&amp;"_B.jpg")</f>
        <v/>
      </c>
      <c r="O42" s="56"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57" t="n">
        <f aca="false">MATCH(G42,options!$D$1:$D$20,0)</f>
        <v>17</v>
      </c>
    </row>
    <row r="43" customFormat="false" ht="12.8" hidden="false" customHeight="false" outlineLevel="0" collapsed="false">
      <c r="E43" s="50"/>
      <c r="F43" s="50"/>
      <c r="G43" s="51" t="s">
        <v>451</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2" t="n">
        <f aca="false">TRUE()</f>
        <v>1</v>
      </c>
      <c r="J43" s="53"/>
      <c r="K43" s="50"/>
      <c r="M43" s="54" t="str">
        <f aca="false">IF(ISBLANK(K43),"","https://download.lenovo.com/Images/Parts/"&amp;K43&amp;"/"&amp;K43&amp;"_A.jpg")</f>
        <v/>
      </c>
      <c r="N43" s="54" t="str">
        <f aca="false">IF(ISBLANK(K43),"","https://download.lenovo.com/Images/Parts/"&amp;K43&amp;"/"&amp;K43&amp;"_B.jpg")</f>
        <v/>
      </c>
      <c r="O43" s="56"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57" t="n">
        <f aca="false">MATCH(G43,options!$D$1:$D$20,0)</f>
        <v>18</v>
      </c>
    </row>
    <row r="44" customFormat="false" ht="12.8" hidden="false" customHeight="false" outlineLevel="0" collapsed="false">
      <c r="G44" s="64"/>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4"/>
      <c r="J44" s="53"/>
      <c r="K44" s="54"/>
      <c r="L44" s="54"/>
      <c r="M44" s="54" t="str">
        <f aca="false">IF(ISBLANK(K44),"","https://download.lenovo.com/Images/Parts/"&amp;K44&amp;"/"&amp;K44&amp;"_A.jpg")</f>
        <v/>
      </c>
      <c r="N44" s="54" t="str">
        <f aca="false">IF(ISBLANK(K44),"","https://download.lenovo.com/Images/Parts/"&amp;K44&amp;"/"&amp;K44&amp;"_B.jpg")</f>
        <v/>
      </c>
      <c r="O44" s="56"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57" t="e">
        <f aca="false">MATCH(G44,options!$D$1:$D$20,0)</f>
        <v>#N/A</v>
      </c>
    </row>
    <row r="45" customFormat="false" ht="12.8" hidden="false" customHeight="false" outlineLevel="0" collapsed="false">
      <c r="G45" s="64"/>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4"/>
      <c r="J45" s="53"/>
      <c r="K45" s="54"/>
      <c r="L45" s="54"/>
      <c r="M45" s="54" t="str">
        <f aca="false">IF(ISBLANK(K45),"","https://download.lenovo.com/Images/Parts/"&amp;K45&amp;"/"&amp;K45&amp;"_A.jpg")</f>
        <v/>
      </c>
      <c r="N45" s="54" t="str">
        <f aca="false">IF(ISBLANK(K45),"","https://download.lenovo.com/Images/Parts/"&amp;K45&amp;"/"&amp;K45&amp;"_B.jpg")</f>
        <v/>
      </c>
      <c r="O45" s="56"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57" t="e">
        <f aca="false">MATCH(G45,options!$D$1:$D$20,0)</f>
        <v>#N/A</v>
      </c>
    </row>
    <row r="46" customFormat="false" ht="12.8" hidden="false" customHeight="false" outlineLevel="0" collapsed="false">
      <c r="E46" s="66"/>
      <c r="F46" s="64"/>
      <c r="G46" s="64"/>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4"/>
      <c r="J46" s="53"/>
      <c r="K46" s="54"/>
      <c r="L46" s="54"/>
      <c r="M46" s="54" t="str">
        <f aca="false">IF(ISBLANK(K46),"","https://download.lenovo.com/Images/Parts/"&amp;K46&amp;"/"&amp;K46&amp;"_A.jpg")</f>
        <v/>
      </c>
      <c r="N46" s="54" t="str">
        <f aca="false">IF(ISBLANK(K46),"","https://download.lenovo.com/Images/Parts/"&amp;K46&amp;"/"&amp;K46&amp;"_B.jpg")</f>
        <v/>
      </c>
      <c r="O46" s="56"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57" t="e">
        <f aca="false">MATCH(G46,options!$D$1:$D$20,0)</f>
        <v>#N/A</v>
      </c>
    </row>
    <row r="47" customFormat="false" ht="12.8" hidden="false" customHeight="false" outlineLevel="0" collapsed="false">
      <c r="E47" s="66"/>
      <c r="F47" s="64"/>
      <c r="G47" s="64"/>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4"/>
      <c r="J47" s="53"/>
      <c r="K47" s="54"/>
      <c r="L47" s="54"/>
      <c r="M47" s="54" t="str">
        <f aca="false">IF(ISBLANK(K47),"","https://download.lenovo.com/Images/Parts/"&amp;K47&amp;"/"&amp;K47&amp;"_A.jpg")</f>
        <v/>
      </c>
      <c r="N47" s="54" t="str">
        <f aca="false">IF(ISBLANK(K47),"","https://download.lenovo.com/Images/Parts/"&amp;K47&amp;"/"&amp;K47&amp;"_B.jpg")</f>
        <v/>
      </c>
      <c r="O47" s="56"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57" t="e">
        <f aca="false">MATCH(G47,options!$D$1:$D$20,0)</f>
        <v>#N/A</v>
      </c>
    </row>
    <row r="48" customFormat="false" ht="12.8" hidden="false" customHeight="false" outlineLevel="0" collapsed="false">
      <c r="E48" s="66"/>
      <c r="F48" s="64"/>
      <c r="G48" s="64"/>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4"/>
      <c r="J48" s="53"/>
      <c r="K48" s="54"/>
      <c r="L48" s="54"/>
      <c r="M48" s="54" t="str">
        <f aca="false">IF(ISBLANK(K48),"","https://download.lenovo.com/Images/Parts/"&amp;K48&amp;"/"&amp;K48&amp;"_A.jpg")</f>
        <v/>
      </c>
      <c r="N48" s="54" t="str">
        <f aca="false">IF(ISBLANK(K48),"","https://download.lenovo.com/Images/Parts/"&amp;K48&amp;"/"&amp;K48&amp;"_B.jpg")</f>
        <v/>
      </c>
      <c r="O48" s="56"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57" t="e">
        <f aca="false">MATCH(G48,options!$D$1:$D$20,0)</f>
        <v>#N/A</v>
      </c>
    </row>
    <row r="49" customFormat="false" ht="12.8" hidden="false" customHeight="false" outlineLevel="0" collapsed="false">
      <c r="E49" s="66"/>
      <c r="F49" s="64"/>
      <c r="G49" s="64"/>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4"/>
      <c r="J49" s="53"/>
      <c r="K49" s="54"/>
      <c r="L49" s="54"/>
      <c r="M49" s="54" t="str">
        <f aca="false">IF(ISBLANK(K49),"","https://download.lenovo.com/Images/Parts/"&amp;K49&amp;"/"&amp;K49&amp;"_A.jpg")</f>
        <v/>
      </c>
      <c r="N49" s="54" t="str">
        <f aca="false">IF(ISBLANK(K49),"","https://download.lenovo.com/Images/Parts/"&amp;K49&amp;"/"&amp;K49&amp;"_B.jpg")</f>
        <v/>
      </c>
      <c r="O49" s="56"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57" t="e">
        <f aca="false">MATCH(G49,options!$D$1:$D$20,0)</f>
        <v>#N/A</v>
      </c>
    </row>
    <row r="50" customFormat="false" ht="12.8" hidden="false" customHeight="false" outlineLevel="0" collapsed="false">
      <c r="E50" s="66"/>
      <c r="F50" s="64"/>
      <c r="G50" s="64"/>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4"/>
      <c r="J50" s="53"/>
      <c r="K50" s="54"/>
      <c r="L50" s="54"/>
      <c r="M50" s="54" t="str">
        <f aca="false">IF(ISBLANK(K50),"","https://download.lenovo.com/Images/Parts/"&amp;K50&amp;"/"&amp;K50&amp;"_A.jpg")</f>
        <v/>
      </c>
      <c r="N50" s="54" t="str">
        <f aca="false">IF(ISBLANK(K50),"","https://download.lenovo.com/Images/Parts/"&amp;K50&amp;"/"&amp;K50&amp;"_B.jpg")</f>
        <v/>
      </c>
      <c r="O50" s="56"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57" t="e">
        <f aca="false">MATCH(G50,options!$D$1:$D$20,0)</f>
        <v>#N/A</v>
      </c>
    </row>
    <row r="51" customFormat="false" ht="12.8" hidden="false" customHeight="false" outlineLevel="0" collapsed="false">
      <c r="E51" s="66"/>
      <c r="F51" s="64"/>
      <c r="G51" s="64"/>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4"/>
      <c r="J51" s="53"/>
      <c r="K51" s="54"/>
      <c r="L51" s="54"/>
      <c r="M51" s="54" t="str">
        <f aca="false">IF(ISBLANK(K51),"","https://download.lenovo.com/Images/Parts/"&amp;K51&amp;"/"&amp;K51&amp;"_A.jpg")</f>
        <v/>
      </c>
      <c r="N51" s="54" t="str">
        <f aca="false">IF(ISBLANK(K51),"","https://download.lenovo.com/Images/Parts/"&amp;K51&amp;"/"&amp;K51&amp;"_B.jpg")</f>
        <v/>
      </c>
      <c r="O51" s="56"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57" t="e">
        <f aca="false">MATCH(G51,options!$D$1:$D$20,0)</f>
        <v>#N/A</v>
      </c>
    </row>
    <row r="52" customFormat="false" ht="12.8" hidden="false" customHeight="false" outlineLevel="0" collapsed="false">
      <c r="E52" s="66"/>
      <c r="F52" s="64"/>
      <c r="G52" s="64"/>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4"/>
      <c r="J52" s="53"/>
      <c r="K52" s="54"/>
      <c r="L52" s="54"/>
      <c r="M52" s="54" t="str">
        <f aca="false">IF(ISBLANK(K52),"","https://download.lenovo.com/Images/Parts/"&amp;K52&amp;"/"&amp;K52&amp;"_A.jpg")</f>
        <v/>
      </c>
      <c r="N52" s="54" t="str">
        <f aca="false">IF(ISBLANK(K52),"","https://download.lenovo.com/Images/Parts/"&amp;K52&amp;"/"&amp;K52&amp;"_B.jpg")</f>
        <v/>
      </c>
      <c r="O52" s="56"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57" t="e">
        <f aca="false">MATCH(G52,options!$D$1:$D$20,0)</f>
        <v>#N/A</v>
      </c>
    </row>
    <row r="53" customFormat="false" ht="12.8" hidden="false" customHeight="false" outlineLevel="0" collapsed="false">
      <c r="E53" s="66"/>
      <c r="F53" s="64"/>
      <c r="G53" s="64"/>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4"/>
      <c r="J53" s="53"/>
      <c r="K53" s="54"/>
      <c r="L53" s="54"/>
      <c r="M53" s="54" t="str">
        <f aca="false">IF(ISBLANK(K53),"","https://download.lenovo.com/Images/Parts/"&amp;K53&amp;"/"&amp;K53&amp;"_A.jpg")</f>
        <v/>
      </c>
      <c r="N53" s="54" t="str">
        <f aca="false">IF(ISBLANK(K53),"","https://download.lenovo.com/Images/Parts/"&amp;K53&amp;"/"&amp;K53&amp;"_B.jpg")</f>
        <v/>
      </c>
      <c r="O53" s="56"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57" t="e">
        <f aca="false">MATCH(G53,options!$D$1:$D$20,0)</f>
        <v>#N/A</v>
      </c>
    </row>
    <row r="54" customFormat="false" ht="12.8" hidden="false" customHeight="false" outlineLevel="0" collapsed="false">
      <c r="E54" s="66"/>
      <c r="F54" s="64"/>
      <c r="G54" s="64"/>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4"/>
      <c r="J54" s="53"/>
      <c r="K54" s="54"/>
      <c r="L54" s="54"/>
      <c r="M54" s="54" t="str">
        <f aca="false">IF(ISBLANK(K54),"","https://download.lenovo.com/Images/Parts/"&amp;K54&amp;"/"&amp;K54&amp;"_A.jpg")</f>
        <v/>
      </c>
      <c r="N54" s="54" t="str">
        <f aca="false">IF(ISBLANK(K54),"","https://download.lenovo.com/Images/Parts/"&amp;K54&amp;"/"&amp;K54&amp;"_B.jpg")</f>
        <v/>
      </c>
      <c r="O54" s="56"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57" t="e">
        <f aca="false">MATCH(G54,options!$D$1:$D$20,0)</f>
        <v>#N/A</v>
      </c>
    </row>
    <row r="55" customFormat="false" ht="12.8" hidden="false" customHeight="false" outlineLevel="0" collapsed="false">
      <c r="E55" s="66"/>
      <c r="F55" s="64"/>
      <c r="G55" s="64"/>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4"/>
      <c r="J55" s="53"/>
      <c r="K55" s="54"/>
      <c r="L55" s="54"/>
      <c r="M55" s="54" t="str">
        <f aca="false">IF(ISBLANK(K55),"","https://download.lenovo.com/Images/Parts/"&amp;K55&amp;"/"&amp;K55&amp;"_A.jpg")</f>
        <v/>
      </c>
      <c r="N55" s="54" t="str">
        <f aca="false">IF(ISBLANK(K55),"","https://download.lenovo.com/Images/Parts/"&amp;K55&amp;"/"&amp;K55&amp;"_B.jpg")</f>
        <v/>
      </c>
      <c r="O55" s="56"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57" t="e">
        <f aca="false">MATCH(G55,options!$D$1:$D$20,0)</f>
        <v>#N/A</v>
      </c>
    </row>
    <row r="56" customFormat="false" ht="12.8" hidden="false" customHeight="false" outlineLevel="0" collapsed="false">
      <c r="E56" s="66"/>
      <c r="F56" s="64"/>
      <c r="G56" s="64"/>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4"/>
      <c r="J56" s="53"/>
      <c r="K56" s="54"/>
      <c r="L56" s="54"/>
      <c r="M56" s="54" t="str">
        <f aca="false">IF(ISBLANK(K56),"","https://download.lenovo.com/Images/Parts/"&amp;K56&amp;"/"&amp;K56&amp;"_A.jpg")</f>
        <v/>
      </c>
      <c r="N56" s="54" t="str">
        <f aca="false">IF(ISBLANK(K56),"","https://download.lenovo.com/Images/Parts/"&amp;K56&amp;"/"&amp;K56&amp;"_B.jpg")</f>
        <v/>
      </c>
      <c r="O56" s="56"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57" t="e">
        <f aca="false">MATCH(G56,options!$D$1:$D$20,0)</f>
        <v>#N/A</v>
      </c>
    </row>
    <row r="57" customFormat="false" ht="12.8" hidden="false" customHeight="false" outlineLevel="0" collapsed="false">
      <c r="E57" s="66"/>
      <c r="F57" s="64"/>
      <c r="G57" s="64"/>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4"/>
      <c r="J57" s="53"/>
      <c r="K57" s="54"/>
      <c r="L57" s="54"/>
      <c r="M57" s="54" t="str">
        <f aca="false">IF(ISBLANK(K57),"","https://download.lenovo.com/Images/Parts/"&amp;K57&amp;"/"&amp;K57&amp;"_A.jpg")</f>
        <v/>
      </c>
      <c r="N57" s="54" t="str">
        <f aca="false">IF(ISBLANK(K57),"","https://download.lenovo.com/Images/Parts/"&amp;K57&amp;"/"&amp;K57&amp;"_B.jpg")</f>
        <v/>
      </c>
      <c r="O57" s="56"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57" t="e">
        <f aca="false">MATCH(G57,options!$D$1:$D$20,0)</f>
        <v>#N/A</v>
      </c>
    </row>
    <row r="58" customFormat="false" ht="12.8" hidden="false" customHeight="false" outlineLevel="0" collapsed="false">
      <c r="E58" s="66"/>
      <c r="F58" s="64"/>
      <c r="G58" s="64"/>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4"/>
      <c r="J58" s="53"/>
      <c r="K58" s="54"/>
      <c r="L58" s="54"/>
      <c r="M58" s="54" t="str">
        <f aca="false">IF(ISBLANK(K58),"","https://download.lenovo.com/Images/Parts/"&amp;K58&amp;"/"&amp;K58&amp;"_A.jpg")</f>
        <v/>
      </c>
      <c r="N58" s="54" t="str">
        <f aca="false">IF(ISBLANK(K58),"","https://download.lenovo.com/Images/Parts/"&amp;K58&amp;"/"&amp;K58&amp;"_B.jpg")</f>
        <v/>
      </c>
      <c r="O58" s="56"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57" t="e">
        <f aca="false">MATCH(G58,options!$D$1:$D$20,0)</f>
        <v>#N/A</v>
      </c>
    </row>
    <row r="59" customFormat="false" ht="12.8" hidden="false" customHeight="false" outlineLevel="0" collapsed="false">
      <c r="E59" s="66"/>
      <c r="F59" s="64"/>
      <c r="G59" s="64"/>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4"/>
      <c r="J59" s="53"/>
      <c r="K59" s="54"/>
      <c r="L59" s="54"/>
      <c r="M59" s="54" t="str">
        <f aca="false">IF(ISBLANK(K59),"","https://download.lenovo.com/Images/Parts/"&amp;K59&amp;"/"&amp;K59&amp;"_A.jpg")</f>
        <v/>
      </c>
      <c r="N59" s="54" t="str">
        <f aca="false">IF(ISBLANK(K59),"","https://download.lenovo.com/Images/Parts/"&amp;K59&amp;"/"&amp;K59&amp;"_B.jpg")</f>
        <v/>
      </c>
      <c r="O59" s="56"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57" t="e">
        <f aca="false">MATCH(G59,options!$D$1:$D$20,0)</f>
        <v>#N/A</v>
      </c>
    </row>
    <row r="60" customFormat="false" ht="12.8" hidden="false" customHeight="false" outlineLevel="0" collapsed="false">
      <c r="E60" s="66"/>
      <c r="F60" s="64"/>
      <c r="G60" s="64"/>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4"/>
      <c r="J60" s="53"/>
      <c r="K60" s="54"/>
      <c r="L60" s="54"/>
      <c r="M60" s="54" t="str">
        <f aca="false">IF(ISBLANK(K60),"","https://download.lenovo.com/Images/Parts/"&amp;K60&amp;"/"&amp;K60&amp;"_A.jpg")</f>
        <v/>
      </c>
      <c r="N60" s="54" t="str">
        <f aca="false">IF(ISBLANK(K60),"","https://download.lenovo.com/Images/Parts/"&amp;K60&amp;"/"&amp;K60&amp;"_B.jpg")</f>
        <v/>
      </c>
      <c r="O60" s="56"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57" t="e">
        <f aca="false">MATCH(G60,options!$D$1:$D$20,0)</f>
        <v>#N/A</v>
      </c>
    </row>
    <row r="61" customFormat="false" ht="12.8" hidden="false" customHeight="false" outlineLevel="0" collapsed="false">
      <c r="E61" s="66"/>
      <c r="F61" s="64"/>
      <c r="G61" s="64"/>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4"/>
      <c r="J61" s="53"/>
      <c r="K61" s="54"/>
      <c r="L61" s="54"/>
      <c r="M61" s="54" t="str">
        <f aca="false">IF(ISBLANK(K61),"","https://download.lenovo.com/Images/Parts/"&amp;K61&amp;"/"&amp;K61&amp;"_A.jpg")</f>
        <v/>
      </c>
      <c r="N61" s="54" t="str">
        <f aca="false">IF(ISBLANK(K61),"","https://download.lenovo.com/Images/Parts/"&amp;K61&amp;"/"&amp;K61&amp;"_B.jpg")</f>
        <v/>
      </c>
      <c r="O61" s="56"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57" t="e">
        <f aca="false">MATCH(G61,options!$D$1:$D$20,0)</f>
        <v>#N/A</v>
      </c>
    </row>
    <row r="62" customFormat="false" ht="12.8" hidden="false" customHeight="false" outlineLevel="0" collapsed="false">
      <c r="E62" s="66"/>
      <c r="F62" s="64"/>
      <c r="G62" s="64"/>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4"/>
      <c r="J62" s="53"/>
      <c r="K62" s="54"/>
      <c r="L62" s="54"/>
      <c r="M62" s="54" t="str">
        <f aca="false">IF(ISBLANK(K62),"","https://download.lenovo.com/Images/Parts/"&amp;K62&amp;"/"&amp;K62&amp;"_A.jpg")</f>
        <v/>
      </c>
      <c r="N62" s="54" t="str">
        <f aca="false">IF(ISBLANK(K62),"","https://download.lenovo.com/Images/Parts/"&amp;K62&amp;"/"&amp;K62&amp;"_B.jpg")</f>
        <v/>
      </c>
      <c r="O62" s="56"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57" t="e">
        <f aca="false">MATCH(G62,options!$D$1:$D$20,0)</f>
        <v>#N/A</v>
      </c>
    </row>
    <row r="63" customFormat="false" ht="12.8" hidden="false" customHeight="false" outlineLevel="0" collapsed="false">
      <c r="E63" s="66"/>
      <c r="F63" s="64"/>
      <c r="G63" s="64"/>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4"/>
      <c r="J63" s="53"/>
      <c r="K63" s="54"/>
      <c r="L63" s="54"/>
      <c r="M63" s="54" t="str">
        <f aca="false">IF(ISBLANK(K63),"","https://download.lenovo.com/Images/Parts/"&amp;K63&amp;"/"&amp;K63&amp;"_A.jpg")</f>
        <v/>
      </c>
      <c r="N63" s="54" t="str">
        <f aca="false">IF(ISBLANK(K63),"","https://download.lenovo.com/Images/Parts/"&amp;K63&amp;"/"&amp;K63&amp;"_B.jpg")</f>
        <v/>
      </c>
      <c r="O63" s="56"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57" t="e">
        <f aca="false">MATCH(G63,options!$D$1:$D$20,0)</f>
        <v>#N/A</v>
      </c>
    </row>
    <row r="64" customFormat="false" ht="12.8" hidden="false" customHeight="false" outlineLevel="0" collapsed="false">
      <c r="E64" s="66"/>
      <c r="F64" s="64"/>
      <c r="G64" s="64"/>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4"/>
      <c r="J64" s="53"/>
      <c r="K64" s="54"/>
      <c r="L64" s="54"/>
      <c r="M64" s="54" t="str">
        <f aca="false">IF(ISBLANK(K64),"","https://download.lenovo.com/Images/Parts/"&amp;K64&amp;"/"&amp;K64&amp;"_A.jpg")</f>
        <v/>
      </c>
      <c r="N64" s="54" t="str">
        <f aca="false">IF(ISBLANK(K64),"","https://download.lenovo.com/Images/Parts/"&amp;K64&amp;"/"&amp;K64&amp;"_B.jpg")</f>
        <v/>
      </c>
      <c r="O64" s="56"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57" t="e">
        <f aca="false">MATCH(G64,options!$D$1:$D$20,0)</f>
        <v>#N/A</v>
      </c>
    </row>
    <row r="65" customFormat="false" ht="12.8" hidden="false" customHeight="false" outlineLevel="0" collapsed="false">
      <c r="E65" s="66"/>
      <c r="F65" s="64"/>
      <c r="G65" s="64"/>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4"/>
      <c r="J65" s="53"/>
      <c r="K65" s="54"/>
      <c r="L65" s="54"/>
      <c r="M65" s="54" t="str">
        <f aca="false">IF(ISBLANK(K65),"","https://download.lenovo.com/Images/Parts/"&amp;K65&amp;"/"&amp;K65&amp;"_A.jpg")</f>
        <v/>
      </c>
      <c r="N65" s="54" t="str">
        <f aca="false">IF(ISBLANK(K65),"","https://download.lenovo.com/Images/Parts/"&amp;K65&amp;"/"&amp;K65&amp;"_B.jpg")</f>
        <v/>
      </c>
      <c r="O65" s="56"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57" t="e">
        <f aca="false">MATCH(G65,options!$D$1:$D$20,0)</f>
        <v>#N/A</v>
      </c>
    </row>
    <row r="66" customFormat="false" ht="12.8" hidden="false" customHeight="false" outlineLevel="0" collapsed="false">
      <c r="E66" s="66"/>
      <c r="F66" s="64"/>
      <c r="G66" s="64"/>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4"/>
      <c r="J66" s="53"/>
      <c r="K66" s="54"/>
      <c r="L66" s="54"/>
      <c r="M66" s="54" t="str">
        <f aca="false">IF(ISBLANK(K66),"","https://download.lenovo.com/Images/Parts/"&amp;K66&amp;"/"&amp;K66&amp;"_A.jpg")</f>
        <v/>
      </c>
      <c r="N66" s="54" t="str">
        <f aca="false">IF(ISBLANK(K66),"","https://download.lenovo.com/Images/Parts/"&amp;K66&amp;"/"&amp;K66&amp;"_B.jpg")</f>
        <v/>
      </c>
      <c r="O66" s="56"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57" t="e">
        <f aca="false">MATCH(G66,options!$D$1:$D$20,0)</f>
        <v>#N/A</v>
      </c>
    </row>
    <row r="67" customFormat="false" ht="12.8" hidden="false" customHeight="false" outlineLevel="0" collapsed="false">
      <c r="E67" s="66"/>
      <c r="F67" s="64"/>
      <c r="G67" s="64"/>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4"/>
      <c r="J67" s="53"/>
      <c r="K67" s="54"/>
      <c r="L67" s="54"/>
      <c r="M67" s="54" t="str">
        <f aca="false">IF(ISBLANK(K67),"","https://download.lenovo.com/Images/Parts/"&amp;K67&amp;"/"&amp;K67&amp;"_A.jpg")</f>
        <v/>
      </c>
      <c r="N67" s="54" t="str">
        <f aca="false">IF(ISBLANK(K67),"","https://download.lenovo.com/Images/Parts/"&amp;K67&amp;"/"&amp;K67&amp;"_B.jpg")</f>
        <v/>
      </c>
      <c r="O67" s="56"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57" t="e">
        <f aca="false">MATCH(G67,options!$D$1:$D$20,0)</f>
        <v>#N/A</v>
      </c>
    </row>
    <row r="68" customFormat="false" ht="12.8" hidden="false" customHeight="false" outlineLevel="0" collapsed="false">
      <c r="E68" s="66"/>
      <c r="F68" s="64"/>
      <c r="G68" s="64"/>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4"/>
      <c r="J68" s="53"/>
      <c r="K68" s="54"/>
      <c r="L68" s="54"/>
      <c r="M68" s="54" t="str">
        <f aca="false">IF(ISBLANK(K68),"","https://download.lenovo.com/Images/Parts/"&amp;K68&amp;"/"&amp;K68&amp;"_A.jpg")</f>
        <v/>
      </c>
      <c r="N68" s="54" t="str">
        <f aca="false">IF(ISBLANK(K68),"","https://download.lenovo.com/Images/Parts/"&amp;K68&amp;"/"&amp;K68&amp;"_B.jpg")</f>
        <v/>
      </c>
      <c r="O68" s="56"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57" t="e">
        <f aca="false">MATCH(G68,options!$D$1:$D$20,0)</f>
        <v>#N/A</v>
      </c>
    </row>
    <row r="69" customFormat="false" ht="12.8" hidden="false" customHeight="false" outlineLevel="0" collapsed="false">
      <c r="E69" s="66"/>
      <c r="F69" s="64"/>
      <c r="G69" s="64"/>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4"/>
      <c r="J69" s="53"/>
      <c r="K69" s="54"/>
      <c r="L69" s="54"/>
      <c r="M69" s="54" t="str">
        <f aca="false">IF(ISBLANK(K69),"","https://download.lenovo.com/Images/Parts/"&amp;K69&amp;"/"&amp;K69&amp;"_A.jpg")</f>
        <v/>
      </c>
      <c r="N69" s="54" t="str">
        <f aca="false">IF(ISBLANK(K69),"","https://download.lenovo.com/Images/Parts/"&amp;K69&amp;"/"&amp;K69&amp;"_B.jpg")</f>
        <v/>
      </c>
      <c r="O69" s="56"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57" t="e">
        <f aca="false">MATCH(G69,options!$D$1:$D$20,0)</f>
        <v>#N/A</v>
      </c>
    </row>
    <row r="70" customFormat="false" ht="12.8" hidden="false" customHeight="false" outlineLevel="0" collapsed="false">
      <c r="E70" s="66"/>
      <c r="F70" s="64"/>
      <c r="G70" s="64"/>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4"/>
      <c r="J70" s="53"/>
      <c r="K70" s="54"/>
      <c r="L70" s="54"/>
      <c r="M70" s="54" t="str">
        <f aca="false">IF(ISBLANK(K70),"","https://download.lenovo.com/Images/Parts/"&amp;K70&amp;"/"&amp;K70&amp;"_A.jpg")</f>
        <v/>
      </c>
      <c r="N70" s="54" t="str">
        <f aca="false">IF(ISBLANK(K70),"","https://download.lenovo.com/Images/Parts/"&amp;K70&amp;"/"&amp;K70&amp;"_B.jpg")</f>
        <v/>
      </c>
      <c r="O70" s="56"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57" t="e">
        <f aca="false">MATCH(G70,options!$D$1:$D$20,0)</f>
        <v>#N/A</v>
      </c>
    </row>
    <row r="71" customFormat="false" ht="12.8" hidden="false" customHeight="false" outlineLevel="0" collapsed="false">
      <c r="E71" s="66"/>
      <c r="F71" s="64"/>
      <c r="G71" s="64"/>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4"/>
      <c r="J71" s="53"/>
      <c r="K71" s="54"/>
      <c r="L71" s="54"/>
      <c r="M71" s="54" t="str">
        <f aca="false">IF(ISBLANK(K71),"","https://download.lenovo.com/Images/Parts/"&amp;K71&amp;"/"&amp;K71&amp;"_A.jpg")</f>
        <v/>
      </c>
      <c r="N71" s="54" t="str">
        <f aca="false">IF(ISBLANK(K71),"","https://download.lenovo.com/Images/Parts/"&amp;K71&amp;"/"&amp;K71&amp;"_B.jpg")</f>
        <v/>
      </c>
      <c r="O71" s="56"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57" t="e">
        <f aca="false">MATCH(G71,options!$D$1:$D$20,0)</f>
        <v>#N/A</v>
      </c>
    </row>
    <row r="72" customFormat="false" ht="12.8" hidden="false" customHeight="false" outlineLevel="0" collapsed="false">
      <c r="E72" s="66"/>
      <c r="F72" s="64"/>
      <c r="G72" s="64"/>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4"/>
      <c r="J72" s="53"/>
      <c r="K72" s="54"/>
      <c r="L72" s="54"/>
      <c r="M72" s="54" t="str">
        <f aca="false">IF(ISBLANK(K72),"","https://download.lenovo.com/Images/Parts/"&amp;K72&amp;"/"&amp;K72&amp;"_A.jpg")</f>
        <v/>
      </c>
      <c r="N72" s="54" t="str">
        <f aca="false">IF(ISBLANK(K72),"","https://download.lenovo.com/Images/Parts/"&amp;K72&amp;"/"&amp;K72&amp;"_B.jpg")</f>
        <v/>
      </c>
      <c r="O72" s="56" t="str">
        <f aca="false">IF(ISBLANK(K72),"","https://download.lenovo.com/Images/Parts/"&amp;K72&amp;"/"&amp;K72&amp;"_details.jpg")</f>
        <v/>
      </c>
      <c r="Q72" s="57" t="e">
        <f aca="false">MATCH(G72,options!$D$1:$D$20,0)</f>
        <v>#N/A</v>
      </c>
    </row>
    <row r="73" customFormat="false" ht="12.8" hidden="false" customHeight="false" outlineLevel="0" collapsed="false">
      <c r="E73" s="66"/>
      <c r="F73" s="64"/>
      <c r="G73" s="64"/>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4"/>
      <c r="J73" s="53"/>
      <c r="K73" s="54"/>
      <c r="L73" s="54"/>
      <c r="M73" s="54" t="str">
        <f aca="false">IF(ISBLANK(K73),"","https://download.lenovo.com/Images/Parts/"&amp;K73&amp;"/"&amp;K73&amp;"_A.jpg")</f>
        <v/>
      </c>
      <c r="N73" s="54" t="str">
        <f aca="false">IF(ISBLANK(K73),"","https://download.lenovo.com/Images/Parts/"&amp;K73&amp;"/"&amp;K73&amp;"_B.jpg")</f>
        <v/>
      </c>
      <c r="O73" s="56" t="str">
        <f aca="false">IF(ISBLANK(K73),"","https://download.lenovo.com/Images/Parts/"&amp;K73&amp;"/"&amp;K73&amp;"_details.jpg")</f>
        <v/>
      </c>
      <c r="Q73" s="57" t="e">
        <f aca="false">MATCH(G73,options!$D$1:$D$20,0)</f>
        <v>#N/A</v>
      </c>
    </row>
    <row r="74" customFormat="false" ht="12.8" hidden="false" customHeight="false" outlineLevel="0" collapsed="false">
      <c r="E74" s="66"/>
      <c r="F74" s="64"/>
      <c r="G74" s="64"/>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4"/>
      <c r="J74" s="53"/>
      <c r="K74" s="54"/>
      <c r="L74" s="54"/>
      <c r="M74" s="54" t="str">
        <f aca="false">IF(ISBLANK(K74),"","https://download.lenovo.com/Images/Parts/"&amp;K74&amp;"/"&amp;K74&amp;"_A.jpg")</f>
        <v/>
      </c>
      <c r="N74" s="54" t="str">
        <f aca="false">IF(ISBLANK(K74),"","https://download.lenovo.com/Images/Parts/"&amp;K74&amp;"/"&amp;K74&amp;"_B.jpg")</f>
        <v/>
      </c>
      <c r="O74" s="56" t="str">
        <f aca="false">IF(ISBLANK(K74),"","https://download.lenovo.com/Images/Parts/"&amp;K74&amp;"/"&amp;K74&amp;"_details.jpg")</f>
        <v/>
      </c>
      <c r="Q74" s="57" t="e">
        <f aca="false">MATCH(G74,options!$D$1:$D$20,0)</f>
        <v>#N/A</v>
      </c>
    </row>
    <row r="75" customFormat="false" ht="12.8" hidden="false" customHeight="false" outlineLevel="0" collapsed="false">
      <c r="E75" s="66"/>
      <c r="F75" s="64"/>
      <c r="G75" s="64"/>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4"/>
      <c r="J75" s="53"/>
      <c r="K75" s="54"/>
      <c r="L75" s="54"/>
      <c r="M75" s="54" t="str">
        <f aca="false">IF(ISBLANK(K75),"","https://download.lenovo.com/Images/Parts/"&amp;K75&amp;"/"&amp;K75&amp;"_A.jpg")</f>
        <v/>
      </c>
      <c r="N75" s="54" t="str">
        <f aca="false">IF(ISBLANK(K75),"","https://download.lenovo.com/Images/Parts/"&amp;K75&amp;"/"&amp;K75&amp;"_B.jpg")</f>
        <v/>
      </c>
      <c r="O75" s="56" t="str">
        <f aca="false">IF(ISBLANK(K75),"","https://download.lenovo.com/Images/Parts/"&amp;K75&amp;"/"&amp;K75&amp;"_details.jpg")</f>
        <v/>
      </c>
      <c r="Q75" s="57" t="e">
        <f aca="false">MATCH(G75,options!$D$1:$D$20,0)</f>
        <v>#N/A</v>
      </c>
    </row>
    <row r="76" customFormat="false" ht="12.8" hidden="false" customHeight="false" outlineLevel="0" collapsed="false">
      <c r="E76" s="66"/>
      <c r="F76" s="64"/>
      <c r="G76" s="64"/>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4"/>
      <c r="J76" s="53"/>
      <c r="K76" s="54"/>
      <c r="L76" s="54"/>
      <c r="M76" s="54" t="str">
        <f aca="false">IF(ISBLANK(K76),"","https://download.lenovo.com/Images/Parts/"&amp;K76&amp;"/"&amp;K76&amp;"_A.jpg")</f>
        <v/>
      </c>
      <c r="N76" s="54" t="str">
        <f aca="false">IF(ISBLANK(K76),"","https://download.lenovo.com/Images/Parts/"&amp;K76&amp;"/"&amp;K76&amp;"_B.jpg")</f>
        <v/>
      </c>
      <c r="O76" s="56" t="str">
        <f aca="false">IF(ISBLANK(K76),"","https://download.lenovo.com/Images/Parts/"&amp;K76&amp;"/"&amp;K76&amp;"_details.jpg")</f>
        <v/>
      </c>
      <c r="Q76" s="57" t="e">
        <f aca="false">MATCH(G76,options!$D$1:$D$20,0)</f>
        <v>#N/A</v>
      </c>
    </row>
    <row r="77" customFormat="false" ht="12.8" hidden="false" customHeight="false" outlineLevel="0" collapsed="false">
      <c r="E77" s="66"/>
      <c r="F77" s="64"/>
      <c r="G77" s="64"/>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4"/>
      <c r="J77" s="53"/>
      <c r="K77" s="54"/>
      <c r="L77" s="54"/>
      <c r="M77" s="54" t="str">
        <f aca="false">IF(ISBLANK(K77),"","https://download.lenovo.com/Images/Parts/"&amp;K77&amp;"/"&amp;K77&amp;"_A.jpg")</f>
        <v/>
      </c>
      <c r="N77" s="54" t="str">
        <f aca="false">IF(ISBLANK(K77),"","https://download.lenovo.com/Images/Parts/"&amp;K77&amp;"/"&amp;K77&amp;"_B.jpg")</f>
        <v/>
      </c>
      <c r="O77" s="56" t="str">
        <f aca="false">IF(ISBLANK(K77),"","https://download.lenovo.com/Images/Parts/"&amp;K77&amp;"/"&amp;K77&amp;"_details.jpg")</f>
        <v/>
      </c>
      <c r="Q77" s="57" t="e">
        <f aca="false">MATCH(G77,options!$D$1:$D$20,0)</f>
        <v>#N/A</v>
      </c>
    </row>
    <row r="78" customFormat="false" ht="12.8" hidden="false" customHeight="false" outlineLevel="0" collapsed="false">
      <c r="E78" s="66"/>
      <c r="F78" s="64"/>
      <c r="G78" s="64"/>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4"/>
      <c r="J78" s="53"/>
      <c r="K78" s="54"/>
      <c r="L78" s="54"/>
      <c r="M78" s="54" t="str">
        <f aca="false">IF(ISBLANK(K78),"","https://download.lenovo.com/Images/Parts/"&amp;K78&amp;"/"&amp;K78&amp;"_A.jpg")</f>
        <v/>
      </c>
      <c r="N78" s="54" t="str">
        <f aca="false">IF(ISBLANK(K78),"","https://download.lenovo.com/Images/Parts/"&amp;K78&amp;"/"&amp;K78&amp;"_B.jpg")</f>
        <v/>
      </c>
      <c r="O78" s="56" t="str">
        <f aca="false">IF(ISBLANK(K78),"","https://download.lenovo.com/Images/Parts/"&amp;K78&amp;"/"&amp;K78&amp;"_details.jpg")</f>
        <v/>
      </c>
      <c r="Q78" s="57" t="e">
        <f aca="false">MATCH(G78,options!$D$1:$D$20,0)</f>
        <v>#N/A</v>
      </c>
    </row>
    <row r="79" customFormat="false" ht="12.8" hidden="false" customHeight="false" outlineLevel="0" collapsed="false">
      <c r="E79" s="66"/>
      <c r="F79" s="64"/>
      <c r="G79" s="64"/>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4"/>
      <c r="J79" s="53"/>
      <c r="K79" s="54"/>
      <c r="L79" s="54"/>
      <c r="M79" s="54" t="str">
        <f aca="false">IF(ISBLANK(K79),"","https://download.lenovo.com/Images/Parts/"&amp;K79&amp;"/"&amp;K79&amp;"_A.jpg")</f>
        <v/>
      </c>
      <c r="N79" s="54" t="str">
        <f aca="false">IF(ISBLANK(K79),"","https://download.lenovo.com/Images/Parts/"&amp;K79&amp;"/"&amp;K79&amp;"_B.jpg")</f>
        <v/>
      </c>
      <c r="O79" s="56" t="str">
        <f aca="false">IF(ISBLANK(K79),"","https://download.lenovo.com/Images/Parts/"&amp;K79&amp;"/"&amp;K79&amp;"_details.jpg")</f>
        <v/>
      </c>
      <c r="Q79" s="57" t="e">
        <f aca="false">MATCH(G79,options!$D$1:$D$20,0)</f>
        <v>#N/A</v>
      </c>
    </row>
    <row r="80" customFormat="false" ht="12.8" hidden="false" customHeight="false" outlineLevel="0" collapsed="false">
      <c r="E80" s="66"/>
      <c r="F80" s="64"/>
      <c r="G80" s="64"/>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4"/>
      <c r="J80" s="53"/>
      <c r="K80" s="54"/>
      <c r="L80" s="54"/>
      <c r="M80" s="54" t="str">
        <f aca="false">IF(ISBLANK(K80),"","https://download.lenovo.com/Images/Parts/"&amp;K80&amp;"/"&amp;K80&amp;"_A.jpg")</f>
        <v/>
      </c>
      <c r="N80" s="54" t="str">
        <f aca="false">IF(ISBLANK(K80),"","https://download.lenovo.com/Images/Parts/"&amp;K80&amp;"/"&amp;K80&amp;"_B.jpg")</f>
        <v/>
      </c>
      <c r="O80" s="56" t="str">
        <f aca="false">IF(ISBLANK(K80),"","https://download.lenovo.com/Images/Parts/"&amp;K80&amp;"/"&amp;K80&amp;"_details.jpg")</f>
        <v/>
      </c>
      <c r="Q80" s="57" t="e">
        <f aca="false">MATCH(G80,options!$D$1:$D$20,0)</f>
        <v>#N/A</v>
      </c>
    </row>
    <row r="81" customFormat="false" ht="12.8" hidden="false" customHeight="false" outlineLevel="0" collapsed="false">
      <c r="E81" s="66"/>
      <c r="F81" s="64"/>
      <c r="G81" s="64"/>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4"/>
      <c r="J81" s="53"/>
      <c r="K81" s="54"/>
      <c r="L81" s="54"/>
      <c r="M81" s="54" t="str">
        <f aca="false">IF(ISBLANK(K81),"","https://download.lenovo.com/Images/Parts/"&amp;K81&amp;"/"&amp;K81&amp;"_A.jpg")</f>
        <v/>
      </c>
      <c r="N81" s="54" t="str">
        <f aca="false">IF(ISBLANK(K81),"","https://download.lenovo.com/Images/Parts/"&amp;K81&amp;"/"&amp;K81&amp;"_B.jpg")</f>
        <v/>
      </c>
      <c r="O81" s="56" t="str">
        <f aca="false">IF(ISBLANK(K81),"","https://download.lenovo.com/Images/Parts/"&amp;K81&amp;"/"&amp;K81&amp;"_details.jpg")</f>
        <v/>
      </c>
      <c r="Q81" s="57" t="e">
        <f aca="false">MATCH(G81,options!$D$1:$D$20,0)</f>
        <v>#N/A</v>
      </c>
    </row>
    <row r="82" customFormat="false" ht="12.8" hidden="false" customHeight="false" outlineLevel="0" collapsed="false">
      <c r="E82" s="66"/>
      <c r="F82" s="64"/>
      <c r="G82" s="64"/>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4"/>
      <c r="J82" s="53"/>
      <c r="K82" s="54"/>
      <c r="L82" s="54"/>
      <c r="M82" s="54" t="str">
        <f aca="false">IF(ISBLANK(K82),"","https://download.lenovo.com/Images/Parts/"&amp;K82&amp;"/"&amp;K82&amp;"_A.jpg")</f>
        <v/>
      </c>
      <c r="N82" s="54" t="str">
        <f aca="false">IF(ISBLANK(K82),"","https://download.lenovo.com/Images/Parts/"&amp;K82&amp;"/"&amp;K82&amp;"_B.jpg")</f>
        <v/>
      </c>
      <c r="O82" s="56" t="str">
        <f aca="false">IF(ISBLANK(K82),"","https://download.lenovo.com/Images/Parts/"&amp;K82&amp;"/"&amp;K82&amp;"_details.jpg")</f>
        <v/>
      </c>
      <c r="Q82" s="57" t="e">
        <f aca="false">MATCH(G82,options!$D$1:$D$20,0)</f>
        <v>#N/A</v>
      </c>
    </row>
    <row r="83" customFormat="false" ht="12.8" hidden="false" customHeight="false" outlineLevel="0" collapsed="false">
      <c r="E83" s="66"/>
      <c r="F83" s="64"/>
      <c r="G83" s="64"/>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4"/>
      <c r="J83" s="53"/>
      <c r="K83" s="54"/>
      <c r="L83" s="54"/>
      <c r="M83" s="54" t="str">
        <f aca="false">IF(ISBLANK(K83),"","https://download.lenovo.com/Images/Parts/"&amp;K83&amp;"/"&amp;K83&amp;"_A.jpg")</f>
        <v/>
      </c>
      <c r="N83" s="54" t="str">
        <f aca="false">IF(ISBLANK(K83),"","https://download.lenovo.com/Images/Parts/"&amp;K83&amp;"/"&amp;K83&amp;"_B.jpg")</f>
        <v/>
      </c>
      <c r="O83" s="56" t="str">
        <f aca="false">IF(ISBLANK(K83),"","https://download.lenovo.com/Images/Parts/"&amp;K83&amp;"/"&amp;K83&amp;"_details.jpg")</f>
        <v/>
      </c>
      <c r="Q83" s="57" t="e">
        <f aca="false">MATCH(G83,options!$D$1:$D$20,0)</f>
        <v>#N/A</v>
      </c>
    </row>
    <row r="84" customFormat="false" ht="12.8" hidden="false" customHeight="false" outlineLevel="0" collapsed="false">
      <c r="E84" s="66"/>
      <c r="F84" s="64"/>
      <c r="G84" s="64"/>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4"/>
      <c r="J84" s="53"/>
      <c r="K84" s="54"/>
      <c r="L84" s="54"/>
      <c r="M84" s="54" t="str">
        <f aca="false">IF(ISBLANK(K84),"","https://download.lenovo.com/Images/Parts/"&amp;K84&amp;"/"&amp;K84&amp;"_A.jpg")</f>
        <v/>
      </c>
      <c r="N84" s="54" t="str">
        <f aca="false">IF(ISBLANK(K84),"","https://download.lenovo.com/Images/Parts/"&amp;K84&amp;"/"&amp;K84&amp;"_B.jpg")</f>
        <v/>
      </c>
      <c r="O84" s="56" t="str">
        <f aca="false">IF(ISBLANK(K84),"","https://download.lenovo.com/Images/Parts/"&amp;K84&amp;"/"&amp;K84&amp;"_details.jpg")</f>
        <v/>
      </c>
      <c r="Q84" s="57" t="e">
        <f aca="false">MATCH(G84,options!$D$1:$D$20,0)</f>
        <v>#N/A</v>
      </c>
    </row>
    <row r="85" customFormat="false" ht="12.8" hidden="false" customHeight="false" outlineLevel="0" collapsed="false">
      <c r="E85" s="66"/>
      <c r="F85" s="64"/>
      <c r="G85" s="64"/>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4"/>
      <c r="J85" s="53"/>
      <c r="K85" s="54"/>
      <c r="L85" s="54"/>
      <c r="M85" s="54" t="str">
        <f aca="false">IF(ISBLANK(K85),"","https://download.lenovo.com/Images/Parts/"&amp;K85&amp;"/"&amp;K85&amp;"_A.jpg")</f>
        <v/>
      </c>
      <c r="N85" s="54" t="str">
        <f aca="false">IF(ISBLANK(K85),"","https://download.lenovo.com/Images/Parts/"&amp;K85&amp;"/"&amp;K85&amp;"_B.jpg")</f>
        <v/>
      </c>
      <c r="O85" s="56" t="str">
        <f aca="false">IF(ISBLANK(K85),"","https://download.lenovo.com/Images/Parts/"&amp;K85&amp;"/"&amp;K85&amp;"_details.jpg")</f>
        <v/>
      </c>
      <c r="Q85" s="57" t="e">
        <f aca="false">MATCH(G85,options!$D$1:$D$20,0)</f>
        <v>#N/A</v>
      </c>
    </row>
    <row r="86" customFormat="false" ht="12.8" hidden="false" customHeight="false" outlineLevel="0" collapsed="false">
      <c r="E86" s="66"/>
      <c r="F86" s="64"/>
      <c r="G86" s="64"/>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4"/>
      <c r="J86" s="53"/>
      <c r="K86" s="54"/>
      <c r="L86" s="54"/>
      <c r="M86" s="54" t="str">
        <f aca="false">IF(ISBLANK(K86),"","https://download.lenovo.com/Images/Parts/"&amp;K86&amp;"/"&amp;K86&amp;"_A.jpg")</f>
        <v/>
      </c>
      <c r="N86" s="54" t="str">
        <f aca="false">IF(ISBLANK(K86),"","https://download.lenovo.com/Images/Parts/"&amp;K86&amp;"/"&amp;K86&amp;"_B.jpg")</f>
        <v/>
      </c>
      <c r="O86" s="56" t="str">
        <f aca="false">IF(ISBLANK(K86),"","https://download.lenovo.com/Images/Parts/"&amp;K86&amp;"/"&amp;K86&amp;"_details.jpg")</f>
        <v/>
      </c>
      <c r="Q86" s="57" t="e">
        <f aca="false">MATCH(G86,options!$D$1:$D$20,0)</f>
        <v>#N/A</v>
      </c>
    </row>
    <row r="87" customFormat="false" ht="12.8" hidden="false" customHeight="false" outlineLevel="0" collapsed="false">
      <c r="E87" s="66"/>
      <c r="F87" s="64"/>
      <c r="G87" s="64"/>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4"/>
      <c r="J87" s="53"/>
      <c r="K87" s="54"/>
      <c r="L87" s="54"/>
      <c r="M87" s="54" t="str">
        <f aca="false">IF(ISBLANK(K87),"","https://download.lenovo.com/Images/Parts/"&amp;K87&amp;"/"&amp;K87&amp;"_A.jpg")</f>
        <v/>
      </c>
      <c r="N87" s="54" t="str">
        <f aca="false">IF(ISBLANK(K87),"","https://download.lenovo.com/Images/Parts/"&amp;K87&amp;"/"&amp;K87&amp;"_B.jpg")</f>
        <v/>
      </c>
      <c r="O87" s="56" t="str">
        <f aca="false">IF(ISBLANK(K87),"","https://download.lenovo.com/Images/Parts/"&amp;K87&amp;"/"&amp;K87&amp;"_details.jpg")</f>
        <v/>
      </c>
      <c r="Q87" s="57" t="e">
        <f aca="false">MATCH(G87,options!$D$1:$D$20,0)</f>
        <v>#N/A</v>
      </c>
    </row>
    <row r="88" customFormat="false" ht="12.8" hidden="false" customHeight="false" outlineLevel="0" collapsed="false">
      <c r="E88" s="66"/>
      <c r="F88" s="64"/>
      <c r="G88" s="64"/>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4"/>
      <c r="J88" s="53"/>
      <c r="K88" s="54"/>
      <c r="L88" s="54"/>
      <c r="M88" s="54" t="str">
        <f aca="false">IF(ISBLANK(K88),"","https://download.lenovo.com/Images/Parts/"&amp;K88&amp;"/"&amp;K88&amp;"_A.jpg")</f>
        <v/>
      </c>
      <c r="N88" s="54" t="str">
        <f aca="false">IF(ISBLANK(K88),"","https://download.lenovo.com/Images/Parts/"&amp;K88&amp;"/"&amp;K88&amp;"_B.jpg")</f>
        <v/>
      </c>
      <c r="O88" s="56" t="str">
        <f aca="false">IF(ISBLANK(K88),"","https://download.lenovo.com/Images/Parts/"&amp;K88&amp;"/"&amp;K88&amp;"_details.jpg")</f>
        <v/>
      </c>
      <c r="Q88" s="57" t="e">
        <f aca="false">MATCH(G88,options!$D$1:$D$20,0)</f>
        <v>#N/A</v>
      </c>
    </row>
    <row r="89" customFormat="false" ht="12.8" hidden="false" customHeight="false" outlineLevel="0" collapsed="false">
      <c r="E89" s="66"/>
      <c r="F89" s="64"/>
      <c r="G89" s="64"/>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4"/>
      <c r="J89" s="53"/>
      <c r="K89" s="54"/>
      <c r="L89" s="54"/>
      <c r="M89" s="54" t="str">
        <f aca="false">IF(ISBLANK(K89),"","https://download.lenovo.com/Images/Parts/"&amp;K89&amp;"/"&amp;K89&amp;"_A.jpg")</f>
        <v/>
      </c>
      <c r="N89" s="54" t="str">
        <f aca="false">IF(ISBLANK(K89),"","https://download.lenovo.com/Images/Parts/"&amp;K89&amp;"/"&amp;K89&amp;"_B.jpg")</f>
        <v/>
      </c>
      <c r="O89" s="56" t="str">
        <f aca="false">IF(ISBLANK(K89),"","https://download.lenovo.com/Images/Parts/"&amp;K89&amp;"/"&amp;K89&amp;"_details.jpg")</f>
        <v/>
      </c>
      <c r="Q89" s="57" t="e">
        <f aca="false">MATCH(G89,options!$D$1:$D$20,0)</f>
        <v>#N/A</v>
      </c>
    </row>
    <row r="90" customFormat="false" ht="12.8" hidden="false" customHeight="false" outlineLevel="0" collapsed="false">
      <c r="E90" s="66"/>
      <c r="F90" s="64"/>
      <c r="G90" s="64"/>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4"/>
      <c r="J90" s="53"/>
      <c r="K90" s="54"/>
      <c r="L90" s="54"/>
      <c r="M90" s="54" t="str">
        <f aca="false">IF(ISBLANK(K90),"","https://download.lenovo.com/Images/Parts/"&amp;K90&amp;"/"&amp;K90&amp;"_A.jpg")</f>
        <v/>
      </c>
      <c r="N90" s="54" t="str">
        <f aca="false">IF(ISBLANK(K90),"","https://download.lenovo.com/Images/Parts/"&amp;K90&amp;"/"&amp;K90&amp;"_B.jpg")</f>
        <v/>
      </c>
      <c r="O90" s="56" t="str">
        <f aca="false">IF(ISBLANK(K90),"","https://download.lenovo.com/Images/Parts/"&amp;K90&amp;"/"&amp;K90&amp;"_details.jpg")</f>
        <v/>
      </c>
      <c r="Q90" s="57" t="e">
        <f aca="false">MATCH(G90,options!$D$1:$D$20,0)</f>
        <v>#N/A</v>
      </c>
    </row>
    <row r="91" customFormat="false" ht="12.8" hidden="false" customHeight="false" outlineLevel="0" collapsed="false">
      <c r="E91" s="66"/>
      <c r="F91" s="64"/>
      <c r="G91" s="64"/>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4"/>
      <c r="J91" s="53"/>
      <c r="K91" s="54"/>
      <c r="L91" s="54"/>
      <c r="M91" s="54" t="str">
        <f aca="false">IF(ISBLANK(K91),"","https://download.lenovo.com/Images/Parts/"&amp;K91&amp;"/"&amp;K91&amp;"_A.jpg")</f>
        <v/>
      </c>
      <c r="N91" s="54" t="str">
        <f aca="false">IF(ISBLANK(K91),"","https://download.lenovo.com/Images/Parts/"&amp;K91&amp;"/"&amp;K91&amp;"_B.jpg")</f>
        <v/>
      </c>
      <c r="O91" s="56" t="str">
        <f aca="false">IF(ISBLANK(K91),"","https://download.lenovo.com/Images/Parts/"&amp;K91&amp;"/"&amp;K91&amp;"_details.jpg")</f>
        <v/>
      </c>
      <c r="Q91" s="57" t="e">
        <f aca="false">MATCH(G91,options!$D$1:$D$20,0)</f>
        <v>#N/A</v>
      </c>
    </row>
    <row r="92" customFormat="false" ht="12.8" hidden="false" customHeight="false" outlineLevel="0" collapsed="false">
      <c r="E92" s="66"/>
      <c r="F92" s="64"/>
      <c r="G92" s="64"/>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4"/>
      <c r="J92" s="53"/>
      <c r="K92" s="54"/>
      <c r="L92" s="54"/>
      <c r="M92" s="54" t="str">
        <f aca="false">IF(ISBLANK(K92),"","https://download.lenovo.com/Images/Parts/"&amp;K92&amp;"/"&amp;K92&amp;"_A.jpg")</f>
        <v/>
      </c>
      <c r="N92" s="54" t="str">
        <f aca="false">IF(ISBLANK(K92),"","https://download.lenovo.com/Images/Parts/"&amp;K92&amp;"/"&amp;K92&amp;"_B.jpg")</f>
        <v/>
      </c>
      <c r="O92" s="56" t="str">
        <f aca="false">IF(ISBLANK(K92),"","https://download.lenovo.com/Images/Parts/"&amp;K92&amp;"/"&amp;K92&amp;"_details.jpg")</f>
        <v/>
      </c>
      <c r="Q92" s="57" t="e">
        <f aca="false">MATCH(G92,options!$D$1:$D$20,0)</f>
        <v>#N/A</v>
      </c>
    </row>
    <row r="93" customFormat="false" ht="12.8" hidden="false" customHeight="false" outlineLevel="0" collapsed="false">
      <c r="E93" s="66"/>
      <c r="F93" s="64"/>
      <c r="G93" s="64"/>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4"/>
      <c r="J93" s="53"/>
      <c r="K93" s="54"/>
      <c r="L93" s="54"/>
      <c r="M93" s="54" t="str">
        <f aca="false">IF(ISBLANK(K93),"","https://download.lenovo.com/Images/Parts/"&amp;K93&amp;"/"&amp;K93&amp;"_A.jpg")</f>
        <v/>
      </c>
      <c r="N93" s="54" t="str">
        <f aca="false">IF(ISBLANK(K93),"","https://download.lenovo.com/Images/Parts/"&amp;K93&amp;"/"&amp;K93&amp;"_B.jpg")</f>
        <v/>
      </c>
      <c r="O93" s="56" t="str">
        <f aca="false">IF(ISBLANK(K93),"","https://download.lenovo.com/Images/Parts/"&amp;K93&amp;"/"&amp;K93&amp;"_details.jpg")</f>
        <v/>
      </c>
      <c r="Q93" s="57" t="e">
        <f aca="false">MATCH(G93,options!$D$1:$D$20,0)</f>
        <v>#N/A</v>
      </c>
    </row>
    <row r="94" customFormat="false" ht="12.8" hidden="false" customHeight="false" outlineLevel="0" collapsed="false">
      <c r="E94" s="66"/>
      <c r="F94" s="64"/>
      <c r="G94" s="64"/>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4"/>
      <c r="J94" s="53"/>
      <c r="K94" s="54"/>
      <c r="L94" s="54"/>
      <c r="M94" s="54" t="str">
        <f aca="false">IF(ISBLANK(K94),"","https://download.lenovo.com/Images/Parts/"&amp;K94&amp;"/"&amp;K94&amp;"_A.jpg")</f>
        <v/>
      </c>
      <c r="N94" s="54" t="str">
        <f aca="false">IF(ISBLANK(K94),"","https://download.lenovo.com/Images/Parts/"&amp;K94&amp;"/"&amp;K94&amp;"_B.jpg")</f>
        <v/>
      </c>
      <c r="O94" s="56" t="str">
        <f aca="false">IF(ISBLANK(K94),"","https://download.lenovo.com/Images/Parts/"&amp;K94&amp;"/"&amp;K94&amp;"_details.jpg")</f>
        <v/>
      </c>
      <c r="Q94" s="57" t="e">
        <f aca="false">MATCH(G94,options!$D$1:$D$20,0)</f>
        <v>#N/A</v>
      </c>
    </row>
    <row r="95" customFormat="false" ht="12.8" hidden="false" customHeight="false" outlineLevel="0" collapsed="false">
      <c r="E95" s="66"/>
      <c r="F95" s="64"/>
      <c r="G95" s="64"/>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4"/>
      <c r="J95" s="53"/>
      <c r="K95" s="54"/>
      <c r="L95" s="54"/>
      <c r="M95" s="54" t="str">
        <f aca="false">IF(ISBLANK(K95),"","https://download.lenovo.com/Images/Parts/"&amp;K95&amp;"/"&amp;K95&amp;"_A.jpg")</f>
        <v/>
      </c>
      <c r="N95" s="54" t="str">
        <f aca="false">IF(ISBLANK(K95),"","https://download.lenovo.com/Images/Parts/"&amp;K95&amp;"/"&amp;K95&amp;"_B.jpg")</f>
        <v/>
      </c>
      <c r="O95" s="56" t="str">
        <f aca="false">IF(ISBLANK(K95),"","https://download.lenovo.com/Images/Parts/"&amp;K95&amp;"/"&amp;K95&amp;"_details.jpg")</f>
        <v/>
      </c>
      <c r="Q95" s="57" t="e">
        <f aca="false">MATCH(G95,options!$D$1:$D$20,0)</f>
        <v>#N/A</v>
      </c>
    </row>
    <row r="96" customFormat="false" ht="12.8" hidden="false" customHeight="false" outlineLevel="0" collapsed="false">
      <c r="E96" s="66"/>
      <c r="F96" s="64"/>
      <c r="G96" s="64"/>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4"/>
      <c r="J96" s="53"/>
      <c r="K96" s="54"/>
      <c r="L96" s="54"/>
      <c r="M96" s="54" t="str">
        <f aca="false">IF(ISBLANK(K96),"","https://download.lenovo.com/Images/Parts/"&amp;K96&amp;"/"&amp;K96&amp;"_A.jpg")</f>
        <v/>
      </c>
      <c r="N96" s="54" t="str">
        <f aca="false">IF(ISBLANK(K96),"","https://download.lenovo.com/Images/Parts/"&amp;K96&amp;"/"&amp;K96&amp;"_B.jpg")</f>
        <v/>
      </c>
      <c r="O96" s="56" t="str">
        <f aca="false">IF(ISBLANK(K96),"","https://download.lenovo.com/Images/Parts/"&amp;K96&amp;"/"&amp;K96&amp;"_details.jpg")</f>
        <v/>
      </c>
      <c r="Q96" s="57" t="e">
        <f aca="false">MATCH(G96,options!$D$1:$D$20,0)</f>
        <v>#N/A</v>
      </c>
    </row>
    <row r="97" customFormat="false" ht="12.8" hidden="false" customHeight="false" outlineLevel="0" collapsed="false">
      <c r="E97" s="66"/>
      <c r="F97" s="64"/>
      <c r="G97" s="64"/>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4"/>
      <c r="J97" s="53"/>
      <c r="K97" s="54"/>
      <c r="L97" s="54"/>
      <c r="M97" s="54" t="str">
        <f aca="false">IF(ISBLANK(K97),"","https://download.lenovo.com/Images/Parts/"&amp;K97&amp;"/"&amp;K97&amp;"_A.jpg")</f>
        <v/>
      </c>
      <c r="N97" s="54" t="str">
        <f aca="false">IF(ISBLANK(K97),"","https://download.lenovo.com/Images/Parts/"&amp;K97&amp;"/"&amp;K97&amp;"_B.jpg")</f>
        <v/>
      </c>
      <c r="O97" s="56" t="str">
        <f aca="false">IF(ISBLANK(K97),"","https://download.lenovo.com/Images/Parts/"&amp;K97&amp;"/"&amp;K97&amp;"_details.jpg")</f>
        <v/>
      </c>
      <c r="Q97" s="57" t="e">
        <f aca="false">MATCH(G97,options!$D$1:$D$20,0)</f>
        <v>#N/A</v>
      </c>
    </row>
    <row r="98" customFormat="false" ht="12.8" hidden="false" customHeight="false" outlineLevel="0" collapsed="false">
      <c r="E98" s="66"/>
      <c r="F98" s="64"/>
      <c r="G98" s="64"/>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4"/>
      <c r="J98" s="53"/>
      <c r="K98" s="54"/>
      <c r="L98" s="54"/>
      <c r="M98" s="54" t="str">
        <f aca="false">IF(ISBLANK(K98),"","https://download.lenovo.com/Images/Parts/"&amp;K98&amp;"/"&amp;K98&amp;"_A.jpg")</f>
        <v/>
      </c>
      <c r="N98" s="54" t="str">
        <f aca="false">IF(ISBLANK(K98),"","https://download.lenovo.com/Images/Parts/"&amp;K98&amp;"/"&amp;K98&amp;"_B.jpg")</f>
        <v/>
      </c>
      <c r="O98" s="56" t="str">
        <f aca="false">IF(ISBLANK(K98),"","https://download.lenovo.com/Images/Parts/"&amp;K98&amp;"/"&amp;K98&amp;"_details.jpg")</f>
        <v/>
      </c>
      <c r="Q98" s="57" t="e">
        <f aca="false">MATCH(G98,options!$D$1:$D$20,0)</f>
        <v>#N/A</v>
      </c>
    </row>
    <row r="99" customFormat="false" ht="12.8" hidden="false" customHeight="false" outlineLevel="0" collapsed="false">
      <c r="E99" s="66"/>
      <c r="F99" s="64"/>
      <c r="G99" s="64"/>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4"/>
      <c r="J99" s="53"/>
      <c r="K99" s="54"/>
      <c r="L99" s="54"/>
      <c r="M99" s="54" t="str">
        <f aca="false">IF(ISBLANK(K99),"","https://download.lenovo.com/Images/Parts/"&amp;K99&amp;"/"&amp;K99&amp;"_A.jpg")</f>
        <v/>
      </c>
      <c r="N99" s="54" t="str">
        <f aca="false">IF(ISBLANK(K99),"","https://download.lenovo.com/Images/Parts/"&amp;K99&amp;"/"&amp;K99&amp;"_B.jpg")</f>
        <v/>
      </c>
      <c r="O99" s="56" t="str">
        <f aca="false">IF(ISBLANK(K99),"","https://download.lenovo.com/Images/Parts/"&amp;K99&amp;"/"&amp;K99&amp;"_details.jpg")</f>
        <v/>
      </c>
      <c r="Q99" s="57" t="e">
        <f aca="false">MATCH(G99,options!$D$1:$D$20,0)</f>
        <v>#N/A</v>
      </c>
    </row>
    <row r="100" customFormat="false" ht="12.8" hidden="false" customHeight="false" outlineLevel="0" collapsed="false">
      <c r="E100" s="66"/>
      <c r="F100" s="64"/>
      <c r="G100" s="64"/>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4"/>
      <c r="J100" s="53"/>
      <c r="K100" s="54"/>
      <c r="L100" s="54"/>
      <c r="M100" s="54" t="str">
        <f aca="false">IF(ISBLANK(K100),"","https://download.lenovo.com/Images/Parts/"&amp;K100&amp;"/"&amp;K100&amp;"_A.jpg")</f>
        <v/>
      </c>
      <c r="N100" s="54" t="str">
        <f aca="false">IF(ISBLANK(K100),"","https://download.lenovo.com/Images/Parts/"&amp;K100&amp;"/"&amp;K100&amp;"_B.jpg")</f>
        <v/>
      </c>
      <c r="O100" s="56" t="str">
        <f aca="false">IF(ISBLANK(K100),"","https://download.lenovo.com/Images/Parts/"&amp;K100&amp;"/"&amp;K100&amp;"_details.jpg")</f>
        <v/>
      </c>
      <c r="Q100" s="57" t="e">
        <f aca="false">MATCH(G100,options!$D$1:$D$20,0)</f>
        <v>#N/A</v>
      </c>
    </row>
    <row r="101" customFormat="false" ht="12.8" hidden="false" customHeight="false" outlineLevel="0" collapsed="false">
      <c r="E101" s="66"/>
      <c r="F101" s="64"/>
      <c r="G101" s="64"/>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4"/>
      <c r="J101" s="53"/>
      <c r="K101" s="54"/>
      <c r="L101" s="54"/>
      <c r="M101" s="54" t="str">
        <f aca="false">IF(ISBLANK(K101),"","https://download.lenovo.com/Images/Parts/"&amp;K101&amp;"/"&amp;K101&amp;"_A.jpg")</f>
        <v/>
      </c>
      <c r="N101" s="54" t="str">
        <f aca="false">IF(ISBLANK(K101),"","https://download.lenovo.com/Images/Parts/"&amp;K101&amp;"/"&amp;K101&amp;"_B.jpg")</f>
        <v/>
      </c>
      <c r="O101" s="56" t="str">
        <f aca="false">IF(ISBLANK(K101),"","https://download.lenovo.com/Images/Parts/"&amp;K101&amp;"/"&amp;K101&amp;"_details.jpg")</f>
        <v/>
      </c>
      <c r="Q101" s="57" t="e">
        <f aca="false">MATCH(G101,options!$D$1:$D$20,0)</f>
        <v>#N/A</v>
      </c>
    </row>
    <row r="102" customFormat="false" ht="12.8" hidden="false" customHeight="false" outlineLevel="0" collapsed="false">
      <c r="E102" s="66"/>
      <c r="F102" s="64"/>
      <c r="G102" s="64"/>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4"/>
      <c r="J102" s="53"/>
      <c r="K102" s="54"/>
      <c r="L102" s="54"/>
      <c r="M102" s="54" t="str">
        <f aca="false">IF(ISBLANK(K102),"","https://download.lenovo.com/Images/Parts/"&amp;K102&amp;"/"&amp;K102&amp;"_A.jpg")</f>
        <v/>
      </c>
      <c r="N102" s="54" t="str">
        <f aca="false">IF(ISBLANK(K102),"","https://download.lenovo.com/Images/Parts/"&amp;K102&amp;"/"&amp;K102&amp;"_B.jpg")</f>
        <v/>
      </c>
      <c r="O102" s="56" t="str">
        <f aca="false">IF(ISBLANK(K102),"","https://download.lenovo.com/Images/Parts/"&amp;K102&amp;"/"&amp;K102&amp;"_details.jpg")</f>
        <v/>
      </c>
      <c r="Q102" s="57" t="e">
        <f aca="false">MATCH(G102,options!$D$1:$D$20,0)</f>
        <v>#N/A</v>
      </c>
    </row>
    <row r="103" customFormat="false" ht="12.8" hidden="false" customHeight="false" outlineLevel="0" collapsed="false">
      <c r="E103" s="66"/>
      <c r="F103" s="64"/>
      <c r="G103" s="64"/>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4"/>
      <c r="J103" s="53"/>
      <c r="K103" s="54"/>
      <c r="L103" s="54"/>
      <c r="M103" s="54" t="str">
        <f aca="false">IF(ISBLANK(K103),"","https://download.lenovo.com/Images/Parts/"&amp;K103&amp;"/"&amp;K103&amp;"_A.jpg")</f>
        <v/>
      </c>
      <c r="N103" s="54" t="str">
        <f aca="false">IF(ISBLANK(K103),"","https://download.lenovo.com/Images/Parts/"&amp;K103&amp;"/"&amp;K103&amp;"_B.jpg")</f>
        <v/>
      </c>
      <c r="O103" s="56" t="str">
        <f aca="false">IF(ISBLANK(K103),"","https://download.lenovo.com/Images/Parts/"&amp;K103&amp;"/"&amp;K103&amp;"_details.jpg")</f>
        <v/>
      </c>
      <c r="Q103" s="57" t="e">
        <f aca="false">MATCH(G103,options!$D$1:$D$20,0)</f>
        <v>#N/A</v>
      </c>
    </row>
    <row r="104" customFormat="false" ht="12.8" hidden="false" customHeight="false" outlineLevel="0" collapsed="false">
      <c r="E104" s="66"/>
      <c r="F104" s="64"/>
      <c r="G104" s="64"/>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4"/>
      <c r="J104" s="53"/>
      <c r="K104" s="54"/>
      <c r="L104" s="54"/>
      <c r="M104" s="54" t="str">
        <f aca="false">IF(ISBLANK(K104),"","https://download.lenovo.com/Images/Parts/"&amp;K104&amp;"/"&amp;K104&amp;"_A.jpg")</f>
        <v/>
      </c>
      <c r="N104" s="54" t="str">
        <f aca="false">IF(ISBLANK(K104),"","https://download.lenovo.com/Images/Parts/"&amp;K104&amp;"/"&amp;K104&amp;"_B.jpg")</f>
        <v/>
      </c>
      <c r="O104" s="56" t="str">
        <f aca="false">IF(ISBLANK(K104),"","https://download.lenovo.com/Images/Parts/"&amp;K104&amp;"/"&amp;K104&amp;"_details.jpg")</f>
        <v/>
      </c>
      <c r="Q104" s="57"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070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67" t="n">
        <f aca="false">TRUE()</f>
        <v>1</v>
      </c>
      <c r="C1" s="0" t="s">
        <v>453</v>
      </c>
      <c r="D1" s="51" t="s">
        <v>368</v>
      </c>
      <c r="F1" s="0" t="s">
        <v>454</v>
      </c>
      <c r="G1" s="0" t="s">
        <v>445</v>
      </c>
    </row>
    <row r="2" customFormat="false" ht="12.8" hidden="false" customHeight="false" outlineLevel="0" collapsed="false">
      <c r="A2" s="0" t="s">
        <v>417</v>
      </c>
      <c r="B2" s="67" t="n">
        <f aca="false">FALSE()</f>
        <v>0</v>
      </c>
      <c r="C2" s="0" t="s">
        <v>455</v>
      </c>
      <c r="D2" s="51" t="s">
        <v>374</v>
      </c>
      <c r="F2" s="0" t="s">
        <v>374</v>
      </c>
      <c r="G2" s="0" t="s">
        <v>451</v>
      </c>
    </row>
    <row r="3" customFormat="false" ht="12.8" hidden="false" customHeight="false" outlineLevel="0" collapsed="false">
      <c r="A3" s="0" t="s">
        <v>456</v>
      </c>
      <c r="B3" s="0" t="s">
        <v>369</v>
      </c>
      <c r="C3" s="0" t="s">
        <v>377</v>
      </c>
      <c r="D3" s="51" t="s">
        <v>379</v>
      </c>
      <c r="F3" s="0" t="s">
        <v>368</v>
      </c>
    </row>
    <row r="4" customFormat="false" ht="12.8" hidden="false" customHeight="false" outlineLevel="0" collapsed="false">
      <c r="B4" s="0" t="s">
        <v>396</v>
      </c>
      <c r="D4" s="51" t="s">
        <v>384</v>
      </c>
      <c r="F4" s="0" t="s">
        <v>379</v>
      </c>
    </row>
    <row r="5" customFormat="false" ht="12.8" hidden="false" customHeight="false" outlineLevel="0" collapsed="false">
      <c r="B5" s="0" t="s">
        <v>410</v>
      </c>
      <c r="D5" s="51" t="s">
        <v>388</v>
      </c>
      <c r="F5" s="0" t="s">
        <v>384</v>
      </c>
    </row>
    <row r="6" customFormat="false" ht="12.8" hidden="false" customHeight="false" outlineLevel="0" collapsed="false">
      <c r="B6" s="0" t="s">
        <v>421</v>
      </c>
      <c r="D6" s="51" t="s">
        <v>433</v>
      </c>
      <c r="F6" s="0" t="s">
        <v>441</v>
      </c>
    </row>
    <row r="7" customFormat="false" ht="12.8" hidden="false" customHeight="false" outlineLevel="0" collapsed="false">
      <c r="D7" s="51" t="s">
        <v>434</v>
      </c>
    </row>
    <row r="8" customFormat="false" ht="12.8" hidden="false" customHeight="false" outlineLevel="0" collapsed="false">
      <c r="D8" s="51" t="s">
        <v>436</v>
      </c>
    </row>
    <row r="9" customFormat="false" ht="12.8" hidden="false" customHeight="false" outlineLevel="0" collapsed="false">
      <c r="D9" s="51" t="s">
        <v>439</v>
      </c>
    </row>
    <row r="10" customFormat="false" ht="12.8" hidden="false" customHeight="false" outlineLevel="0" collapsed="false">
      <c r="D10" s="51" t="s">
        <v>441</v>
      </c>
    </row>
    <row r="11" customFormat="false" ht="12.8" hidden="false" customHeight="false" outlineLevel="0" collapsed="false">
      <c r="D11" s="51" t="s">
        <v>443</v>
      </c>
    </row>
    <row r="12" customFormat="false" ht="12.8" hidden="false" customHeight="false" outlineLevel="0" collapsed="false">
      <c r="D12" s="51" t="s">
        <v>446</v>
      </c>
    </row>
    <row r="13" customFormat="false" ht="12.8" hidden="false" customHeight="false" outlineLevel="0" collapsed="false">
      <c r="D13" s="51" t="s">
        <v>447</v>
      </c>
    </row>
    <row r="14" customFormat="false" ht="12.8" hidden="false" customHeight="false" outlineLevel="0" collapsed="false">
      <c r="D14" s="51" t="s">
        <v>392</v>
      </c>
    </row>
    <row r="15" customFormat="false" ht="12.8" hidden="false" customHeight="false" outlineLevel="0" collapsed="false">
      <c r="D15" s="51" t="s">
        <v>448</v>
      </c>
    </row>
    <row r="16" customFormat="false" ht="12.8" hidden="false" customHeight="false" outlineLevel="0" collapsed="false">
      <c r="D16" s="51" t="s">
        <v>449</v>
      </c>
    </row>
    <row r="17" customFormat="false" ht="12.8" hidden="false" customHeight="false" outlineLevel="0" collapsed="false">
      <c r="D17" s="51" t="s">
        <v>450</v>
      </c>
    </row>
    <row r="18" customFormat="false" ht="12.8" hidden="false" customHeight="false" outlineLevel="0" collapsed="false">
      <c r="D18" s="51" t="s">
        <v>451</v>
      </c>
    </row>
    <row r="19" customFormat="false" ht="12.8" hidden="false" customHeight="false" outlineLevel="0" collapsed="false">
      <c r="D19" s="51" t="s">
        <v>440</v>
      </c>
    </row>
    <row r="20" customFormat="false" ht="12.8" hidden="false" customHeight="false" outlineLevel="0" collapsed="false">
      <c r="D20" s="51" t="s">
        <v>437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7226562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454</v>
      </c>
    </row>
    <row r="3" customFormat="false" ht="113.4" hidden="false" customHeight="false" outlineLevel="0" collapsed="false">
      <c r="B3" s="50" t="s">
        <v>457</v>
      </c>
    </row>
    <row r="4" customFormat="false" ht="23.85" hidden="false" customHeight="false" outlineLevel="0" collapsed="false">
      <c r="B4" s="50" t="s">
        <v>458</v>
      </c>
    </row>
    <row r="5" customFormat="false" ht="191.75" hidden="false" customHeight="false" outlineLevel="0" collapsed="false">
      <c r="B5" s="50" t="s">
        <v>459</v>
      </c>
    </row>
    <row r="6" customFormat="false" ht="135.8" hidden="false" customHeight="false" outlineLevel="0" collapsed="false">
      <c r="B6" s="50" t="s">
        <v>460</v>
      </c>
    </row>
    <row r="7" customFormat="false" ht="79.85" hidden="false" customHeight="false" outlineLevel="0" collapsed="false">
      <c r="B7" s="50" t="s">
        <v>461</v>
      </c>
    </row>
    <row r="8" customFormat="false" ht="12.8" hidden="false" customHeight="false" outlineLevel="0" collapsed="false">
      <c r="B8" s="45"/>
    </row>
    <row r="9" customFormat="false" ht="12.8" hidden="false" customHeight="false" outlineLevel="0" collapsed="false">
      <c r="B9" s="45"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48"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1" t="s">
        <v>368</v>
      </c>
    </row>
    <row r="21" customFormat="false" ht="12.8" hidden="false" customHeight="false" outlineLevel="0" collapsed="false">
      <c r="B21" s="51" t="s">
        <v>374</v>
      </c>
    </row>
    <row r="22" customFormat="false" ht="12.8" hidden="false" customHeight="false" outlineLevel="0" collapsed="false">
      <c r="B22" s="51" t="s">
        <v>379</v>
      </c>
    </row>
    <row r="23" customFormat="false" ht="12.8" hidden="false" customHeight="false" outlineLevel="0" collapsed="false">
      <c r="B23" s="51" t="s">
        <v>384</v>
      </c>
    </row>
    <row r="24" customFormat="false" ht="12.8" hidden="false" customHeight="false" outlineLevel="0" collapsed="false">
      <c r="B24" s="51" t="s">
        <v>388</v>
      </c>
    </row>
    <row r="25" customFormat="false" ht="12.8" hidden="false" customHeight="false" outlineLevel="0" collapsed="false">
      <c r="B25" s="51" t="s">
        <v>433</v>
      </c>
    </row>
    <row r="26" customFormat="false" ht="12.8" hidden="false" customHeight="false" outlineLevel="0" collapsed="false">
      <c r="B26" s="51" t="s">
        <v>434</v>
      </c>
    </row>
    <row r="27" customFormat="false" ht="12.8" hidden="false" customHeight="false" outlineLevel="0" collapsed="false">
      <c r="B27" s="51" t="s">
        <v>436</v>
      </c>
    </row>
    <row r="28" customFormat="false" ht="12.8" hidden="false" customHeight="false" outlineLevel="0" collapsed="false">
      <c r="B28" s="51" t="s">
        <v>439</v>
      </c>
    </row>
    <row r="29" customFormat="false" ht="12.8" hidden="false" customHeight="false" outlineLevel="0" collapsed="false">
      <c r="B29" s="51" t="s">
        <v>441</v>
      </c>
    </row>
    <row r="30" customFormat="false" ht="12.8" hidden="false" customHeight="false" outlineLevel="0" collapsed="false">
      <c r="B30" s="51" t="s">
        <v>443</v>
      </c>
    </row>
    <row r="31" customFormat="false" ht="12.8" hidden="false" customHeight="false" outlineLevel="0" collapsed="false">
      <c r="B31" s="51" t="s">
        <v>446</v>
      </c>
    </row>
    <row r="32" customFormat="false" ht="12.8" hidden="false" customHeight="false" outlineLevel="0" collapsed="false">
      <c r="B32" s="51" t="s">
        <v>447</v>
      </c>
    </row>
    <row r="33" customFormat="false" ht="12.8" hidden="false" customHeight="false" outlineLevel="0" collapsed="false">
      <c r="B33" s="51" t="s">
        <v>392</v>
      </c>
    </row>
    <row r="34" customFormat="false" ht="12.8" hidden="false" customHeight="false" outlineLevel="0" collapsed="false">
      <c r="B34" s="51" t="s">
        <v>448</v>
      </c>
      <c r="D34" s="45"/>
    </row>
    <row r="35" customFormat="false" ht="12.8" hidden="false" customHeight="false" outlineLevel="0" collapsed="false">
      <c r="B35" s="51" t="s">
        <v>449</v>
      </c>
      <c r="D35" s="45"/>
    </row>
    <row r="36" customFormat="false" ht="12.8" hidden="false" customHeight="false" outlineLevel="0" collapsed="false">
      <c r="B36" s="51" t="s">
        <v>450</v>
      </c>
      <c r="D36" s="45"/>
    </row>
    <row r="37" customFormat="false" ht="12.8" hidden="false" customHeight="false" outlineLevel="0" collapsed="false">
      <c r="B37" s="51" t="s">
        <v>451</v>
      </c>
      <c r="D37" s="45"/>
    </row>
    <row r="38" customFormat="false" ht="12.8" hidden="false" customHeight="false" outlineLevel="0" collapsed="false">
      <c r="B38" s="51" t="s">
        <v>440</v>
      </c>
      <c r="D38" s="45"/>
    </row>
    <row r="39" customFormat="false" ht="12.8" hidden="false" customHeight="false" outlineLevel="0" collapsed="false">
      <c r="B39" s="51" t="s">
        <v>437</v>
      </c>
      <c r="D39" s="45"/>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226562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68" t="s">
        <v>468</v>
      </c>
    </row>
    <row r="4" customFormat="false" ht="15" hidden="false" customHeight="false" outlineLevel="0" collapsed="false">
      <c r="B4" s="68" t="s">
        <v>469</v>
      </c>
    </row>
    <row r="5" customFormat="false" ht="15" hidden="false" customHeight="false" outlineLevel="0" collapsed="false">
      <c r="B5" s="68" t="s">
        <v>470</v>
      </c>
    </row>
    <row r="6" customFormat="false" ht="15" hidden="false" customHeight="false" outlineLevel="0" collapsed="false">
      <c r="B6" s="68" t="s">
        <v>471</v>
      </c>
    </row>
    <row r="7" customFormat="false" ht="12.8" hidden="false" customHeight="false" outlineLevel="0" collapsed="false">
      <c r="B7" s="50"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449</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226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497</v>
      </c>
    </row>
    <row r="4" customFormat="false" ht="15" hidden="false" customHeight="false" outlineLevel="0" collapsed="false">
      <c r="B4" s="68" t="s">
        <v>498</v>
      </c>
    </row>
    <row r="5" customFormat="false" ht="15" hidden="false" customHeight="false" outlineLevel="0" collapsed="false">
      <c r="B5" s="68" t="s">
        <v>499</v>
      </c>
    </row>
    <row r="6" customFormat="false" ht="15" hidden="false" customHeight="false" outlineLevel="0" collapsed="false">
      <c r="B6" s="68"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451</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22656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68"/>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5"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451</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22656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556</v>
      </c>
    </row>
    <row r="4" customFormat="false" ht="15" hidden="false" customHeight="false" outlineLevel="0" collapsed="false">
      <c r="B4" s="68" t="s">
        <v>557</v>
      </c>
    </row>
    <row r="5" customFormat="false" ht="12.8" hidden="false" customHeight="false" outlineLevel="0" collapsed="false">
      <c r="B5" s="0" t="s">
        <v>558</v>
      </c>
    </row>
    <row r="6" customFormat="false" ht="15" hidden="false" customHeight="false" outlineLevel="0" collapsed="false">
      <c r="B6" s="68" t="s">
        <v>559</v>
      </c>
    </row>
    <row r="7" customFormat="false" ht="15" hidden="false" customHeight="false" outlineLevel="0" collapsed="false">
      <c r="B7" s="68" t="s">
        <v>560</v>
      </c>
    </row>
    <row r="9" customFormat="false" ht="12.8" hidden="false" customHeight="false" outlineLevel="0" collapsed="false">
      <c r="B9" s="69"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226562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451</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325</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2020-10-14T11:10:12Z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