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80s/"/>
    </mc:Choice>
  </mc:AlternateContent>
  <xr:revisionPtr revIDLastSave="0" documentId="8_{340C30E2-734A-D143-A774-5B2AB26D4094}"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O82" i="1" l="1"/>
  <c r="L82" i="1" s="1"/>
  <c r="CO81" i="1"/>
  <c r="CO80" i="1"/>
  <c r="CO77" i="1"/>
  <c r="CO75" i="1"/>
  <c r="L75" i="1" s="1"/>
  <c r="CO71" i="1"/>
  <c r="CO70" i="1"/>
  <c r="CO66" i="1"/>
  <c r="CO65" i="1"/>
  <c r="L65" i="1" s="1"/>
  <c r="CO57" i="1"/>
  <c r="CO55" i="1"/>
  <c r="L55" i="1" s="1"/>
  <c r="CO52" i="1"/>
  <c r="CO51" i="1"/>
  <c r="CO50" i="1"/>
  <c r="L50" i="1" s="1"/>
  <c r="CO46" i="1"/>
  <c r="CO42" i="1"/>
  <c r="CO40" i="1"/>
  <c r="FE40" i="1" s="1"/>
  <c r="CO36" i="1"/>
  <c r="L36" i="1" s="1"/>
  <c r="CO35" i="1"/>
  <c r="CO32" i="1"/>
  <c r="FE32" i="1" s="1"/>
  <c r="CO30" i="1"/>
  <c r="FE30" i="1" s="1"/>
  <c r="CO25" i="1"/>
  <c r="L25" i="1" s="1"/>
  <c r="D23" i="2"/>
  <c r="C23" i="2"/>
  <c r="D22" i="2"/>
  <c r="C22" i="2"/>
  <c r="D21" i="2"/>
  <c r="C21" i="2"/>
  <c r="D20" i="2"/>
  <c r="C20" i="2"/>
  <c r="D19" i="2"/>
  <c r="C19" i="2"/>
  <c r="CO20" i="1" s="1"/>
  <c r="L20" i="1" s="1"/>
  <c r="D18" i="2"/>
  <c r="C18" i="2"/>
  <c r="D17" i="2"/>
  <c r="C17" i="2"/>
  <c r="D16" i="2"/>
  <c r="C16" i="2"/>
  <c r="CO17" i="1" s="1"/>
  <c r="D15" i="2"/>
  <c r="C15" i="2"/>
  <c r="D14" i="2"/>
  <c r="C14" i="2"/>
  <c r="CO15" i="1" s="1"/>
  <c r="FE15" i="1" s="1"/>
  <c r="D13" i="2"/>
  <c r="C13" i="2"/>
  <c r="D12" i="2"/>
  <c r="C12" i="2"/>
  <c r="D11" i="2"/>
  <c r="C11" i="2"/>
  <c r="D10" i="2"/>
  <c r="C10" i="2"/>
  <c r="D9" i="2"/>
  <c r="C9" i="2"/>
  <c r="CO10" i="1" s="1"/>
  <c r="FE10" i="1" s="1"/>
  <c r="D8" i="2"/>
  <c r="C8" i="2"/>
  <c r="D7" i="2"/>
  <c r="C7" i="2"/>
  <c r="D6" i="2"/>
  <c r="C6" i="2"/>
  <c r="D5" i="2"/>
  <c r="C5" i="2"/>
  <c r="CO6" i="1" s="1"/>
  <c r="FE6" i="1" s="1"/>
  <c r="D4" i="2"/>
  <c r="C4" i="2"/>
  <c r="CO5" i="1" s="1"/>
  <c r="FE5" i="1" s="1"/>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L83" i="2"/>
  <c r="J83" i="2"/>
  <c r="L82" i="2"/>
  <c r="J82" i="2"/>
  <c r="L81" i="2"/>
  <c r="M81" i="2" s="1"/>
  <c r="M82" i="1" s="1"/>
  <c r="J81" i="2"/>
  <c r="L80" i="2"/>
  <c r="M80" i="2" s="1"/>
  <c r="M81" i="1" s="1"/>
  <c r="J80" i="2"/>
  <c r="FQ81" i="1" s="1"/>
  <c r="L79" i="2"/>
  <c r="J79" i="2"/>
  <c r="FO80" i="1" s="1"/>
  <c r="L78" i="2"/>
  <c r="J78" i="2"/>
  <c r="L77" i="2"/>
  <c r="J77" i="2"/>
  <c r="L76" i="2"/>
  <c r="J76" i="2"/>
  <c r="L75" i="2"/>
  <c r="J75" i="2"/>
  <c r="FQ76" i="1" s="1"/>
  <c r="L74" i="2"/>
  <c r="M74" i="2" s="1"/>
  <c r="M75" i="1" s="1"/>
  <c r="J74" i="2"/>
  <c r="FO75" i="1" s="1"/>
  <c r="L73" i="2"/>
  <c r="J73" i="2"/>
  <c r="L72" i="2"/>
  <c r="J72" i="2"/>
  <c r="L71" i="2"/>
  <c r="M71" i="2" s="1"/>
  <c r="M72" i="1" s="1"/>
  <c r="J71" i="2"/>
  <c r="L70" i="2"/>
  <c r="M70" i="2" s="1"/>
  <c r="M71" i="1" s="1"/>
  <c r="J70" i="2"/>
  <c r="FQ71" i="1" s="1"/>
  <c r="L69" i="2"/>
  <c r="J69" i="2"/>
  <c r="FO70" i="1" s="1"/>
  <c r="L68" i="2"/>
  <c r="J68" i="2"/>
  <c r="L67" i="2"/>
  <c r="J67" i="2"/>
  <c r="L66" i="2"/>
  <c r="J66" i="2"/>
  <c r="L65" i="2"/>
  <c r="M65" i="2" s="1"/>
  <c r="M66" i="1" s="1"/>
  <c r="J65" i="2"/>
  <c r="FQ66" i="1" s="1"/>
  <c r="L64" i="2"/>
  <c r="M64" i="2" s="1"/>
  <c r="M65" i="1" s="1"/>
  <c r="J64" i="2"/>
  <c r="FO65" i="1" s="1"/>
  <c r="L63" i="2"/>
  <c r="J63" i="2"/>
  <c r="L62" i="2"/>
  <c r="J62" i="2"/>
  <c r="L61" i="2"/>
  <c r="M61" i="2" s="1"/>
  <c r="M62" i="1" s="1"/>
  <c r="J61" i="2"/>
  <c r="L60" i="2"/>
  <c r="M60" i="2" s="1"/>
  <c r="M61" i="1" s="1"/>
  <c r="J60" i="2"/>
  <c r="FQ61" i="1" s="1"/>
  <c r="L59" i="2"/>
  <c r="J59" i="2"/>
  <c r="FO60" i="1" s="1"/>
  <c r="L58" i="2"/>
  <c r="J58" i="2"/>
  <c r="L57" i="2"/>
  <c r="J57" i="2"/>
  <c r="L56" i="2"/>
  <c r="Q56" i="2" s="1"/>
  <c r="Q57" i="1" s="1"/>
  <c r="J56" i="2"/>
  <c r="L55" i="2"/>
  <c r="J55" i="2"/>
  <c r="FQ56" i="1" s="1"/>
  <c r="L54" i="2"/>
  <c r="M54" i="2" s="1"/>
  <c r="M55" i="1" s="1"/>
  <c r="J54" i="2"/>
  <c r="FO55" i="1" s="1"/>
  <c r="L53" i="2"/>
  <c r="J53" i="2"/>
  <c r="L52" i="2"/>
  <c r="J52" i="2"/>
  <c r="L51" i="2"/>
  <c r="M51" i="2" s="1"/>
  <c r="M52" i="1" s="1"/>
  <c r="J51" i="2"/>
  <c r="L50" i="2"/>
  <c r="M50" i="2" s="1"/>
  <c r="M51" i="1" s="1"/>
  <c r="J50" i="2"/>
  <c r="FQ51" i="1" s="1"/>
  <c r="L49" i="2"/>
  <c r="J49" i="2"/>
  <c r="FO50" i="1" s="1"/>
  <c r="L48" i="2"/>
  <c r="J48" i="2"/>
  <c r="L47" i="2"/>
  <c r="J47" i="2"/>
  <c r="L46" i="2"/>
  <c r="J46" i="2"/>
  <c r="L45" i="2"/>
  <c r="M45" i="2" s="1"/>
  <c r="M46" i="1" s="1"/>
  <c r="J45" i="2"/>
  <c r="FQ46" i="1" s="1"/>
  <c r="L44" i="2"/>
  <c r="M44" i="2" s="1"/>
  <c r="M45" i="1" s="1"/>
  <c r="J44" i="2"/>
  <c r="FO45" i="1" s="1"/>
  <c r="J43" i="2"/>
  <c r="L42" i="2"/>
  <c r="J42" i="2"/>
  <c r="J41" i="2"/>
  <c r="L40" i="2"/>
  <c r="M40" i="2" s="1"/>
  <c r="M41" i="1" s="1"/>
  <c r="J40" i="2"/>
  <c r="L39" i="2"/>
  <c r="U39" i="2" s="1"/>
  <c r="U40" i="1" s="1"/>
  <c r="J39" i="2"/>
  <c r="FO40" i="1" s="1"/>
  <c r="L38" i="2"/>
  <c r="U38" i="2" s="1"/>
  <c r="U39" i="1" s="1"/>
  <c r="J38" i="2"/>
  <c r="K39" i="1" s="1"/>
  <c r="L37" i="2"/>
  <c r="J37" i="2"/>
  <c r="L36" i="2"/>
  <c r="J36" i="2"/>
  <c r="L35" i="2"/>
  <c r="J35" i="2"/>
  <c r="L34" i="2"/>
  <c r="M34" i="2" s="1"/>
  <c r="M35" i="1" s="1"/>
  <c r="J34" i="2"/>
  <c r="FO35" i="1" s="1"/>
  <c r="L33" i="2"/>
  <c r="M33" i="2" s="1"/>
  <c r="M34" i="1" s="1"/>
  <c r="J33" i="2"/>
  <c r="FO34" i="1" s="1"/>
  <c r="L32" i="2"/>
  <c r="J32" i="2"/>
  <c r="L31" i="2"/>
  <c r="J31" i="2"/>
  <c r="L30" i="2"/>
  <c r="M30" i="2" s="1"/>
  <c r="M31" i="1" s="1"/>
  <c r="J30" i="2"/>
  <c r="J29" i="2"/>
  <c r="J28" i="2"/>
  <c r="K29" i="1" s="1"/>
  <c r="J27" i="2"/>
  <c r="FU28" i="1" s="1"/>
  <c r="J26" i="2"/>
  <c r="FS27" i="1" s="1"/>
  <c r="J25" i="2"/>
  <c r="J24" i="2"/>
  <c r="J23" i="2"/>
  <c r="L22" i="2"/>
  <c r="M22" i="2" s="1"/>
  <c r="M23" i="1" s="1"/>
  <c r="J22" i="2"/>
  <c r="J21" i="2"/>
  <c r="L20" i="2"/>
  <c r="M20" i="2" s="1"/>
  <c r="J20" i="2"/>
  <c r="FQ21" i="1" s="1"/>
  <c r="L19" i="2"/>
  <c r="T19" i="2" s="1"/>
  <c r="T20" i="1" s="1"/>
  <c r="J19" i="2"/>
  <c r="FO20" i="1" s="1"/>
  <c r="L18" i="2"/>
  <c r="J18" i="2"/>
  <c r="L17" i="2"/>
  <c r="J17" i="2"/>
  <c r="L16" i="2"/>
  <c r="J16" i="2"/>
  <c r="L15" i="2"/>
  <c r="J15" i="2"/>
  <c r="AV16" i="1" s="1"/>
  <c r="L14" i="2"/>
  <c r="N14" i="2" s="1"/>
  <c r="N15" i="1" s="1"/>
  <c r="J14" i="2"/>
  <c r="FV15" i="1" s="1"/>
  <c r="L13" i="2"/>
  <c r="J13" i="2"/>
  <c r="L12" i="2"/>
  <c r="J12" i="2"/>
  <c r="L11" i="2"/>
  <c r="M11" i="2" s="1"/>
  <c r="M12" i="1" s="1"/>
  <c r="J11" i="2"/>
  <c r="L10" i="2"/>
  <c r="M10" i="2" s="1"/>
  <c r="M11" i="1" s="1"/>
  <c r="J10" i="2"/>
  <c r="AV11" i="1" s="1"/>
  <c r="J9" i="2"/>
  <c r="FQ10" i="1" s="1"/>
  <c r="J8" i="2"/>
  <c r="FO9" i="1" s="1"/>
  <c r="J7" i="2"/>
  <c r="J6" i="2"/>
  <c r="J5" i="2"/>
  <c r="J4" i="2"/>
  <c r="M4" i="2"/>
  <c r="M5" i="2"/>
  <c r="M6" i="2"/>
  <c r="M7" i="2"/>
  <c r="M8" i="1" s="1"/>
  <c r="M8" i="2"/>
  <c r="M9" i="2"/>
  <c r="M10" i="1" s="1"/>
  <c r="M12" i="2"/>
  <c r="M13" i="2"/>
  <c r="M15" i="2"/>
  <c r="M16" i="1" s="1"/>
  <c r="M16" i="2"/>
  <c r="M17" i="2"/>
  <c r="M18" i="2"/>
  <c r="M19" i="1" s="1"/>
  <c r="M19" i="2"/>
  <c r="M21" i="2"/>
  <c r="M23" i="2"/>
  <c r="M24" i="1" s="1"/>
  <c r="M24" i="2"/>
  <c r="M25" i="1" s="1"/>
  <c r="M25" i="2"/>
  <c r="M26" i="2"/>
  <c r="M27" i="2"/>
  <c r="M28" i="1" s="1"/>
  <c r="M28" i="2"/>
  <c r="M29" i="2"/>
  <c r="M30" i="1" s="1"/>
  <c r="M31" i="2"/>
  <c r="M32" i="2"/>
  <c r="M33" i="1" s="1"/>
  <c r="M35" i="2"/>
  <c r="M36" i="2"/>
  <c r="M37" i="2"/>
  <c r="M38" i="1" s="1"/>
  <c r="M38" i="2"/>
  <c r="M39" i="2"/>
  <c r="M40" i="1" s="1"/>
  <c r="M41" i="2"/>
  <c r="M42" i="1" s="1"/>
  <c r="M42" i="2"/>
  <c r="M43" i="2"/>
  <c r="M44" i="1" s="1"/>
  <c r="M46" i="2"/>
  <c r="M47" i="1" s="1"/>
  <c r="M47" i="2"/>
  <c r="M48" i="2"/>
  <c r="M49" i="1" s="1"/>
  <c r="M49" i="2"/>
  <c r="M50" i="1" s="1"/>
  <c r="M52" i="2"/>
  <c r="M53" i="1" s="1"/>
  <c r="M53" i="2"/>
  <c r="M54" i="1" s="1"/>
  <c r="M55" i="2"/>
  <c r="M56" i="1" s="1"/>
  <c r="M56" i="2"/>
  <c r="M57" i="1" s="1"/>
  <c r="M57" i="2"/>
  <c r="M58" i="1" s="1"/>
  <c r="M58" i="2"/>
  <c r="M59" i="1" s="1"/>
  <c r="M59" i="2"/>
  <c r="M60" i="1" s="1"/>
  <c r="M62" i="2"/>
  <c r="M63" i="1" s="1"/>
  <c r="M63" i="2"/>
  <c r="M64" i="1" s="1"/>
  <c r="M66" i="2"/>
  <c r="M67" i="1" s="1"/>
  <c r="M67" i="2"/>
  <c r="M68" i="2"/>
  <c r="M69" i="1" s="1"/>
  <c r="M69" i="2"/>
  <c r="M70" i="1" s="1"/>
  <c r="M72" i="2"/>
  <c r="M73" i="2"/>
  <c r="M74" i="1" s="1"/>
  <c r="M75" i="2"/>
  <c r="M76" i="1" s="1"/>
  <c r="M76" i="2"/>
  <c r="M77" i="2"/>
  <c r="M78" i="1" s="1"/>
  <c r="M78" i="2"/>
  <c r="M79" i="1" s="1"/>
  <c r="M79" i="2"/>
  <c r="M80" i="1" s="1"/>
  <c r="M82" i="2"/>
  <c r="M83" i="2"/>
  <c r="M84" i="1" s="1"/>
  <c r="U81" i="2"/>
  <c r="U82" i="1" s="1"/>
  <c r="M77" i="1"/>
  <c r="T76" i="2"/>
  <c r="T77" i="1" s="1"/>
  <c r="S75" i="2"/>
  <c r="S76" i="1" s="1"/>
  <c r="T66" i="2"/>
  <c r="T67" i="1" s="1"/>
  <c r="P65" i="2"/>
  <c r="P66" i="1" s="1"/>
  <c r="U60" i="2"/>
  <c r="U61" i="1" s="1"/>
  <c r="R55" i="2"/>
  <c r="R56" i="1" s="1"/>
  <c r="U51" i="2"/>
  <c r="U52" i="1" s="1"/>
  <c r="T46" i="2"/>
  <c r="T47" i="1" s="1"/>
  <c r="S45" i="2"/>
  <c r="S46" i="1" s="1"/>
  <c r="N44" i="2"/>
  <c r="N45" i="1" s="1"/>
  <c r="S35" i="2"/>
  <c r="S36" i="1" s="1"/>
  <c r="T29" i="2"/>
  <c r="T30" i="1" s="1"/>
  <c r="Q28" i="2"/>
  <c r="Q29" i="1" s="1"/>
  <c r="Q22" i="2"/>
  <c r="Q23" i="1" s="1"/>
  <c r="O21" i="2"/>
  <c r="O22" i="1" s="1"/>
  <c r="P20" i="2"/>
  <c r="P21" i="1" s="1"/>
  <c r="P15" i="2"/>
  <c r="P16" i="1" s="1"/>
  <c r="U11" i="2"/>
  <c r="U12" i="1" s="1"/>
  <c r="O8" i="2"/>
  <c r="O9" i="1" s="1"/>
  <c r="M39" i="1"/>
  <c r="M73" i="1"/>
  <c r="M83" i="1"/>
  <c r="G81" i="1"/>
  <c r="G76" i="1"/>
  <c r="G71" i="1"/>
  <c r="G66" i="1"/>
  <c r="G61" i="1"/>
  <c r="G56" i="1"/>
  <c r="G51" i="1"/>
  <c r="G46" i="1"/>
  <c r="G41" i="1"/>
  <c r="G36" i="1"/>
  <c r="G31" i="1"/>
  <c r="G26" i="1"/>
  <c r="G21" i="1"/>
  <c r="G16" i="1"/>
  <c r="G6" i="1"/>
  <c r="G7" i="1"/>
  <c r="G8" i="1"/>
  <c r="G9" i="1"/>
  <c r="G10" i="1"/>
  <c r="G12" i="1"/>
  <c r="G13" i="1"/>
  <c r="G14" i="1"/>
  <c r="G15" i="1"/>
  <c r="G17" i="1"/>
  <c r="G18" i="1"/>
  <c r="G19" i="1"/>
  <c r="G20" i="1"/>
  <c r="G22" i="1"/>
  <c r="G23" i="1"/>
  <c r="G24" i="1"/>
  <c r="G25" i="1"/>
  <c r="G27" i="1"/>
  <c r="G28" i="1"/>
  <c r="G29" i="1"/>
  <c r="G30" i="1"/>
  <c r="G32" i="1"/>
  <c r="G33" i="1"/>
  <c r="G34" i="1"/>
  <c r="G35" i="1"/>
  <c r="G37" i="1"/>
  <c r="G38" i="1"/>
  <c r="G39" i="1"/>
  <c r="G40" i="1"/>
  <c r="G42" i="1"/>
  <c r="G43" i="1"/>
  <c r="G44" i="1"/>
  <c r="G45" i="1"/>
  <c r="G47" i="1"/>
  <c r="G48" i="1"/>
  <c r="G49" i="1"/>
  <c r="G50" i="1"/>
  <c r="G52" i="1"/>
  <c r="G53" i="1"/>
  <c r="G54" i="1"/>
  <c r="G55" i="1"/>
  <c r="G57" i="1"/>
  <c r="G58" i="1"/>
  <c r="G59" i="1"/>
  <c r="G60" i="1"/>
  <c r="G62" i="1"/>
  <c r="G63" i="1"/>
  <c r="G64" i="1"/>
  <c r="G65" i="1"/>
  <c r="G67" i="1"/>
  <c r="G68" i="1"/>
  <c r="G69" i="1"/>
  <c r="G70" i="1"/>
  <c r="G72" i="1"/>
  <c r="G73" i="1"/>
  <c r="G74" i="1"/>
  <c r="G75" i="1"/>
  <c r="G77" i="1"/>
  <c r="G78" i="1"/>
  <c r="G79" i="1"/>
  <c r="G80"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Q6" i="1"/>
  <c r="FT6" i="1"/>
  <c r="FU6" i="1"/>
  <c r="FO7" i="1"/>
  <c r="FP7" i="1"/>
  <c r="FQ7" i="1"/>
  <c r="FR7" i="1"/>
  <c r="FS7" i="1"/>
  <c r="FT7" i="1"/>
  <c r="FU7" i="1"/>
  <c r="FV7" i="1"/>
  <c r="FO8" i="1"/>
  <c r="FP8" i="1"/>
  <c r="FQ8" i="1"/>
  <c r="FR8" i="1"/>
  <c r="FS8" i="1"/>
  <c r="FT8" i="1"/>
  <c r="FU8" i="1"/>
  <c r="FV8" i="1"/>
  <c r="FO10" i="1"/>
  <c r="FP10" i="1"/>
  <c r="FT11" i="1"/>
  <c r="FU11" i="1"/>
  <c r="FO12" i="1"/>
  <c r="FP12" i="1"/>
  <c r="FQ12" i="1"/>
  <c r="FR12" i="1"/>
  <c r="FS12" i="1"/>
  <c r="FT12" i="1"/>
  <c r="FU12" i="1"/>
  <c r="FV12" i="1"/>
  <c r="FO13" i="1"/>
  <c r="FP13" i="1"/>
  <c r="FQ13" i="1"/>
  <c r="FR13" i="1"/>
  <c r="FS13" i="1"/>
  <c r="FT13" i="1"/>
  <c r="FU13" i="1"/>
  <c r="FV13" i="1"/>
  <c r="FO14" i="1"/>
  <c r="FP14" i="1"/>
  <c r="FQ14" i="1"/>
  <c r="FR14" i="1"/>
  <c r="FS14" i="1"/>
  <c r="FT14" i="1"/>
  <c r="FU14" i="1"/>
  <c r="FV14" i="1"/>
  <c r="FU15" i="1"/>
  <c r="FO17" i="1"/>
  <c r="FP17" i="1"/>
  <c r="FQ17" i="1"/>
  <c r="FR17" i="1"/>
  <c r="FS17" i="1"/>
  <c r="FT17" i="1"/>
  <c r="FU17" i="1"/>
  <c r="FV17" i="1"/>
  <c r="FO18" i="1"/>
  <c r="FP18" i="1"/>
  <c r="FQ18" i="1"/>
  <c r="FR18" i="1"/>
  <c r="FS18" i="1"/>
  <c r="FT18" i="1"/>
  <c r="FU18" i="1"/>
  <c r="FV18" i="1"/>
  <c r="FO19" i="1"/>
  <c r="FP19" i="1"/>
  <c r="FQ19" i="1"/>
  <c r="FR19" i="1"/>
  <c r="FS19" i="1"/>
  <c r="FT19" i="1"/>
  <c r="FU19" i="1"/>
  <c r="FV19" i="1"/>
  <c r="FO21" i="1"/>
  <c r="FP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R27" i="1"/>
  <c r="FS28" i="1"/>
  <c r="FT28"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V34"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V39"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6" i="1"/>
  <c r="FP46" i="1"/>
  <c r="FO47" i="1"/>
  <c r="FP47" i="1"/>
  <c r="FQ47" i="1"/>
  <c r="FR47" i="1"/>
  <c r="FS47" i="1"/>
  <c r="FT47" i="1"/>
  <c r="FU47" i="1"/>
  <c r="FV47" i="1"/>
  <c r="FO48" i="1"/>
  <c r="FP48" i="1"/>
  <c r="FQ48" i="1"/>
  <c r="FR48" i="1"/>
  <c r="FS48" i="1"/>
  <c r="FT48" i="1"/>
  <c r="FU48" i="1"/>
  <c r="FV48" i="1"/>
  <c r="FO49" i="1"/>
  <c r="FP49" i="1"/>
  <c r="FQ49" i="1"/>
  <c r="FR49" i="1"/>
  <c r="FS49" i="1"/>
  <c r="FT49" i="1"/>
  <c r="FU49" i="1"/>
  <c r="FV49" i="1"/>
  <c r="FO51" i="1"/>
  <c r="FP51" i="1"/>
  <c r="FO52" i="1"/>
  <c r="FP52" i="1"/>
  <c r="FQ52" i="1"/>
  <c r="FR52" i="1"/>
  <c r="FS52" i="1"/>
  <c r="FT52" i="1"/>
  <c r="FU52" i="1"/>
  <c r="FV52" i="1"/>
  <c r="FO53" i="1"/>
  <c r="FP53" i="1"/>
  <c r="FQ53" i="1"/>
  <c r="FR53" i="1"/>
  <c r="FS53" i="1"/>
  <c r="FT53" i="1"/>
  <c r="FU53" i="1"/>
  <c r="FV53" i="1"/>
  <c r="FO54" i="1"/>
  <c r="FP54" i="1"/>
  <c r="FQ54" i="1"/>
  <c r="FR54" i="1"/>
  <c r="FS54" i="1"/>
  <c r="FT54" i="1"/>
  <c r="FU54" i="1"/>
  <c r="FV54" i="1"/>
  <c r="FO56" i="1"/>
  <c r="FP56" i="1"/>
  <c r="FO57" i="1"/>
  <c r="FP57" i="1"/>
  <c r="FQ57" i="1"/>
  <c r="FR57" i="1"/>
  <c r="FS57" i="1"/>
  <c r="FT57" i="1"/>
  <c r="FU57" i="1"/>
  <c r="FV57" i="1"/>
  <c r="FO58" i="1"/>
  <c r="FP58" i="1"/>
  <c r="FQ58" i="1"/>
  <c r="FR58" i="1"/>
  <c r="FS58" i="1"/>
  <c r="FT58" i="1"/>
  <c r="FU58" i="1"/>
  <c r="FV58" i="1"/>
  <c r="FO59" i="1"/>
  <c r="FP59" i="1"/>
  <c r="FQ59" i="1"/>
  <c r="FR59" i="1"/>
  <c r="FS59" i="1"/>
  <c r="FT59" i="1"/>
  <c r="FU59" i="1"/>
  <c r="FV59" i="1"/>
  <c r="FO61" i="1"/>
  <c r="FP61" i="1"/>
  <c r="FO62" i="1"/>
  <c r="FP62" i="1"/>
  <c r="FQ62" i="1"/>
  <c r="FR62" i="1"/>
  <c r="FS62" i="1"/>
  <c r="FT62" i="1"/>
  <c r="FU62" i="1"/>
  <c r="FV62" i="1"/>
  <c r="FO63" i="1"/>
  <c r="FP63" i="1"/>
  <c r="FQ63" i="1"/>
  <c r="FR63" i="1"/>
  <c r="FS63" i="1"/>
  <c r="FT63" i="1"/>
  <c r="FU63" i="1"/>
  <c r="FV63" i="1"/>
  <c r="FO64" i="1"/>
  <c r="FP64" i="1"/>
  <c r="FQ64" i="1"/>
  <c r="FR64" i="1"/>
  <c r="FS64" i="1"/>
  <c r="FT64" i="1"/>
  <c r="FU64" i="1"/>
  <c r="FV64" i="1"/>
  <c r="FO66" i="1"/>
  <c r="FP66" i="1"/>
  <c r="FO67" i="1"/>
  <c r="FP67" i="1"/>
  <c r="FQ67" i="1"/>
  <c r="FR67" i="1"/>
  <c r="FS67" i="1"/>
  <c r="FT67" i="1"/>
  <c r="FU67" i="1"/>
  <c r="FV67" i="1"/>
  <c r="FO68" i="1"/>
  <c r="FP68" i="1"/>
  <c r="FQ68" i="1"/>
  <c r="FR68" i="1"/>
  <c r="FS68" i="1"/>
  <c r="FT68" i="1"/>
  <c r="FU68" i="1"/>
  <c r="FV68" i="1"/>
  <c r="FO69" i="1"/>
  <c r="FP69" i="1"/>
  <c r="FQ69" i="1"/>
  <c r="FR69" i="1"/>
  <c r="FS69" i="1"/>
  <c r="FT69" i="1"/>
  <c r="FU69" i="1"/>
  <c r="FV69" i="1"/>
  <c r="FO71" i="1"/>
  <c r="FP71" i="1"/>
  <c r="FO72" i="1"/>
  <c r="FP72" i="1"/>
  <c r="FQ72" i="1"/>
  <c r="FR72" i="1"/>
  <c r="FS72" i="1"/>
  <c r="FT72" i="1"/>
  <c r="FU72" i="1"/>
  <c r="FV72" i="1"/>
  <c r="FO73" i="1"/>
  <c r="FP73" i="1"/>
  <c r="FQ73" i="1"/>
  <c r="FR73" i="1"/>
  <c r="FS73" i="1"/>
  <c r="FT73" i="1"/>
  <c r="FU73" i="1"/>
  <c r="FV73" i="1"/>
  <c r="FO74" i="1"/>
  <c r="FP74" i="1"/>
  <c r="FQ74" i="1"/>
  <c r="FR74" i="1"/>
  <c r="FS74" i="1"/>
  <c r="FT74" i="1"/>
  <c r="FU74" i="1"/>
  <c r="FV74" i="1"/>
  <c r="FO76" i="1"/>
  <c r="FP76" i="1"/>
  <c r="FO77" i="1"/>
  <c r="FP77" i="1"/>
  <c r="FQ77" i="1"/>
  <c r="FR77" i="1"/>
  <c r="FS77" i="1"/>
  <c r="FT77" i="1"/>
  <c r="FU77" i="1"/>
  <c r="FV77" i="1"/>
  <c r="FO78" i="1"/>
  <c r="FP78" i="1"/>
  <c r="FQ78" i="1"/>
  <c r="FR78" i="1"/>
  <c r="FS78" i="1"/>
  <c r="FT78" i="1"/>
  <c r="FU78" i="1"/>
  <c r="FV78" i="1"/>
  <c r="FO79" i="1"/>
  <c r="FP79" i="1"/>
  <c r="FQ79" i="1"/>
  <c r="FR79" i="1"/>
  <c r="FS79" i="1"/>
  <c r="FT79" i="1"/>
  <c r="FU79" i="1"/>
  <c r="FV79" i="1"/>
  <c r="FO81" i="1"/>
  <c r="FP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12" i="1"/>
  <c r="K13" i="1"/>
  <c r="K14" i="1"/>
  <c r="K16" i="1"/>
  <c r="K17" i="1"/>
  <c r="K18" i="1"/>
  <c r="K19" i="1"/>
  <c r="K22" i="1"/>
  <c r="K23" i="1"/>
  <c r="K24" i="1"/>
  <c r="K25" i="1"/>
  <c r="K26" i="1"/>
  <c r="K27" i="1"/>
  <c r="K30" i="1"/>
  <c r="K31" i="1"/>
  <c r="K32" i="1"/>
  <c r="K33" i="1"/>
  <c r="K35" i="1"/>
  <c r="K36" i="1"/>
  <c r="K37" i="1"/>
  <c r="K38" i="1"/>
  <c r="K41" i="1"/>
  <c r="K42" i="1"/>
  <c r="K43" i="1"/>
  <c r="K44" i="1"/>
  <c r="K46" i="1"/>
  <c r="K47" i="1"/>
  <c r="K48" i="1"/>
  <c r="K49" i="1"/>
  <c r="K52" i="1"/>
  <c r="K53" i="1"/>
  <c r="K54" i="1"/>
  <c r="K56" i="1"/>
  <c r="K57" i="1"/>
  <c r="K58" i="1"/>
  <c r="K59" i="1"/>
  <c r="K62" i="1"/>
  <c r="K63" i="1"/>
  <c r="K64" i="1"/>
  <c r="K66" i="1"/>
  <c r="K67" i="1"/>
  <c r="K68" i="1"/>
  <c r="K69" i="1"/>
  <c r="K72" i="1"/>
  <c r="K73" i="1"/>
  <c r="K74" i="1"/>
  <c r="K76" i="1"/>
  <c r="K77" i="1"/>
  <c r="K78" i="1"/>
  <c r="K79"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AT7" i="1"/>
  <c r="AT11" i="1"/>
  <c r="AT12" i="1"/>
  <c r="AT16" i="1"/>
  <c r="AT17" i="1"/>
  <c r="AT18" i="1"/>
  <c r="AT23" i="1"/>
  <c r="AT25" i="1"/>
  <c r="AT27" i="1"/>
  <c r="AT28" i="1"/>
  <c r="AT35" i="1"/>
  <c r="AT44" i="1"/>
  <c r="B33" i="2"/>
  <c r="B31" i="2"/>
  <c r="DP38" i="1" s="1"/>
  <c r="B29" i="2"/>
  <c r="AB32" i="1" s="1"/>
  <c r="B27" i="2"/>
  <c r="AM7" i="1" s="1"/>
  <c r="B26" i="2"/>
  <c r="AL64" i="1" s="1"/>
  <c r="B25" i="2"/>
  <c r="AK13" i="1" s="1"/>
  <c r="B24" i="2"/>
  <c r="AJ11" i="1" s="1"/>
  <c r="B23" i="2"/>
  <c r="AI17" i="1" s="1"/>
  <c r="B2" i="2"/>
  <c r="F37" i="1" s="1"/>
  <c r="B1" i="2"/>
  <c r="F4" i="1" s="1"/>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T84" i="1" s="1"/>
  <c r="S83" i="2"/>
  <c r="S84" i="1" s="1"/>
  <c r="R83" i="2"/>
  <c r="R84" i="1" s="1"/>
  <c r="Q83" i="2"/>
  <c r="Q84" i="1" s="1"/>
  <c r="P83" i="2"/>
  <c r="P84" i="1" s="1"/>
  <c r="O83" i="2"/>
  <c r="O84" i="1" s="1"/>
  <c r="N83" i="2"/>
  <c r="N84" i="1" s="1"/>
  <c r="V82" i="2"/>
  <c r="U82" i="2"/>
  <c r="U83" i="1" s="1"/>
  <c r="T82" i="2"/>
  <c r="T83" i="1" s="1"/>
  <c r="S82" i="2"/>
  <c r="S83" i="1" s="1"/>
  <c r="R82" i="2"/>
  <c r="R83" i="1" s="1"/>
  <c r="Q82" i="2"/>
  <c r="Q83" i="1" s="1"/>
  <c r="P82" i="2"/>
  <c r="P83" i="1" s="1"/>
  <c r="O82" i="2"/>
  <c r="O83" i="1" s="1"/>
  <c r="N82" i="2"/>
  <c r="N83" i="1" s="1"/>
  <c r="V81" i="2"/>
  <c r="T81" i="2"/>
  <c r="T82" i="1" s="1"/>
  <c r="N81" i="2"/>
  <c r="N82" i="1" s="1"/>
  <c r="V80" i="2"/>
  <c r="U80" i="2"/>
  <c r="U81" i="1" s="1"/>
  <c r="T80" i="2"/>
  <c r="T81" i="1" s="1"/>
  <c r="V79" i="2"/>
  <c r="V78" i="2"/>
  <c r="AL79" i="1" s="1"/>
  <c r="U78" i="2"/>
  <c r="U79" i="1" s="1"/>
  <c r="T78" i="2"/>
  <c r="T79" i="1" s="1"/>
  <c r="S78" i="2"/>
  <c r="S79" i="1" s="1"/>
  <c r="R78" i="2"/>
  <c r="R79" i="1" s="1"/>
  <c r="Q78" i="2"/>
  <c r="Q79" i="1" s="1"/>
  <c r="P78" i="2"/>
  <c r="P79" i="1" s="1"/>
  <c r="O78" i="2"/>
  <c r="O79" i="1" s="1"/>
  <c r="N78" i="2"/>
  <c r="V77" i="2"/>
  <c r="AL78" i="1" s="1"/>
  <c r="U77" i="2"/>
  <c r="U78" i="1" s="1"/>
  <c r="T77" i="2"/>
  <c r="T78" i="1" s="1"/>
  <c r="S77" i="2"/>
  <c r="S78" i="1" s="1"/>
  <c r="R77" i="2"/>
  <c r="R78" i="1" s="1"/>
  <c r="Q77" i="2"/>
  <c r="Q78" i="1" s="1"/>
  <c r="P77" i="2"/>
  <c r="P78" i="1" s="1"/>
  <c r="O77" i="2"/>
  <c r="O78" i="1" s="1"/>
  <c r="N77" i="2"/>
  <c r="N78" i="1" s="1"/>
  <c r="V76" i="2"/>
  <c r="AL77" i="1" s="1"/>
  <c r="S76" i="2"/>
  <c r="R76" i="2"/>
  <c r="Q76" i="2"/>
  <c r="P76" i="2"/>
  <c r="P77" i="1" s="1"/>
  <c r="O76" i="2"/>
  <c r="O77" i="1" s="1"/>
  <c r="V75" i="2"/>
  <c r="V74" i="2"/>
  <c r="V73" i="2"/>
  <c r="U73" i="2"/>
  <c r="U74" i="1" s="1"/>
  <c r="T73" i="2"/>
  <c r="T74" i="1" s="1"/>
  <c r="S73" i="2"/>
  <c r="S74" i="1" s="1"/>
  <c r="R73" i="2"/>
  <c r="R74" i="1" s="1"/>
  <c r="Q73" i="2"/>
  <c r="Q74" i="1" s="1"/>
  <c r="P73" i="2"/>
  <c r="P74" i="1" s="1"/>
  <c r="O73" i="2"/>
  <c r="O74" i="1" s="1"/>
  <c r="N73" i="2"/>
  <c r="N74" i="1" s="1"/>
  <c r="V72" i="2"/>
  <c r="AL73" i="1" s="1"/>
  <c r="U72" i="2"/>
  <c r="U73" i="1" s="1"/>
  <c r="T72" i="2"/>
  <c r="S72" i="2"/>
  <c r="R72" i="2"/>
  <c r="Q72" i="2"/>
  <c r="Q73" i="1" s="1"/>
  <c r="P72" i="2"/>
  <c r="P73" i="1" s="1"/>
  <c r="O72" i="2"/>
  <c r="O73" i="1" s="1"/>
  <c r="N72" i="2"/>
  <c r="N73" i="1" s="1"/>
  <c r="V71" i="2"/>
  <c r="V70" i="2"/>
  <c r="S70" i="2"/>
  <c r="S71" i="1" s="1"/>
  <c r="N70" i="2"/>
  <c r="N71" i="1" s="1"/>
  <c r="V69" i="2"/>
  <c r="V68" i="2"/>
  <c r="AL69" i="1" s="1"/>
  <c r="U68" i="2"/>
  <c r="T68" i="2"/>
  <c r="T69" i="1" s="1"/>
  <c r="S68" i="2"/>
  <c r="S69" i="1" s="1"/>
  <c r="R68" i="2"/>
  <c r="R69" i="1" s="1"/>
  <c r="Q68" i="2"/>
  <c r="Q69" i="1" s="1"/>
  <c r="P68" i="2"/>
  <c r="P69" i="1" s="1"/>
  <c r="O68" i="2"/>
  <c r="O69" i="1" s="1"/>
  <c r="N68" i="2"/>
  <c r="N69" i="1" s="1"/>
  <c r="V67" i="2"/>
  <c r="U67" i="2"/>
  <c r="U68" i="1" s="1"/>
  <c r="T67" i="2"/>
  <c r="T68" i="1" s="1"/>
  <c r="S67" i="2"/>
  <c r="S68" i="1" s="1"/>
  <c r="R67" i="2"/>
  <c r="R68" i="1" s="1"/>
  <c r="Q67" i="2"/>
  <c r="Q68" i="1" s="1"/>
  <c r="P67" i="2"/>
  <c r="P68" i="1" s="1"/>
  <c r="O67" i="2"/>
  <c r="O68" i="1" s="1"/>
  <c r="N67" i="2"/>
  <c r="N68" i="1" s="1"/>
  <c r="V66" i="2"/>
  <c r="AL67" i="1" s="1"/>
  <c r="P66" i="2"/>
  <c r="O66" i="2"/>
  <c r="V65" i="2"/>
  <c r="AL66" i="1" s="1"/>
  <c r="S65" i="2"/>
  <c r="S66" i="1" s="1"/>
  <c r="Q65" i="2"/>
  <c r="Q66" i="1" s="1"/>
  <c r="V64" i="2"/>
  <c r="V63" i="2"/>
  <c r="U63" i="2"/>
  <c r="U64" i="1" s="1"/>
  <c r="T63" i="2"/>
  <c r="T64" i="1" s="1"/>
  <c r="S63" i="2"/>
  <c r="S64" i="1" s="1"/>
  <c r="R63" i="2"/>
  <c r="R64" i="1" s="1"/>
  <c r="Q63" i="2"/>
  <c r="Q64" i="1" s="1"/>
  <c r="P63" i="2"/>
  <c r="P64" i="1" s="1"/>
  <c r="O63" i="2"/>
  <c r="O64" i="1" s="1"/>
  <c r="N63" i="2"/>
  <c r="N64" i="1" s="1"/>
  <c r="V62" i="2"/>
  <c r="U62" i="2"/>
  <c r="U63" i="1" s="1"/>
  <c r="T62" i="2"/>
  <c r="T63" i="1" s="1"/>
  <c r="S62" i="2"/>
  <c r="R62" i="2"/>
  <c r="R63" i="1" s="1"/>
  <c r="Q62" i="2"/>
  <c r="Q63" i="1" s="1"/>
  <c r="P62" i="2"/>
  <c r="P63" i="1" s="1"/>
  <c r="O62" i="2"/>
  <c r="O63" i="1" s="1"/>
  <c r="N62" i="2"/>
  <c r="N63" i="1" s="1"/>
  <c r="V61" i="2"/>
  <c r="T61" i="2"/>
  <c r="T62" i="1" s="1"/>
  <c r="O61" i="2"/>
  <c r="O62" i="1" s="1"/>
  <c r="N61" i="2"/>
  <c r="V60" i="2"/>
  <c r="V59" i="2"/>
  <c r="V58" i="2"/>
  <c r="U58" i="2"/>
  <c r="U59" i="1" s="1"/>
  <c r="T58" i="2"/>
  <c r="T59" i="1" s="1"/>
  <c r="S58" i="2"/>
  <c r="R58" i="2"/>
  <c r="R59" i="1" s="1"/>
  <c r="Q58" i="2"/>
  <c r="Q59" i="1" s="1"/>
  <c r="P58" i="2"/>
  <c r="P59" i="1" s="1"/>
  <c r="O58" i="2"/>
  <c r="O59" i="1" s="1"/>
  <c r="N58" i="2"/>
  <c r="N59" i="1" s="1"/>
  <c r="V57" i="2"/>
  <c r="U57" i="2"/>
  <c r="U58" i="1" s="1"/>
  <c r="T57" i="2"/>
  <c r="T58" i="1" s="1"/>
  <c r="S57" i="2"/>
  <c r="R57" i="2"/>
  <c r="R58" i="1" s="1"/>
  <c r="Q57" i="2"/>
  <c r="Q58" i="1" s="1"/>
  <c r="P57" i="2"/>
  <c r="P58" i="1" s="1"/>
  <c r="O57" i="2"/>
  <c r="O58" i="1" s="1"/>
  <c r="N57" i="2"/>
  <c r="N58" i="1" s="1"/>
  <c r="V56" i="2"/>
  <c r="T56" i="2"/>
  <c r="T57" i="1" s="1"/>
  <c r="S56" i="2"/>
  <c r="S57" i="1" s="1"/>
  <c r="R56" i="2"/>
  <c r="R57" i="1" s="1"/>
  <c r="V55" i="2"/>
  <c r="AL56" i="1" s="1"/>
  <c r="O55" i="2"/>
  <c r="O56" i="1" s="1"/>
  <c r="N55" i="2"/>
  <c r="V54" i="2"/>
  <c r="V53" i="2"/>
  <c r="U53" i="2"/>
  <c r="T53" i="2"/>
  <c r="S53" i="2"/>
  <c r="S54" i="1" s="1"/>
  <c r="R53" i="2"/>
  <c r="R54" i="1" s="1"/>
  <c r="Q53" i="2"/>
  <c r="Q54" i="1" s="1"/>
  <c r="P53" i="2"/>
  <c r="P54" i="1" s="1"/>
  <c r="O53" i="2"/>
  <c r="O54" i="1" s="1"/>
  <c r="N53" i="2"/>
  <c r="N54" i="1" s="1"/>
  <c r="V52" i="2"/>
  <c r="U52" i="2"/>
  <c r="U53" i="1" s="1"/>
  <c r="T52" i="2"/>
  <c r="T53" i="1" s="1"/>
  <c r="S52" i="2"/>
  <c r="S53" i="1" s="1"/>
  <c r="R52" i="2"/>
  <c r="R53" i="1" s="1"/>
  <c r="Q52" i="2"/>
  <c r="Q53" i="1" s="1"/>
  <c r="P52" i="2"/>
  <c r="P53" i="1" s="1"/>
  <c r="O52" i="2"/>
  <c r="O53" i="1" s="1"/>
  <c r="N52" i="2"/>
  <c r="N53" i="1" s="1"/>
  <c r="V51" i="2"/>
  <c r="N51" i="2"/>
  <c r="V50" i="2"/>
  <c r="U50" i="2"/>
  <c r="U51" i="1" s="1"/>
  <c r="T50" i="2"/>
  <c r="T51" i="1" s="1"/>
  <c r="S50" i="2"/>
  <c r="S51" i="1" s="1"/>
  <c r="V49" i="2"/>
  <c r="V48" i="2"/>
  <c r="AL49" i="1" s="1"/>
  <c r="U48" i="2"/>
  <c r="U49" i="1" s="1"/>
  <c r="T48" i="2"/>
  <c r="T49" i="1" s="1"/>
  <c r="S48" i="2"/>
  <c r="S49" i="1" s="1"/>
  <c r="R48" i="2"/>
  <c r="R49" i="1" s="1"/>
  <c r="Q48" i="2"/>
  <c r="Q49" i="1" s="1"/>
  <c r="P48" i="2"/>
  <c r="P49" i="1" s="1"/>
  <c r="O48" i="2"/>
  <c r="O49" i="1" s="1"/>
  <c r="N48" i="2"/>
  <c r="N49" i="1" s="1"/>
  <c r="V47" i="2"/>
  <c r="U47" i="2"/>
  <c r="U48" i="1" s="1"/>
  <c r="T47" i="2"/>
  <c r="T48" i="1" s="1"/>
  <c r="S47" i="2"/>
  <c r="S48" i="1" s="1"/>
  <c r="R47" i="2"/>
  <c r="R48" i="1" s="1"/>
  <c r="Q47" i="2"/>
  <c r="Q48" i="1" s="1"/>
  <c r="P47" i="2"/>
  <c r="P48" i="1" s="1"/>
  <c r="O47" i="2"/>
  <c r="O48" i="1" s="1"/>
  <c r="N47" i="2"/>
  <c r="N48" i="1" s="1"/>
  <c r="V46" i="2"/>
  <c r="S46" i="2"/>
  <c r="S47" i="1" s="1"/>
  <c r="R46" i="2"/>
  <c r="R47" i="1" s="1"/>
  <c r="Q46" i="2"/>
  <c r="Q47" i="1" s="1"/>
  <c r="P46" i="2"/>
  <c r="P47" i="1" s="1"/>
  <c r="O46" i="2"/>
  <c r="O47" i="1" s="1"/>
  <c r="V45" i="2"/>
  <c r="V44" i="2"/>
  <c r="V43" i="2"/>
  <c r="U43" i="2"/>
  <c r="U44" i="1" s="1"/>
  <c r="T43" i="2"/>
  <c r="T44" i="1" s="1"/>
  <c r="S43" i="2"/>
  <c r="S44" i="1" s="1"/>
  <c r="R43" i="2"/>
  <c r="R44" i="1" s="1"/>
  <c r="Q43" i="2"/>
  <c r="Q44" i="1" s="1"/>
  <c r="P43" i="2"/>
  <c r="O43" i="2"/>
  <c r="O44" i="1" s="1"/>
  <c r="N43" i="2"/>
  <c r="N44" i="1" s="1"/>
  <c r="V42" i="2"/>
  <c r="U42" i="2"/>
  <c r="U43" i="1" s="1"/>
  <c r="T42" i="2"/>
  <c r="S42" i="2"/>
  <c r="S43" i="1" s="1"/>
  <c r="R42" i="2"/>
  <c r="Q42" i="2"/>
  <c r="P42" i="2"/>
  <c r="O42" i="2"/>
  <c r="O43" i="1" s="1"/>
  <c r="N42" i="2"/>
  <c r="N43" i="1" s="1"/>
  <c r="V41" i="2"/>
  <c r="U41" i="2"/>
  <c r="U42" i="1" s="1"/>
  <c r="T41" i="2"/>
  <c r="T42" i="1" s="1"/>
  <c r="S41" i="2"/>
  <c r="S42" i="1" s="1"/>
  <c r="R41" i="2"/>
  <c r="R42" i="1" s="1"/>
  <c r="Q41" i="2"/>
  <c r="Q42" i="1" s="1"/>
  <c r="P41" i="2"/>
  <c r="P42" i="1" s="1"/>
  <c r="O41" i="2"/>
  <c r="O42" i="1" s="1"/>
  <c r="N41" i="2"/>
  <c r="N42" i="1" s="1"/>
  <c r="V40" i="2"/>
  <c r="U40" i="2"/>
  <c r="U41" i="1" s="1"/>
  <c r="V39" i="2"/>
  <c r="V38" i="2"/>
  <c r="V37" i="2"/>
  <c r="U37" i="2"/>
  <c r="T37" i="2"/>
  <c r="T38" i="1" s="1"/>
  <c r="S37" i="2"/>
  <c r="S38" i="1" s="1"/>
  <c r="R37" i="2"/>
  <c r="R38" i="1" s="1"/>
  <c r="Q37" i="2"/>
  <c r="Q38" i="1" s="1"/>
  <c r="P37" i="2"/>
  <c r="P38" i="1" s="1"/>
  <c r="O37" i="2"/>
  <c r="O38" i="1" s="1"/>
  <c r="N37" i="2"/>
  <c r="N38" i="1" s="1"/>
  <c r="V36" i="2"/>
  <c r="U36" i="2"/>
  <c r="T36" i="2"/>
  <c r="T37" i="1" s="1"/>
  <c r="S36" i="2"/>
  <c r="S37" i="1" s="1"/>
  <c r="R36" i="2"/>
  <c r="R37" i="1" s="1"/>
  <c r="Q36" i="2"/>
  <c r="Q37" i="1" s="1"/>
  <c r="P36" i="2"/>
  <c r="P37" i="1" s="1"/>
  <c r="O36" i="2"/>
  <c r="O37" i="1" s="1"/>
  <c r="N36" i="2"/>
  <c r="N37" i="1" s="1"/>
  <c r="M37" i="1"/>
  <c r="V35" i="2"/>
  <c r="AL36" i="1" s="1"/>
  <c r="N35" i="2"/>
  <c r="N36" i="1" s="1"/>
  <c r="M36" i="1"/>
  <c r="V34" i="2"/>
  <c r="U34" i="2"/>
  <c r="U35" i="1" s="1"/>
  <c r="T34" i="2"/>
  <c r="T35" i="1" s="1"/>
  <c r="V33" i="2"/>
  <c r="V32" i="2"/>
  <c r="U32" i="2"/>
  <c r="U33" i="1" s="1"/>
  <c r="T32" i="2"/>
  <c r="T33" i="1" s="1"/>
  <c r="S32" i="2"/>
  <c r="S33" i="1" s="1"/>
  <c r="R32" i="2"/>
  <c r="Q32" i="2"/>
  <c r="P32" i="2"/>
  <c r="O32" i="2"/>
  <c r="N32" i="2"/>
  <c r="N33" i="1" s="1"/>
  <c r="V31" i="2"/>
  <c r="U31" i="2"/>
  <c r="U32" i="1" s="1"/>
  <c r="T31" i="2"/>
  <c r="T32" i="1" s="1"/>
  <c r="S31" i="2"/>
  <c r="S32" i="1" s="1"/>
  <c r="R31" i="2"/>
  <c r="Q31" i="2"/>
  <c r="P31" i="2"/>
  <c r="O31" i="2"/>
  <c r="N31" i="2"/>
  <c r="N32" i="1" s="1"/>
  <c r="V30" i="2"/>
  <c r="AL31" i="1" s="1"/>
  <c r="U30" i="2"/>
  <c r="U31" i="1" s="1"/>
  <c r="T30" i="2"/>
  <c r="T31" i="1" s="1"/>
  <c r="S30" i="2"/>
  <c r="S31" i="1" s="1"/>
  <c r="R30" i="2"/>
  <c r="R31" i="1" s="1"/>
  <c r="V29" i="2"/>
  <c r="V28" i="2"/>
  <c r="U28" i="2"/>
  <c r="U29" i="1" s="1"/>
  <c r="T28" i="2"/>
  <c r="T29" i="1" s="1"/>
  <c r="R28" i="2"/>
  <c r="R29" i="1" s="1"/>
  <c r="M29" i="1"/>
  <c r="V27" i="2"/>
  <c r="Q27" i="2"/>
  <c r="Q28" i="1" s="1"/>
  <c r="V26" i="2"/>
  <c r="M27" i="1"/>
  <c r="V25" i="2"/>
  <c r="AL26" i="1" s="1"/>
  <c r="U25" i="2"/>
  <c r="U26" i="1" s="1"/>
  <c r="T25" i="2"/>
  <c r="T26" i="1" s="1"/>
  <c r="S25" i="2"/>
  <c r="S26" i="1" s="1"/>
  <c r="R25" i="2"/>
  <c r="R26" i="1" s="1"/>
  <c r="Q25" i="2"/>
  <c r="Q26" i="1" s="1"/>
  <c r="P25" i="2"/>
  <c r="O25" i="2"/>
  <c r="N25" i="2"/>
  <c r="N26" i="1" s="1"/>
  <c r="M26" i="1"/>
  <c r="V24" i="2"/>
  <c r="U24" i="2"/>
  <c r="U25" i="1" s="1"/>
  <c r="T24" i="2"/>
  <c r="T25" i="1" s="1"/>
  <c r="S24" i="2"/>
  <c r="S25" i="1" s="1"/>
  <c r="R24" i="2"/>
  <c r="R25" i="1" s="1"/>
  <c r="Q24" i="2"/>
  <c r="Q25" i="1" s="1"/>
  <c r="P24" i="2"/>
  <c r="O24" i="2"/>
  <c r="N24" i="2"/>
  <c r="N25" i="1" s="1"/>
  <c r="V23" i="2"/>
  <c r="R23" i="2"/>
  <c r="R24" i="1" s="1"/>
  <c r="Q23" i="2"/>
  <c r="Q24" i="1" s="1"/>
  <c r="P23" i="2"/>
  <c r="P24" i="1" s="1"/>
  <c r="I23" i="2"/>
  <c r="V22" i="2"/>
  <c r="N22" i="2"/>
  <c r="N23" i="1" s="1"/>
  <c r="I22" i="2"/>
  <c r="V21" i="2"/>
  <c r="Q21" i="2"/>
  <c r="Q22" i="1" s="1"/>
  <c r="P21" i="2"/>
  <c r="P22" i="1" s="1"/>
  <c r="I21" i="2"/>
  <c r="V20" i="2"/>
  <c r="I20" i="2"/>
  <c r="V19" i="2"/>
  <c r="I19" i="2"/>
  <c r="V18" i="2"/>
  <c r="R18" i="2"/>
  <c r="R19" i="1" s="1"/>
  <c r="Q18" i="2"/>
  <c r="Q19" i="1" s="1"/>
  <c r="P18" i="2"/>
  <c r="P19" i="1" s="1"/>
  <c r="I18" i="2"/>
  <c r="CO19" i="1"/>
  <c r="V17" i="2"/>
  <c r="T17" i="2"/>
  <c r="T18" i="1" s="1"/>
  <c r="S17" i="2"/>
  <c r="S18" i="1" s="1"/>
  <c r="R17" i="2"/>
  <c r="Q17" i="2"/>
  <c r="P17" i="2"/>
  <c r="P18" i="1" s="1"/>
  <c r="N17" i="2"/>
  <c r="N18" i="1" s="1"/>
  <c r="U17" i="2"/>
  <c r="U18" i="1" s="1"/>
  <c r="I17" i="2"/>
  <c r="V16" i="2"/>
  <c r="T16" i="2"/>
  <c r="T17" i="1" s="1"/>
  <c r="O16" i="2"/>
  <c r="O17" i="1" s="1"/>
  <c r="N16" i="2"/>
  <c r="N17" i="1" s="1"/>
  <c r="I16" i="2"/>
  <c r="V15" i="2"/>
  <c r="I15" i="2"/>
  <c r="V14" i="2"/>
  <c r="I14" i="2"/>
  <c r="V13" i="2"/>
  <c r="Q13" i="2"/>
  <c r="P13" i="2"/>
  <c r="P14" i="1" s="1"/>
  <c r="O13" i="2"/>
  <c r="O14" i="1" s="1"/>
  <c r="I13" i="2"/>
  <c r="V12" i="2"/>
  <c r="U12" i="2"/>
  <c r="U13" i="1" s="1"/>
  <c r="I12" i="2"/>
  <c r="V11" i="2"/>
  <c r="I11" i="2"/>
  <c r="CO12" i="1"/>
  <c r="V10" i="2"/>
  <c r="T10" i="2"/>
  <c r="T11" i="1" s="1"/>
  <c r="S10" i="2"/>
  <c r="S11" i="1" s="1"/>
  <c r="R10" i="2"/>
  <c r="I10" i="2"/>
  <c r="V9" i="2"/>
  <c r="I9" i="2"/>
  <c r="V8" i="2"/>
  <c r="I8" i="2"/>
  <c r="CQ23" i="1"/>
  <c r="V7" i="2"/>
  <c r="T7" i="2"/>
  <c r="T8" i="1" s="1"/>
  <c r="S7" i="2"/>
  <c r="S8" i="1" s="1"/>
  <c r="R7" i="2"/>
  <c r="R8" i="1" s="1"/>
  <c r="Q7" i="2"/>
  <c r="Q8" i="1" s="1"/>
  <c r="P7" i="2"/>
  <c r="P8" i="1" s="1"/>
  <c r="N7" i="2"/>
  <c r="N8" i="1" s="1"/>
  <c r="U7" i="2"/>
  <c r="U8" i="1" s="1"/>
  <c r="I7" i="2"/>
  <c r="V6" i="2"/>
  <c r="U6" i="2"/>
  <c r="U7" i="1" s="1"/>
  <c r="T6" i="2"/>
  <c r="T7" i="1" s="1"/>
  <c r="Q6" i="2"/>
  <c r="Q7" i="1" s="1"/>
  <c r="P6" i="2"/>
  <c r="P7" i="1" s="1"/>
  <c r="O6" i="2"/>
  <c r="O7" i="1" s="1"/>
  <c r="N6" i="2"/>
  <c r="N7" i="1" s="1"/>
  <c r="M7" i="1"/>
  <c r="S6" i="2"/>
  <c r="S7" i="1" s="1"/>
  <c r="I6" i="2"/>
  <c r="CO7" i="1"/>
  <c r="V5" i="2"/>
  <c r="Q5" i="2"/>
  <c r="Q6" i="1" s="1"/>
  <c r="P5" i="2"/>
  <c r="P6" i="1" s="1"/>
  <c r="M6" i="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EV84" i="1"/>
  <c r="ES84" i="1"/>
  <c r="DY84" i="1"/>
  <c r="DO84" i="1"/>
  <c r="DA84" i="1"/>
  <c r="CZ84" i="1"/>
  <c r="CV84" i="1"/>
  <c r="CU84" i="1"/>
  <c r="CT84" i="1"/>
  <c r="CS84" i="1"/>
  <c r="CR84" i="1"/>
  <c r="CQ84" i="1"/>
  <c r="CP84" i="1"/>
  <c r="CO84" i="1"/>
  <c r="FE84" i="1" s="1"/>
  <c r="CL84" i="1"/>
  <c r="CK84" i="1"/>
  <c r="CJ84" i="1"/>
  <c r="CI84" i="1"/>
  <c r="CH84" i="1"/>
  <c r="CG84" i="1"/>
  <c r="BH84" i="1"/>
  <c r="BG84" i="1"/>
  <c r="BF84" i="1"/>
  <c r="BE84" i="1"/>
  <c r="AV84" i="1"/>
  <c r="AT84" i="1"/>
  <c r="AM84" i="1"/>
  <c r="AL84" i="1"/>
  <c r="AA84" i="1"/>
  <c r="Z84" i="1"/>
  <c r="Y84" i="1"/>
  <c r="X84" i="1"/>
  <c r="W84" i="1"/>
  <c r="U84" i="1"/>
  <c r="J84" i="1"/>
  <c r="I84" i="1"/>
  <c r="H84" i="1"/>
  <c r="F84" i="1"/>
  <c r="E84" i="1"/>
  <c r="D84" i="1"/>
  <c r="C84" i="1"/>
  <c r="B84" i="1"/>
  <c r="A84" i="1"/>
  <c r="FM83" i="1"/>
  <c r="FJ83" i="1"/>
  <c r="FI83" i="1"/>
  <c r="FH83" i="1"/>
  <c r="EV83" i="1"/>
  <c r="ES83" i="1"/>
  <c r="DY83" i="1"/>
  <c r="DP83" i="1"/>
  <c r="DO83" i="1"/>
  <c r="DA83" i="1"/>
  <c r="CZ83" i="1"/>
  <c r="CV83" i="1"/>
  <c r="CU83" i="1"/>
  <c r="CT83" i="1"/>
  <c r="CS83" i="1"/>
  <c r="CR83" i="1"/>
  <c r="CQ83" i="1"/>
  <c r="CP83" i="1"/>
  <c r="CO83" i="1"/>
  <c r="FE83" i="1" s="1"/>
  <c r="CL83" i="1"/>
  <c r="CK83" i="1"/>
  <c r="CJ83" i="1"/>
  <c r="CI83" i="1"/>
  <c r="CH83" i="1"/>
  <c r="CG83" i="1"/>
  <c r="BH83" i="1"/>
  <c r="BG83" i="1"/>
  <c r="BF83" i="1"/>
  <c r="BE83" i="1"/>
  <c r="AV83" i="1"/>
  <c r="AT83" i="1"/>
  <c r="AM83" i="1"/>
  <c r="AL83" i="1"/>
  <c r="AA83" i="1"/>
  <c r="Z83" i="1"/>
  <c r="Y83" i="1"/>
  <c r="X83" i="1"/>
  <c r="W83" i="1"/>
  <c r="L83" i="1"/>
  <c r="J83" i="1"/>
  <c r="I83" i="1"/>
  <c r="H83" i="1"/>
  <c r="E83" i="1"/>
  <c r="D83" i="1"/>
  <c r="C83" i="1"/>
  <c r="B83" i="1"/>
  <c r="A83" i="1"/>
  <c r="FM82" i="1"/>
  <c r="FJ82" i="1"/>
  <c r="FI82" i="1"/>
  <c r="FH82" i="1"/>
  <c r="EV82" i="1"/>
  <c r="ES82" i="1"/>
  <c r="EI82" i="1"/>
  <c r="DY82" i="1"/>
  <c r="DP82" i="1"/>
  <c r="DO82" i="1"/>
  <c r="DA82" i="1"/>
  <c r="CZ82" i="1"/>
  <c r="CV82" i="1"/>
  <c r="CU82" i="1"/>
  <c r="CT82" i="1"/>
  <c r="CS82" i="1"/>
  <c r="CR82" i="1"/>
  <c r="CQ82" i="1"/>
  <c r="CP82" i="1"/>
  <c r="CL82" i="1"/>
  <c r="CK82" i="1"/>
  <c r="CJ82" i="1"/>
  <c r="CI82" i="1"/>
  <c r="CH82" i="1"/>
  <c r="CG82" i="1"/>
  <c r="BH82" i="1"/>
  <c r="BG82" i="1"/>
  <c r="BF82" i="1"/>
  <c r="BE82" i="1"/>
  <c r="AV82" i="1"/>
  <c r="AT82" i="1"/>
  <c r="AL82" i="1"/>
  <c r="AA82" i="1"/>
  <c r="Z82" i="1"/>
  <c r="Y82" i="1"/>
  <c r="X82" i="1"/>
  <c r="W82" i="1"/>
  <c r="J82" i="1"/>
  <c r="I82" i="1"/>
  <c r="H82" i="1"/>
  <c r="E82" i="1"/>
  <c r="D82" i="1"/>
  <c r="C82" i="1"/>
  <c r="B82" i="1"/>
  <c r="A82" i="1"/>
  <c r="FM81" i="1"/>
  <c r="FJ81" i="1"/>
  <c r="FI81" i="1"/>
  <c r="FH81" i="1"/>
  <c r="EV81" i="1"/>
  <c r="ES81" i="1"/>
  <c r="EI81" i="1"/>
  <c r="DY81" i="1"/>
  <c r="DP81" i="1"/>
  <c r="DO81" i="1"/>
  <c r="DA81" i="1"/>
  <c r="CZ81" i="1"/>
  <c r="CV81" i="1"/>
  <c r="CU81" i="1"/>
  <c r="CT81" i="1"/>
  <c r="CS81" i="1"/>
  <c r="CR81" i="1"/>
  <c r="CQ81" i="1"/>
  <c r="CP81" i="1"/>
  <c r="CL81" i="1"/>
  <c r="CK81" i="1"/>
  <c r="CJ81" i="1"/>
  <c r="CI81" i="1"/>
  <c r="CH81" i="1"/>
  <c r="CG81" i="1"/>
  <c r="BH81" i="1"/>
  <c r="BG81" i="1"/>
  <c r="BF81" i="1"/>
  <c r="BE81" i="1"/>
  <c r="AT81" i="1"/>
  <c r="AM81" i="1"/>
  <c r="AA81" i="1"/>
  <c r="Z81" i="1"/>
  <c r="Y81" i="1"/>
  <c r="X81" i="1"/>
  <c r="W81" i="1"/>
  <c r="J81" i="1"/>
  <c r="I81" i="1"/>
  <c r="H81" i="1"/>
  <c r="F81" i="1"/>
  <c r="E81" i="1"/>
  <c r="D81" i="1"/>
  <c r="C81" i="1"/>
  <c r="B81" i="1"/>
  <c r="A81" i="1"/>
  <c r="FM80" i="1"/>
  <c r="FJ80" i="1"/>
  <c r="FI80" i="1"/>
  <c r="FH80" i="1"/>
  <c r="EV80" i="1"/>
  <c r="ES80" i="1"/>
  <c r="EI80" i="1"/>
  <c r="DY80" i="1"/>
  <c r="DP80" i="1"/>
  <c r="DO80" i="1"/>
  <c r="DA80" i="1"/>
  <c r="CZ80" i="1"/>
  <c r="CV80" i="1"/>
  <c r="CU80" i="1"/>
  <c r="CT80" i="1"/>
  <c r="CS80" i="1"/>
  <c r="CR80" i="1"/>
  <c r="CQ80" i="1"/>
  <c r="CP80" i="1"/>
  <c r="CL80" i="1"/>
  <c r="CK80" i="1"/>
  <c r="CJ80" i="1"/>
  <c r="CI80" i="1"/>
  <c r="CH80" i="1"/>
  <c r="CG80" i="1"/>
  <c r="BH80" i="1"/>
  <c r="BG80" i="1"/>
  <c r="BF80" i="1"/>
  <c r="BE80" i="1"/>
  <c r="AT80" i="1"/>
  <c r="AM80" i="1"/>
  <c r="AA80" i="1"/>
  <c r="Z80" i="1"/>
  <c r="Y80" i="1"/>
  <c r="X80" i="1"/>
  <c r="W80" i="1"/>
  <c r="J80" i="1"/>
  <c r="I80" i="1"/>
  <c r="H80" i="1"/>
  <c r="E80" i="1"/>
  <c r="D80" i="1"/>
  <c r="C80" i="1"/>
  <c r="B80" i="1"/>
  <c r="A80" i="1"/>
  <c r="FM79" i="1"/>
  <c r="FJ79" i="1"/>
  <c r="FI79" i="1"/>
  <c r="FH79" i="1"/>
  <c r="EV79" i="1"/>
  <c r="ES79" i="1"/>
  <c r="DY79" i="1"/>
  <c r="DP79" i="1"/>
  <c r="DO79" i="1"/>
  <c r="DA79" i="1"/>
  <c r="CZ79" i="1"/>
  <c r="CV79" i="1"/>
  <c r="CU79" i="1"/>
  <c r="CT79" i="1"/>
  <c r="CS79" i="1"/>
  <c r="CR79" i="1"/>
  <c r="CQ79" i="1"/>
  <c r="CP79" i="1"/>
  <c r="CO79" i="1"/>
  <c r="L79" i="1" s="1"/>
  <c r="CL79" i="1"/>
  <c r="CK79" i="1"/>
  <c r="CJ79" i="1"/>
  <c r="CI79" i="1"/>
  <c r="CH79" i="1"/>
  <c r="CG79" i="1"/>
  <c r="BH79" i="1"/>
  <c r="BG79" i="1"/>
  <c r="BF79" i="1"/>
  <c r="BE79" i="1"/>
  <c r="AV79" i="1"/>
  <c r="AT79" i="1"/>
  <c r="AM79" i="1"/>
  <c r="AK79" i="1"/>
  <c r="AA79" i="1"/>
  <c r="Z79" i="1"/>
  <c r="Y79" i="1"/>
  <c r="X79" i="1"/>
  <c r="W79" i="1"/>
  <c r="N79" i="1"/>
  <c r="J79" i="1"/>
  <c r="I79" i="1"/>
  <c r="H79" i="1"/>
  <c r="E79" i="1"/>
  <c r="D79" i="1"/>
  <c r="C79" i="1"/>
  <c r="B79" i="1"/>
  <c r="A79" i="1"/>
  <c r="FM78" i="1"/>
  <c r="FJ78" i="1"/>
  <c r="FI78" i="1"/>
  <c r="FH78" i="1"/>
  <c r="EV78" i="1"/>
  <c r="ES78" i="1"/>
  <c r="DY78" i="1"/>
  <c r="DP78" i="1"/>
  <c r="DO78" i="1"/>
  <c r="DA78" i="1"/>
  <c r="CZ78" i="1"/>
  <c r="CV78" i="1"/>
  <c r="CU78" i="1"/>
  <c r="CT78" i="1"/>
  <c r="CS78" i="1"/>
  <c r="CR78" i="1"/>
  <c r="CQ78" i="1"/>
  <c r="CP78" i="1"/>
  <c r="CO78" i="1"/>
  <c r="FE78" i="1" s="1"/>
  <c r="CL78" i="1"/>
  <c r="CK78" i="1"/>
  <c r="CJ78" i="1"/>
  <c r="CI78" i="1"/>
  <c r="CH78" i="1"/>
  <c r="CG78" i="1"/>
  <c r="BH78" i="1"/>
  <c r="BG78" i="1"/>
  <c r="BF78" i="1"/>
  <c r="BE78" i="1"/>
  <c r="AV78" i="1"/>
  <c r="AT78" i="1"/>
  <c r="AM78" i="1"/>
  <c r="AA78" i="1"/>
  <c r="Z78" i="1"/>
  <c r="Y78" i="1"/>
  <c r="X78" i="1"/>
  <c r="W78" i="1"/>
  <c r="J78" i="1"/>
  <c r="I78" i="1"/>
  <c r="H78" i="1"/>
  <c r="E78" i="1"/>
  <c r="D78" i="1"/>
  <c r="C78" i="1"/>
  <c r="B78" i="1"/>
  <c r="A78" i="1"/>
  <c r="FM77" i="1"/>
  <c r="FJ77" i="1"/>
  <c r="FI77" i="1"/>
  <c r="FH77" i="1"/>
  <c r="EV77" i="1"/>
  <c r="ES77" i="1"/>
  <c r="EI77" i="1"/>
  <c r="DY77" i="1"/>
  <c r="DP77" i="1"/>
  <c r="DO77" i="1"/>
  <c r="DA77" i="1"/>
  <c r="CZ77" i="1"/>
  <c r="CV77" i="1"/>
  <c r="CU77" i="1"/>
  <c r="CT77" i="1"/>
  <c r="CS77" i="1"/>
  <c r="CR77" i="1"/>
  <c r="CQ77" i="1"/>
  <c r="CP77" i="1"/>
  <c r="CL77" i="1"/>
  <c r="CK77" i="1"/>
  <c r="CJ77" i="1"/>
  <c r="CI77" i="1"/>
  <c r="CH77" i="1"/>
  <c r="CG77" i="1"/>
  <c r="BH77" i="1"/>
  <c r="BG77" i="1"/>
  <c r="BF77" i="1"/>
  <c r="BE77" i="1"/>
  <c r="AV77" i="1"/>
  <c r="AT77" i="1"/>
  <c r="AM77" i="1"/>
  <c r="AA77" i="1"/>
  <c r="Z77" i="1"/>
  <c r="Y77" i="1"/>
  <c r="X77" i="1"/>
  <c r="W77" i="1"/>
  <c r="S77" i="1"/>
  <c r="R77" i="1"/>
  <c r="Q77" i="1"/>
  <c r="J77" i="1"/>
  <c r="I77" i="1"/>
  <c r="H77" i="1"/>
  <c r="E77" i="1"/>
  <c r="D77" i="1"/>
  <c r="C77" i="1"/>
  <c r="B77" i="1"/>
  <c r="A77" i="1"/>
  <c r="FM76" i="1"/>
  <c r="FJ76" i="1"/>
  <c r="FI76" i="1"/>
  <c r="FH76" i="1"/>
  <c r="EV76" i="1"/>
  <c r="ES76" i="1"/>
  <c r="EI76" i="1"/>
  <c r="DY76" i="1"/>
  <c r="DP76" i="1"/>
  <c r="DO76" i="1"/>
  <c r="DA76" i="1"/>
  <c r="CZ76" i="1"/>
  <c r="CV76" i="1"/>
  <c r="CU76" i="1"/>
  <c r="CT76" i="1"/>
  <c r="CS76" i="1"/>
  <c r="CR76" i="1"/>
  <c r="CQ76" i="1"/>
  <c r="CP76" i="1"/>
  <c r="CO76" i="1"/>
  <c r="FE76" i="1" s="1"/>
  <c r="CL76" i="1"/>
  <c r="CK76" i="1"/>
  <c r="CJ76" i="1"/>
  <c r="CI76" i="1"/>
  <c r="CH76" i="1"/>
  <c r="CG76" i="1"/>
  <c r="BH76" i="1"/>
  <c r="BG76" i="1"/>
  <c r="BF76" i="1"/>
  <c r="BE76" i="1"/>
  <c r="AT76" i="1"/>
  <c r="AL76" i="1"/>
  <c r="AB76" i="1"/>
  <c r="AA76" i="1"/>
  <c r="Z76" i="1"/>
  <c r="Y76" i="1"/>
  <c r="X76" i="1"/>
  <c r="W76" i="1"/>
  <c r="J76" i="1"/>
  <c r="I76" i="1"/>
  <c r="H76" i="1"/>
  <c r="E76" i="1"/>
  <c r="D76" i="1"/>
  <c r="C76" i="1"/>
  <c r="B76" i="1"/>
  <c r="A76" i="1"/>
  <c r="FM75" i="1"/>
  <c r="FJ75" i="1"/>
  <c r="FI75" i="1"/>
  <c r="FH75" i="1"/>
  <c r="EV75" i="1"/>
  <c r="ES75" i="1"/>
  <c r="EI75" i="1"/>
  <c r="DY75" i="1"/>
  <c r="DP75" i="1"/>
  <c r="DO75" i="1"/>
  <c r="DA75" i="1"/>
  <c r="CZ75" i="1"/>
  <c r="CV75" i="1"/>
  <c r="CU75" i="1"/>
  <c r="CT75" i="1"/>
  <c r="CS75" i="1"/>
  <c r="CR75" i="1"/>
  <c r="CQ75" i="1"/>
  <c r="CP75" i="1"/>
  <c r="CL75" i="1"/>
  <c r="CK75" i="1"/>
  <c r="CJ75" i="1"/>
  <c r="CI75" i="1"/>
  <c r="CH75" i="1"/>
  <c r="CG75" i="1"/>
  <c r="BH75" i="1"/>
  <c r="BG75" i="1"/>
  <c r="BF75" i="1"/>
  <c r="BE75" i="1"/>
  <c r="AV75" i="1"/>
  <c r="AT75" i="1"/>
  <c r="AB75" i="1"/>
  <c r="AA75" i="1"/>
  <c r="Z75" i="1"/>
  <c r="Y75" i="1"/>
  <c r="X75" i="1"/>
  <c r="W75" i="1"/>
  <c r="J75" i="1"/>
  <c r="I75" i="1"/>
  <c r="H75" i="1"/>
  <c r="E75" i="1"/>
  <c r="D75" i="1"/>
  <c r="C75" i="1"/>
  <c r="B75" i="1"/>
  <c r="A75" i="1"/>
  <c r="FM74" i="1"/>
  <c r="FJ74" i="1"/>
  <c r="FI74" i="1"/>
  <c r="FH74" i="1"/>
  <c r="EV74" i="1"/>
  <c r="ES74" i="1"/>
  <c r="EI74" i="1"/>
  <c r="DY74" i="1"/>
  <c r="DP74" i="1"/>
  <c r="DO74" i="1"/>
  <c r="DA74" i="1"/>
  <c r="CZ74" i="1"/>
  <c r="CV74" i="1"/>
  <c r="CU74" i="1"/>
  <c r="CT74" i="1"/>
  <c r="CS74" i="1"/>
  <c r="CR74" i="1"/>
  <c r="CQ74" i="1"/>
  <c r="CP74" i="1"/>
  <c r="CO74" i="1"/>
  <c r="L74" i="1" s="1"/>
  <c r="CL74" i="1"/>
  <c r="CK74" i="1"/>
  <c r="CJ74" i="1"/>
  <c r="CI74" i="1"/>
  <c r="CH74" i="1"/>
  <c r="CG74" i="1"/>
  <c r="BH74" i="1"/>
  <c r="BG74" i="1"/>
  <c r="BF74" i="1"/>
  <c r="BE74" i="1"/>
  <c r="AV74" i="1"/>
  <c r="AT74" i="1"/>
  <c r="AL74" i="1"/>
  <c r="AB74" i="1"/>
  <c r="AA74" i="1"/>
  <c r="Z74" i="1"/>
  <c r="Y74" i="1"/>
  <c r="X74" i="1"/>
  <c r="W74" i="1"/>
  <c r="J74" i="1"/>
  <c r="I74" i="1"/>
  <c r="H74" i="1"/>
  <c r="E74" i="1"/>
  <c r="D74" i="1"/>
  <c r="C74" i="1"/>
  <c r="B74" i="1"/>
  <c r="A74" i="1"/>
  <c r="FM73" i="1"/>
  <c r="FJ73" i="1"/>
  <c r="FI73" i="1"/>
  <c r="FH73" i="1"/>
  <c r="EV73" i="1"/>
  <c r="ES73" i="1"/>
  <c r="EI73" i="1"/>
  <c r="DY73" i="1"/>
  <c r="DO73" i="1"/>
  <c r="DA73" i="1"/>
  <c r="CZ73" i="1"/>
  <c r="CV73" i="1"/>
  <c r="CU73" i="1"/>
  <c r="CT73" i="1"/>
  <c r="CS73" i="1"/>
  <c r="CR73" i="1"/>
  <c r="CQ73" i="1"/>
  <c r="CP73" i="1"/>
  <c r="CO73" i="1"/>
  <c r="FE73" i="1" s="1"/>
  <c r="CL73" i="1"/>
  <c r="CK73" i="1"/>
  <c r="CJ73" i="1"/>
  <c r="CI73" i="1"/>
  <c r="CH73" i="1"/>
  <c r="CG73" i="1"/>
  <c r="BH73" i="1"/>
  <c r="BG73" i="1"/>
  <c r="BF73" i="1"/>
  <c r="BE73" i="1"/>
  <c r="AV73" i="1"/>
  <c r="AT73" i="1"/>
  <c r="AB73" i="1"/>
  <c r="AA73" i="1"/>
  <c r="Z73" i="1"/>
  <c r="Y73" i="1"/>
  <c r="X73" i="1"/>
  <c r="W73" i="1"/>
  <c r="T73" i="1"/>
  <c r="S73" i="1"/>
  <c r="R73" i="1"/>
  <c r="L73" i="1"/>
  <c r="J73" i="1"/>
  <c r="I73" i="1"/>
  <c r="H73" i="1"/>
  <c r="F73" i="1"/>
  <c r="E73" i="1"/>
  <c r="D73" i="1"/>
  <c r="C73" i="1"/>
  <c r="B73" i="1"/>
  <c r="A73" i="1"/>
  <c r="FM72" i="1"/>
  <c r="FJ72" i="1"/>
  <c r="FI72" i="1"/>
  <c r="FH72" i="1"/>
  <c r="EV72" i="1"/>
  <c r="ES72" i="1"/>
  <c r="EI72" i="1"/>
  <c r="DY72" i="1"/>
  <c r="DP72" i="1"/>
  <c r="DO72" i="1"/>
  <c r="DA72" i="1"/>
  <c r="CZ72" i="1"/>
  <c r="CV72" i="1"/>
  <c r="CU72" i="1"/>
  <c r="CT72" i="1"/>
  <c r="CS72" i="1"/>
  <c r="CR72" i="1"/>
  <c r="CQ72" i="1"/>
  <c r="CP72" i="1"/>
  <c r="CO72" i="1"/>
  <c r="L72" i="1" s="1"/>
  <c r="CL72" i="1"/>
  <c r="CK72" i="1"/>
  <c r="CJ72" i="1"/>
  <c r="CI72" i="1"/>
  <c r="CH72" i="1"/>
  <c r="CG72" i="1"/>
  <c r="BH72" i="1"/>
  <c r="BG72" i="1"/>
  <c r="BF72" i="1"/>
  <c r="BE72" i="1"/>
  <c r="AV72" i="1"/>
  <c r="AT72" i="1"/>
  <c r="AL72" i="1"/>
  <c r="AA72" i="1"/>
  <c r="Z72" i="1"/>
  <c r="Y72" i="1"/>
  <c r="X72" i="1"/>
  <c r="W72" i="1"/>
  <c r="J72" i="1"/>
  <c r="I72" i="1"/>
  <c r="H72" i="1"/>
  <c r="F72" i="1"/>
  <c r="E72" i="1"/>
  <c r="D72" i="1"/>
  <c r="C72" i="1"/>
  <c r="B72" i="1"/>
  <c r="A72" i="1"/>
  <c r="FM71" i="1"/>
  <c r="FJ71" i="1"/>
  <c r="FI71" i="1"/>
  <c r="FH71" i="1"/>
  <c r="EV71" i="1"/>
  <c r="ES71" i="1"/>
  <c r="EI71" i="1"/>
  <c r="DY71" i="1"/>
  <c r="DP71" i="1"/>
  <c r="DO71" i="1"/>
  <c r="DA71" i="1"/>
  <c r="CZ71" i="1"/>
  <c r="CV71" i="1"/>
  <c r="CU71" i="1"/>
  <c r="CT71" i="1"/>
  <c r="CS71" i="1"/>
  <c r="CR71" i="1"/>
  <c r="CQ71" i="1"/>
  <c r="CP71" i="1"/>
  <c r="CL71" i="1"/>
  <c r="CK71" i="1"/>
  <c r="CJ71" i="1"/>
  <c r="CI71" i="1"/>
  <c r="CH71" i="1"/>
  <c r="CG71" i="1"/>
  <c r="BH71" i="1"/>
  <c r="BG71" i="1"/>
  <c r="BF71" i="1"/>
  <c r="BE71" i="1"/>
  <c r="AT71" i="1"/>
  <c r="AM71" i="1"/>
  <c r="AA71" i="1"/>
  <c r="Z71" i="1"/>
  <c r="Y71" i="1"/>
  <c r="X71" i="1"/>
  <c r="W71" i="1"/>
  <c r="J71" i="1"/>
  <c r="I71" i="1"/>
  <c r="H71" i="1"/>
  <c r="E71" i="1"/>
  <c r="D71" i="1"/>
  <c r="C71" i="1"/>
  <c r="B71" i="1"/>
  <c r="A71" i="1"/>
  <c r="FM70" i="1"/>
  <c r="FJ70" i="1"/>
  <c r="FI70" i="1"/>
  <c r="FH70" i="1"/>
  <c r="EV70" i="1"/>
  <c r="ES70" i="1"/>
  <c r="DY70" i="1"/>
  <c r="DP70" i="1"/>
  <c r="DO70" i="1"/>
  <c r="DA70" i="1"/>
  <c r="CZ70" i="1"/>
  <c r="CV70" i="1"/>
  <c r="CU70" i="1"/>
  <c r="CT70" i="1"/>
  <c r="CS70" i="1"/>
  <c r="CR70" i="1"/>
  <c r="CQ70" i="1"/>
  <c r="CP70" i="1"/>
  <c r="CL70" i="1"/>
  <c r="CK70" i="1"/>
  <c r="CJ70" i="1"/>
  <c r="CI70" i="1"/>
  <c r="CH70" i="1"/>
  <c r="CG70" i="1"/>
  <c r="BH70" i="1"/>
  <c r="BG70" i="1"/>
  <c r="BF70" i="1"/>
  <c r="BE70" i="1"/>
  <c r="AT70" i="1"/>
  <c r="AM70" i="1"/>
  <c r="AA70" i="1"/>
  <c r="Z70" i="1"/>
  <c r="Y70" i="1"/>
  <c r="X70" i="1"/>
  <c r="W70" i="1"/>
  <c r="J70" i="1"/>
  <c r="I70" i="1"/>
  <c r="H70" i="1"/>
  <c r="E70" i="1"/>
  <c r="D70" i="1"/>
  <c r="C70" i="1"/>
  <c r="B70" i="1"/>
  <c r="A70" i="1"/>
  <c r="FM69" i="1"/>
  <c r="FJ69" i="1"/>
  <c r="FI69" i="1"/>
  <c r="FH69" i="1"/>
  <c r="EV69" i="1"/>
  <c r="ES69" i="1"/>
  <c r="DY69" i="1"/>
  <c r="DO69" i="1"/>
  <c r="DA69" i="1"/>
  <c r="CZ69" i="1"/>
  <c r="CV69" i="1"/>
  <c r="CU69" i="1"/>
  <c r="CT69" i="1"/>
  <c r="CS69" i="1"/>
  <c r="CR69" i="1"/>
  <c r="CQ69" i="1"/>
  <c r="CP69" i="1"/>
  <c r="CO69" i="1"/>
  <c r="L69" i="1" s="1"/>
  <c r="CL69" i="1"/>
  <c r="CK69" i="1"/>
  <c r="CJ69" i="1"/>
  <c r="CI69" i="1"/>
  <c r="CH69" i="1"/>
  <c r="CG69" i="1"/>
  <c r="BH69" i="1"/>
  <c r="BG69" i="1"/>
  <c r="BF69" i="1"/>
  <c r="BE69" i="1"/>
  <c r="AV69" i="1"/>
  <c r="AT69" i="1"/>
  <c r="AM69" i="1"/>
  <c r="AA69" i="1"/>
  <c r="Z69" i="1"/>
  <c r="Y69" i="1"/>
  <c r="X69" i="1"/>
  <c r="W69" i="1"/>
  <c r="U69" i="1"/>
  <c r="J69" i="1"/>
  <c r="I69" i="1"/>
  <c r="H69" i="1"/>
  <c r="E69" i="1"/>
  <c r="D69" i="1"/>
  <c r="C69" i="1"/>
  <c r="B69" i="1"/>
  <c r="A69" i="1"/>
  <c r="FM68" i="1"/>
  <c r="FJ68" i="1"/>
  <c r="FI68" i="1"/>
  <c r="FH68" i="1"/>
  <c r="EV68" i="1"/>
  <c r="ES68" i="1"/>
  <c r="DY68" i="1"/>
  <c r="DP68" i="1"/>
  <c r="DO68" i="1"/>
  <c r="DA68" i="1"/>
  <c r="CZ68" i="1"/>
  <c r="CV68" i="1"/>
  <c r="CU68" i="1"/>
  <c r="CT68" i="1"/>
  <c r="CS68" i="1"/>
  <c r="CR68" i="1"/>
  <c r="CQ68" i="1"/>
  <c r="CP68" i="1"/>
  <c r="CO68" i="1"/>
  <c r="L68" i="1" s="1"/>
  <c r="CL68" i="1"/>
  <c r="CK68" i="1"/>
  <c r="CJ68" i="1"/>
  <c r="CI68" i="1"/>
  <c r="CH68" i="1"/>
  <c r="CG68" i="1"/>
  <c r="BH68" i="1"/>
  <c r="BG68" i="1"/>
  <c r="BF68" i="1"/>
  <c r="BE68" i="1"/>
  <c r="AV68" i="1"/>
  <c r="AT68" i="1"/>
  <c r="AM68" i="1"/>
  <c r="AL68" i="1"/>
  <c r="AA68" i="1"/>
  <c r="Z68" i="1"/>
  <c r="Y68" i="1"/>
  <c r="X68" i="1"/>
  <c r="W68" i="1"/>
  <c r="M68" i="1"/>
  <c r="J68" i="1"/>
  <c r="I68" i="1"/>
  <c r="H68" i="1"/>
  <c r="E68" i="1"/>
  <c r="D68" i="1"/>
  <c r="C68" i="1"/>
  <c r="B68" i="1"/>
  <c r="A68" i="1"/>
  <c r="FM67" i="1"/>
  <c r="FJ67" i="1"/>
  <c r="FI67" i="1"/>
  <c r="FH67" i="1"/>
  <c r="EV67" i="1"/>
  <c r="ES67" i="1"/>
  <c r="EI67" i="1"/>
  <c r="DY67" i="1"/>
  <c r="DP67" i="1"/>
  <c r="DO67" i="1"/>
  <c r="DA67" i="1"/>
  <c r="CZ67" i="1"/>
  <c r="CV67" i="1"/>
  <c r="CU67" i="1"/>
  <c r="CT67" i="1"/>
  <c r="CS67" i="1"/>
  <c r="CR67" i="1"/>
  <c r="CQ67" i="1"/>
  <c r="CP67" i="1"/>
  <c r="CO67" i="1"/>
  <c r="FE67" i="1" s="1"/>
  <c r="CL67" i="1"/>
  <c r="CK67" i="1"/>
  <c r="CJ67" i="1"/>
  <c r="CI67" i="1"/>
  <c r="CH67" i="1"/>
  <c r="CG67" i="1"/>
  <c r="BH67" i="1"/>
  <c r="BG67" i="1"/>
  <c r="BF67" i="1"/>
  <c r="BE67" i="1"/>
  <c r="AV67" i="1"/>
  <c r="AT67" i="1"/>
  <c r="AB67" i="1"/>
  <c r="AA67" i="1"/>
  <c r="Z67" i="1"/>
  <c r="Y67" i="1"/>
  <c r="X67" i="1"/>
  <c r="W67" i="1"/>
  <c r="P67" i="1"/>
  <c r="O67" i="1"/>
  <c r="J67" i="1"/>
  <c r="I67" i="1"/>
  <c r="H67" i="1"/>
  <c r="E67" i="1"/>
  <c r="D67" i="1"/>
  <c r="C67" i="1"/>
  <c r="B67" i="1"/>
  <c r="A67" i="1"/>
  <c r="FM66" i="1"/>
  <c r="FJ66" i="1"/>
  <c r="FI66" i="1"/>
  <c r="FH66" i="1"/>
  <c r="EV66" i="1"/>
  <c r="ES66" i="1"/>
  <c r="EI66" i="1"/>
  <c r="DY66" i="1"/>
  <c r="DO66" i="1"/>
  <c r="DA66" i="1"/>
  <c r="CZ66" i="1"/>
  <c r="CU66" i="1"/>
  <c r="CT66" i="1"/>
  <c r="CS66" i="1"/>
  <c r="CR66" i="1"/>
  <c r="CQ66" i="1"/>
  <c r="CP66" i="1"/>
  <c r="CL66" i="1"/>
  <c r="CK66" i="1"/>
  <c r="CJ66" i="1"/>
  <c r="CI66" i="1"/>
  <c r="CH66" i="1"/>
  <c r="CG66" i="1"/>
  <c r="BH66" i="1"/>
  <c r="BG66" i="1"/>
  <c r="BF66" i="1"/>
  <c r="BE66" i="1"/>
  <c r="AT66" i="1"/>
  <c r="AB66" i="1"/>
  <c r="AA66" i="1"/>
  <c r="Z66" i="1"/>
  <c r="Y66" i="1"/>
  <c r="X66" i="1"/>
  <c r="W66" i="1"/>
  <c r="J66" i="1"/>
  <c r="I66" i="1"/>
  <c r="H66" i="1"/>
  <c r="E66" i="1"/>
  <c r="D66" i="1"/>
  <c r="C66" i="1"/>
  <c r="B66" i="1"/>
  <c r="A66" i="1"/>
  <c r="FM65" i="1"/>
  <c r="FJ65" i="1"/>
  <c r="FI65" i="1"/>
  <c r="FH65" i="1"/>
  <c r="EV65" i="1"/>
  <c r="ES65" i="1"/>
  <c r="EI65" i="1"/>
  <c r="DY65" i="1"/>
  <c r="DP65" i="1"/>
  <c r="DO65" i="1"/>
  <c r="DA65" i="1"/>
  <c r="CZ65" i="1"/>
  <c r="CU65" i="1"/>
  <c r="CT65" i="1"/>
  <c r="CS65" i="1"/>
  <c r="CR65" i="1"/>
  <c r="CQ65" i="1"/>
  <c r="CP65" i="1"/>
  <c r="CL65" i="1"/>
  <c r="CK65" i="1"/>
  <c r="CJ65" i="1"/>
  <c r="CI65" i="1"/>
  <c r="CH65" i="1"/>
  <c r="CG65" i="1"/>
  <c r="BH65" i="1"/>
  <c r="BG65" i="1"/>
  <c r="BF65" i="1"/>
  <c r="BE65" i="1"/>
  <c r="AT65" i="1"/>
  <c r="AM65" i="1"/>
  <c r="AL65" i="1"/>
  <c r="AA65" i="1"/>
  <c r="Z65" i="1"/>
  <c r="Y65" i="1"/>
  <c r="X65" i="1"/>
  <c r="W65" i="1"/>
  <c r="J65" i="1"/>
  <c r="I65" i="1"/>
  <c r="H65" i="1"/>
  <c r="E65" i="1"/>
  <c r="D65" i="1"/>
  <c r="C65" i="1"/>
  <c r="B65" i="1"/>
  <c r="A65" i="1"/>
  <c r="FM64" i="1"/>
  <c r="FJ64" i="1"/>
  <c r="FI64" i="1"/>
  <c r="FH64" i="1"/>
  <c r="EV64" i="1"/>
  <c r="ES64" i="1"/>
  <c r="EI64" i="1"/>
  <c r="DY64" i="1"/>
  <c r="DP64" i="1"/>
  <c r="DO64" i="1"/>
  <c r="DA64" i="1"/>
  <c r="CZ64" i="1"/>
  <c r="CU64" i="1"/>
  <c r="CT64" i="1"/>
  <c r="CS64" i="1"/>
  <c r="CR64" i="1"/>
  <c r="CQ64" i="1"/>
  <c r="CP64" i="1"/>
  <c r="CO64" i="1"/>
  <c r="L64" i="1" s="1"/>
  <c r="CL64" i="1"/>
  <c r="CK64" i="1"/>
  <c r="CJ64" i="1"/>
  <c r="CI64" i="1"/>
  <c r="CH64" i="1"/>
  <c r="CG64" i="1"/>
  <c r="BH64" i="1"/>
  <c r="BG64" i="1"/>
  <c r="BF64" i="1"/>
  <c r="BE64" i="1"/>
  <c r="AV64" i="1"/>
  <c r="AT64" i="1"/>
  <c r="AM64" i="1"/>
  <c r="AA64" i="1"/>
  <c r="Z64" i="1"/>
  <c r="Y64" i="1"/>
  <c r="X64" i="1"/>
  <c r="W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L63" i="1" s="1"/>
  <c r="CL63" i="1"/>
  <c r="CK63" i="1"/>
  <c r="CJ63" i="1"/>
  <c r="CI63" i="1"/>
  <c r="CH63" i="1"/>
  <c r="CG63" i="1"/>
  <c r="BH63" i="1"/>
  <c r="BG63" i="1"/>
  <c r="BF63" i="1"/>
  <c r="BE63" i="1"/>
  <c r="AV63" i="1"/>
  <c r="AT63" i="1"/>
  <c r="AA63" i="1"/>
  <c r="Z63" i="1"/>
  <c r="Y63" i="1"/>
  <c r="X63" i="1"/>
  <c r="W63" i="1"/>
  <c r="S63" i="1"/>
  <c r="J63" i="1"/>
  <c r="I63" i="1"/>
  <c r="H63" i="1"/>
  <c r="F63" i="1"/>
  <c r="E63" i="1"/>
  <c r="D63" i="1"/>
  <c r="C63" i="1"/>
  <c r="B63" i="1"/>
  <c r="A63" i="1"/>
  <c r="FM62" i="1"/>
  <c r="FJ62" i="1"/>
  <c r="FI62" i="1"/>
  <c r="FH62" i="1"/>
  <c r="EV62" i="1"/>
  <c r="ES62" i="1"/>
  <c r="EI62" i="1"/>
  <c r="DY62" i="1"/>
  <c r="DP62" i="1"/>
  <c r="DO62" i="1"/>
  <c r="DA62" i="1"/>
  <c r="CZ62" i="1"/>
  <c r="CU62" i="1"/>
  <c r="CT62" i="1"/>
  <c r="CS62" i="1"/>
  <c r="CR62" i="1"/>
  <c r="CQ62" i="1"/>
  <c r="CP62" i="1"/>
  <c r="CO62" i="1"/>
  <c r="L62" i="1" s="1"/>
  <c r="CL62" i="1"/>
  <c r="CK62" i="1"/>
  <c r="CJ62" i="1"/>
  <c r="CI62" i="1"/>
  <c r="CH62" i="1"/>
  <c r="CG62" i="1"/>
  <c r="BH62" i="1"/>
  <c r="BG62" i="1"/>
  <c r="BF62" i="1"/>
  <c r="BE62" i="1"/>
  <c r="AV62" i="1"/>
  <c r="AT62" i="1"/>
  <c r="AB62" i="1"/>
  <c r="AA62" i="1"/>
  <c r="Z62" i="1"/>
  <c r="Y62" i="1"/>
  <c r="X62" i="1"/>
  <c r="W62" i="1"/>
  <c r="N62" i="1"/>
  <c r="J62" i="1"/>
  <c r="I62" i="1"/>
  <c r="H62" i="1"/>
  <c r="F62" i="1"/>
  <c r="E62" i="1"/>
  <c r="D62" i="1"/>
  <c r="C62" i="1"/>
  <c r="B62" i="1"/>
  <c r="A62" i="1"/>
  <c r="FM61" i="1"/>
  <c r="FJ61" i="1"/>
  <c r="FI61" i="1"/>
  <c r="FH61" i="1"/>
  <c r="EV61" i="1"/>
  <c r="ES61" i="1"/>
  <c r="EI61" i="1"/>
  <c r="DY61" i="1"/>
  <c r="DO61" i="1"/>
  <c r="DA61" i="1"/>
  <c r="CZ61" i="1"/>
  <c r="CU61" i="1"/>
  <c r="CT61" i="1"/>
  <c r="CS61" i="1"/>
  <c r="CR61" i="1"/>
  <c r="CQ61" i="1"/>
  <c r="CP61" i="1"/>
  <c r="CO61" i="1"/>
  <c r="L61" i="1" s="1"/>
  <c r="CL61" i="1"/>
  <c r="CK61" i="1"/>
  <c r="CJ61" i="1"/>
  <c r="CI61" i="1"/>
  <c r="CH61" i="1"/>
  <c r="CG61" i="1"/>
  <c r="BH61" i="1"/>
  <c r="BG61" i="1"/>
  <c r="BF61" i="1"/>
  <c r="BE61" i="1"/>
  <c r="AV61" i="1"/>
  <c r="AT61" i="1"/>
  <c r="AB61" i="1"/>
  <c r="AA61" i="1"/>
  <c r="Z61" i="1"/>
  <c r="Y61" i="1"/>
  <c r="X61" i="1"/>
  <c r="W61" i="1"/>
  <c r="J61" i="1"/>
  <c r="I61" i="1"/>
  <c r="H61" i="1"/>
  <c r="E61" i="1"/>
  <c r="D61" i="1"/>
  <c r="C61" i="1"/>
  <c r="B61" i="1"/>
  <c r="A61" i="1"/>
  <c r="FM60" i="1"/>
  <c r="FJ60" i="1"/>
  <c r="FI60" i="1"/>
  <c r="FH60" i="1"/>
  <c r="EV60" i="1"/>
  <c r="ES60" i="1"/>
  <c r="EI60" i="1"/>
  <c r="DY60" i="1"/>
  <c r="DP60" i="1"/>
  <c r="DO60" i="1"/>
  <c r="DA60" i="1"/>
  <c r="CZ60" i="1"/>
  <c r="CU60" i="1"/>
  <c r="CT60" i="1"/>
  <c r="CS60" i="1"/>
  <c r="CR60" i="1"/>
  <c r="CQ60" i="1"/>
  <c r="CP60" i="1"/>
  <c r="CO60" i="1"/>
  <c r="L60" i="1" s="1"/>
  <c r="CL60" i="1"/>
  <c r="CK60" i="1"/>
  <c r="CJ60" i="1"/>
  <c r="CI60" i="1"/>
  <c r="CH60" i="1"/>
  <c r="CG60" i="1"/>
  <c r="BH60" i="1"/>
  <c r="BG60" i="1"/>
  <c r="BF60" i="1"/>
  <c r="BE60" i="1"/>
  <c r="AT60" i="1"/>
  <c r="AB60" i="1"/>
  <c r="AA60" i="1"/>
  <c r="Z60" i="1"/>
  <c r="Y60" i="1"/>
  <c r="X60" i="1"/>
  <c r="W60" i="1"/>
  <c r="J60" i="1"/>
  <c r="I60" i="1"/>
  <c r="H60" i="1"/>
  <c r="E60" i="1"/>
  <c r="D60" i="1"/>
  <c r="C60" i="1"/>
  <c r="B60" i="1"/>
  <c r="A60" i="1"/>
  <c r="FM59" i="1"/>
  <c r="FJ59" i="1"/>
  <c r="FI59" i="1"/>
  <c r="FH59" i="1"/>
  <c r="EV59" i="1"/>
  <c r="ES59" i="1"/>
  <c r="EI59" i="1"/>
  <c r="DY59" i="1"/>
  <c r="DP59" i="1"/>
  <c r="DO59" i="1"/>
  <c r="DA59" i="1"/>
  <c r="CZ59" i="1"/>
  <c r="CU59" i="1"/>
  <c r="CT59" i="1"/>
  <c r="CS59" i="1"/>
  <c r="CR59" i="1"/>
  <c r="CQ59" i="1"/>
  <c r="CP59" i="1"/>
  <c r="CO59" i="1"/>
  <c r="L59" i="1" s="1"/>
  <c r="CL59" i="1"/>
  <c r="CK59" i="1"/>
  <c r="CJ59" i="1"/>
  <c r="CI59" i="1"/>
  <c r="CH59" i="1"/>
  <c r="CG59" i="1"/>
  <c r="BH59" i="1"/>
  <c r="BG59" i="1"/>
  <c r="BF59" i="1"/>
  <c r="BE59" i="1"/>
  <c r="AV59" i="1"/>
  <c r="AT59" i="1"/>
  <c r="AA59" i="1"/>
  <c r="Z59" i="1"/>
  <c r="Y59" i="1"/>
  <c r="X59" i="1"/>
  <c r="W59" i="1"/>
  <c r="S59" i="1"/>
  <c r="J59" i="1"/>
  <c r="I59" i="1"/>
  <c r="H59" i="1"/>
  <c r="F59" i="1"/>
  <c r="E59" i="1"/>
  <c r="D59" i="1"/>
  <c r="C59" i="1"/>
  <c r="B59" i="1"/>
  <c r="A59" i="1"/>
  <c r="FM58" i="1"/>
  <c r="FJ58" i="1"/>
  <c r="FI58" i="1"/>
  <c r="FH58" i="1"/>
  <c r="EV58" i="1"/>
  <c r="ES58" i="1"/>
  <c r="EI58" i="1"/>
  <c r="DY58" i="1"/>
  <c r="DP58" i="1"/>
  <c r="DO58" i="1"/>
  <c r="DA58" i="1"/>
  <c r="CZ58" i="1"/>
  <c r="CU58" i="1"/>
  <c r="CT58" i="1"/>
  <c r="CS58" i="1"/>
  <c r="CR58" i="1"/>
  <c r="CQ58" i="1"/>
  <c r="CP58" i="1"/>
  <c r="CO58" i="1"/>
  <c r="FE58" i="1" s="1"/>
  <c r="CL58" i="1"/>
  <c r="CK58" i="1"/>
  <c r="CJ58" i="1"/>
  <c r="CI58" i="1"/>
  <c r="CH58" i="1"/>
  <c r="CG58" i="1"/>
  <c r="BH58" i="1"/>
  <c r="BG58" i="1"/>
  <c r="BF58" i="1"/>
  <c r="BE58" i="1"/>
  <c r="AV58" i="1"/>
  <c r="AT58" i="1"/>
  <c r="AB58" i="1"/>
  <c r="AA58" i="1"/>
  <c r="Z58" i="1"/>
  <c r="Y58" i="1"/>
  <c r="X58" i="1"/>
  <c r="W58" i="1"/>
  <c r="S58" i="1"/>
  <c r="J58" i="1"/>
  <c r="I58" i="1"/>
  <c r="H58" i="1"/>
  <c r="F58" i="1"/>
  <c r="E58" i="1"/>
  <c r="D58" i="1"/>
  <c r="C58" i="1"/>
  <c r="B58" i="1"/>
  <c r="A58" i="1"/>
  <c r="FM57" i="1"/>
  <c r="FJ57" i="1"/>
  <c r="FI57" i="1"/>
  <c r="FH57" i="1"/>
  <c r="EV57" i="1"/>
  <c r="ES57" i="1"/>
  <c r="EI57" i="1"/>
  <c r="DY57" i="1"/>
  <c r="DO57" i="1"/>
  <c r="DA57" i="1"/>
  <c r="CZ57" i="1"/>
  <c r="CU57" i="1"/>
  <c r="CT57" i="1"/>
  <c r="CS57" i="1"/>
  <c r="CR57" i="1"/>
  <c r="CQ57" i="1"/>
  <c r="CP57" i="1"/>
  <c r="CL57" i="1"/>
  <c r="CK57" i="1"/>
  <c r="CJ57" i="1"/>
  <c r="CI57" i="1"/>
  <c r="CH57" i="1"/>
  <c r="CG57" i="1"/>
  <c r="BH57" i="1"/>
  <c r="BG57" i="1"/>
  <c r="BF57" i="1"/>
  <c r="BE57" i="1"/>
  <c r="AV57" i="1"/>
  <c r="AT57" i="1"/>
  <c r="AB57" i="1"/>
  <c r="AA57" i="1"/>
  <c r="Z57" i="1"/>
  <c r="Y57" i="1"/>
  <c r="X57" i="1"/>
  <c r="W57" i="1"/>
  <c r="J57" i="1"/>
  <c r="I57" i="1"/>
  <c r="H57" i="1"/>
  <c r="F57" i="1"/>
  <c r="E57" i="1"/>
  <c r="D57" i="1"/>
  <c r="C57" i="1"/>
  <c r="B57" i="1"/>
  <c r="A57" i="1"/>
  <c r="FM56" i="1"/>
  <c r="FJ56" i="1"/>
  <c r="FI56" i="1"/>
  <c r="FH56" i="1"/>
  <c r="EV56" i="1"/>
  <c r="ES56" i="1"/>
  <c r="EI56" i="1"/>
  <c r="DY56" i="1"/>
  <c r="DO56" i="1"/>
  <c r="DA56" i="1"/>
  <c r="CZ56" i="1"/>
  <c r="CU56" i="1"/>
  <c r="CT56" i="1"/>
  <c r="CS56" i="1"/>
  <c r="CR56" i="1"/>
  <c r="CQ56" i="1"/>
  <c r="CP56" i="1"/>
  <c r="CO56" i="1"/>
  <c r="L56" i="1" s="1"/>
  <c r="CL56" i="1"/>
  <c r="CK56" i="1"/>
  <c r="CJ56" i="1"/>
  <c r="CI56" i="1"/>
  <c r="CH56" i="1"/>
  <c r="CG56" i="1"/>
  <c r="BH56" i="1"/>
  <c r="BG56" i="1"/>
  <c r="BF56" i="1"/>
  <c r="BE56" i="1"/>
  <c r="AT56" i="1"/>
  <c r="AB56" i="1"/>
  <c r="AA56" i="1"/>
  <c r="Z56" i="1"/>
  <c r="Y56" i="1"/>
  <c r="X56" i="1"/>
  <c r="W56" i="1"/>
  <c r="N56" i="1"/>
  <c r="J56" i="1"/>
  <c r="I56" i="1"/>
  <c r="H56" i="1"/>
  <c r="E56" i="1"/>
  <c r="D56" i="1"/>
  <c r="C56" i="1"/>
  <c r="B56" i="1"/>
  <c r="A56" i="1"/>
  <c r="FM55" i="1"/>
  <c r="FJ55" i="1"/>
  <c r="FI55" i="1"/>
  <c r="FH55" i="1"/>
  <c r="EV55" i="1"/>
  <c r="ES55" i="1"/>
  <c r="EI55" i="1"/>
  <c r="DY55" i="1"/>
  <c r="DO55" i="1"/>
  <c r="DA55" i="1"/>
  <c r="CZ55" i="1"/>
  <c r="CU55" i="1"/>
  <c r="CT55" i="1"/>
  <c r="CS55" i="1"/>
  <c r="CR55" i="1"/>
  <c r="CQ55" i="1"/>
  <c r="CP55" i="1"/>
  <c r="CL55" i="1"/>
  <c r="CK55" i="1"/>
  <c r="CJ55" i="1"/>
  <c r="CI55" i="1"/>
  <c r="CH55" i="1"/>
  <c r="CG55" i="1"/>
  <c r="BH55" i="1"/>
  <c r="BG55" i="1"/>
  <c r="BF55" i="1"/>
  <c r="BE55" i="1"/>
  <c r="AV55" i="1"/>
  <c r="AT55" i="1"/>
  <c r="AB55" i="1"/>
  <c r="AA55" i="1"/>
  <c r="Z55" i="1"/>
  <c r="Y55" i="1"/>
  <c r="X55" i="1"/>
  <c r="W55" i="1"/>
  <c r="J55" i="1"/>
  <c r="I55" i="1"/>
  <c r="H55" i="1"/>
  <c r="E55" i="1"/>
  <c r="D55" i="1"/>
  <c r="C55" i="1"/>
  <c r="B55" i="1"/>
  <c r="A55" i="1"/>
  <c r="FM54" i="1"/>
  <c r="FJ54" i="1"/>
  <c r="FI54" i="1"/>
  <c r="FH54" i="1"/>
  <c r="EV54" i="1"/>
  <c r="ES54" i="1"/>
  <c r="EI54" i="1"/>
  <c r="DY54" i="1"/>
  <c r="DP54" i="1"/>
  <c r="DO54" i="1"/>
  <c r="DA54" i="1"/>
  <c r="CZ54" i="1"/>
  <c r="CU54" i="1"/>
  <c r="CT54" i="1"/>
  <c r="CS54" i="1"/>
  <c r="CR54" i="1"/>
  <c r="CQ54" i="1"/>
  <c r="CP54" i="1"/>
  <c r="CO54" i="1"/>
  <c r="L54" i="1" s="1"/>
  <c r="CL54" i="1"/>
  <c r="CK54" i="1"/>
  <c r="CJ54" i="1"/>
  <c r="CI54" i="1"/>
  <c r="CH54" i="1"/>
  <c r="CG54" i="1"/>
  <c r="BH54" i="1"/>
  <c r="BG54" i="1"/>
  <c r="BF54" i="1"/>
  <c r="BE54" i="1"/>
  <c r="AV54" i="1"/>
  <c r="AT54" i="1"/>
  <c r="AB54" i="1"/>
  <c r="AA54" i="1"/>
  <c r="Z54" i="1"/>
  <c r="Y54" i="1"/>
  <c r="X54" i="1"/>
  <c r="W54" i="1"/>
  <c r="U54" i="1"/>
  <c r="T54" i="1"/>
  <c r="J54" i="1"/>
  <c r="I54" i="1"/>
  <c r="H54" i="1"/>
  <c r="F54" i="1"/>
  <c r="E54" i="1"/>
  <c r="D54" i="1"/>
  <c r="C54" i="1"/>
  <c r="B54" i="1"/>
  <c r="A54" i="1"/>
  <c r="FM53" i="1"/>
  <c r="FJ53" i="1"/>
  <c r="FI53" i="1"/>
  <c r="FH53" i="1"/>
  <c r="EV53" i="1"/>
  <c r="ES53" i="1"/>
  <c r="EI53" i="1"/>
  <c r="DY53" i="1"/>
  <c r="DO53" i="1"/>
  <c r="DA53" i="1"/>
  <c r="CZ53" i="1"/>
  <c r="CU53" i="1"/>
  <c r="CT53" i="1"/>
  <c r="CS53" i="1"/>
  <c r="CR53" i="1"/>
  <c r="CQ53" i="1"/>
  <c r="CP53" i="1"/>
  <c r="CO53" i="1"/>
  <c r="FE53" i="1" s="1"/>
  <c r="CL53" i="1"/>
  <c r="CK53" i="1"/>
  <c r="CJ53" i="1"/>
  <c r="CI53" i="1"/>
  <c r="CH53" i="1"/>
  <c r="CG53" i="1"/>
  <c r="BH53" i="1"/>
  <c r="BG53" i="1"/>
  <c r="BF53" i="1"/>
  <c r="BE53" i="1"/>
  <c r="AV53" i="1"/>
  <c r="AT53" i="1"/>
  <c r="AB53" i="1"/>
  <c r="AA53" i="1"/>
  <c r="Z53" i="1"/>
  <c r="Y53" i="1"/>
  <c r="X53" i="1"/>
  <c r="W53" i="1"/>
  <c r="J53" i="1"/>
  <c r="I53" i="1"/>
  <c r="H53" i="1"/>
  <c r="F53" i="1"/>
  <c r="E53" i="1"/>
  <c r="D53" i="1"/>
  <c r="C53" i="1"/>
  <c r="B53" i="1"/>
  <c r="A53" i="1"/>
  <c r="FM52" i="1"/>
  <c r="FJ52" i="1"/>
  <c r="FI52" i="1"/>
  <c r="FH52" i="1"/>
  <c r="EV52" i="1"/>
  <c r="ES52" i="1"/>
  <c r="EI52" i="1"/>
  <c r="DY52" i="1"/>
  <c r="DO52" i="1"/>
  <c r="DA52" i="1"/>
  <c r="CZ52" i="1"/>
  <c r="CU52" i="1"/>
  <c r="CT52" i="1"/>
  <c r="CS52" i="1"/>
  <c r="CR52" i="1"/>
  <c r="CQ52" i="1"/>
  <c r="CP52" i="1"/>
  <c r="CL52" i="1"/>
  <c r="CK52" i="1"/>
  <c r="CJ52" i="1"/>
  <c r="CI52" i="1"/>
  <c r="CH52" i="1"/>
  <c r="CG52" i="1"/>
  <c r="BH52" i="1"/>
  <c r="BG52" i="1"/>
  <c r="BF52" i="1"/>
  <c r="BE52" i="1"/>
  <c r="AV52" i="1"/>
  <c r="AT52" i="1"/>
  <c r="AB52" i="1"/>
  <c r="AA52" i="1"/>
  <c r="Z52" i="1"/>
  <c r="Y52" i="1"/>
  <c r="X52" i="1"/>
  <c r="W52" i="1"/>
  <c r="N52" i="1"/>
  <c r="J52" i="1"/>
  <c r="I52" i="1"/>
  <c r="H52" i="1"/>
  <c r="F52" i="1"/>
  <c r="E52" i="1"/>
  <c r="D52" i="1"/>
  <c r="C52" i="1"/>
  <c r="B52" i="1"/>
  <c r="A52" i="1"/>
  <c r="FM51" i="1"/>
  <c r="FJ51" i="1"/>
  <c r="FI51" i="1"/>
  <c r="FH51" i="1"/>
  <c r="EV51" i="1"/>
  <c r="ES51" i="1"/>
  <c r="EI51" i="1"/>
  <c r="DY51" i="1"/>
  <c r="DO51" i="1"/>
  <c r="DA51" i="1"/>
  <c r="CZ51" i="1"/>
  <c r="CU51" i="1"/>
  <c r="CT51" i="1"/>
  <c r="CS51" i="1"/>
  <c r="CR51" i="1"/>
  <c r="CQ51" i="1"/>
  <c r="CP51" i="1"/>
  <c r="CL51" i="1"/>
  <c r="CK51" i="1"/>
  <c r="CJ51" i="1"/>
  <c r="CI51" i="1"/>
  <c r="CH51" i="1"/>
  <c r="CG51" i="1"/>
  <c r="BH51" i="1"/>
  <c r="BG51" i="1"/>
  <c r="BF51" i="1"/>
  <c r="BE51" i="1"/>
  <c r="AT51" i="1"/>
  <c r="AB51" i="1"/>
  <c r="AA51" i="1"/>
  <c r="Z51" i="1"/>
  <c r="Y51" i="1"/>
  <c r="X51" i="1"/>
  <c r="W51" i="1"/>
  <c r="J51" i="1"/>
  <c r="I51" i="1"/>
  <c r="H51" i="1"/>
  <c r="F51" i="1"/>
  <c r="E51" i="1"/>
  <c r="D51" i="1"/>
  <c r="C51" i="1"/>
  <c r="B51" i="1"/>
  <c r="A51" i="1"/>
  <c r="FM50" i="1"/>
  <c r="FJ50" i="1"/>
  <c r="FI50" i="1"/>
  <c r="FH50" i="1"/>
  <c r="EV50" i="1"/>
  <c r="ES50" i="1"/>
  <c r="EI50" i="1"/>
  <c r="DY50" i="1"/>
  <c r="DP50" i="1"/>
  <c r="DO50" i="1"/>
  <c r="DA50" i="1"/>
  <c r="CZ50" i="1"/>
  <c r="CU50" i="1"/>
  <c r="CT50" i="1"/>
  <c r="CS50" i="1"/>
  <c r="CR50" i="1"/>
  <c r="CQ50" i="1"/>
  <c r="CP50" i="1"/>
  <c r="CL50" i="1"/>
  <c r="CK50" i="1"/>
  <c r="CJ50" i="1"/>
  <c r="CI50" i="1"/>
  <c r="CH50" i="1"/>
  <c r="CG50" i="1"/>
  <c r="BH50" i="1"/>
  <c r="BG50" i="1"/>
  <c r="BF50" i="1"/>
  <c r="BE50" i="1"/>
  <c r="AT50" i="1"/>
  <c r="AM50" i="1"/>
  <c r="AA50" i="1"/>
  <c r="Z50" i="1"/>
  <c r="Y50" i="1"/>
  <c r="X50" i="1"/>
  <c r="W50" i="1"/>
  <c r="J50" i="1"/>
  <c r="I50" i="1"/>
  <c r="H50" i="1"/>
  <c r="E50" i="1"/>
  <c r="D50" i="1"/>
  <c r="C50" i="1"/>
  <c r="B50" i="1"/>
  <c r="A50" i="1"/>
  <c r="FM49" i="1"/>
  <c r="FJ49" i="1"/>
  <c r="FI49" i="1"/>
  <c r="FH49" i="1"/>
  <c r="EV49" i="1"/>
  <c r="ES49" i="1"/>
  <c r="DY49" i="1"/>
  <c r="DP49" i="1"/>
  <c r="DO49" i="1"/>
  <c r="DA49" i="1"/>
  <c r="CZ49" i="1"/>
  <c r="CU49" i="1"/>
  <c r="CT49" i="1"/>
  <c r="CS49" i="1"/>
  <c r="CR49" i="1"/>
  <c r="CQ49" i="1"/>
  <c r="CP49" i="1"/>
  <c r="CO49" i="1"/>
  <c r="L49" i="1" s="1"/>
  <c r="CL49" i="1"/>
  <c r="CK49" i="1"/>
  <c r="CJ49" i="1"/>
  <c r="CI49" i="1"/>
  <c r="CH49" i="1"/>
  <c r="CG49" i="1"/>
  <c r="BH49" i="1"/>
  <c r="BG49" i="1"/>
  <c r="BF49" i="1"/>
  <c r="BE49" i="1"/>
  <c r="AV49" i="1"/>
  <c r="AT49" i="1"/>
  <c r="AM49" i="1"/>
  <c r="AA49" i="1"/>
  <c r="Z49" i="1"/>
  <c r="Y49" i="1"/>
  <c r="X49" i="1"/>
  <c r="W49" i="1"/>
  <c r="J49" i="1"/>
  <c r="I49" i="1"/>
  <c r="H49" i="1"/>
  <c r="F49" i="1"/>
  <c r="E49" i="1"/>
  <c r="D49" i="1"/>
  <c r="C49" i="1"/>
  <c r="B49" i="1"/>
  <c r="A49" i="1"/>
  <c r="FM48" i="1"/>
  <c r="FJ48" i="1"/>
  <c r="FI48" i="1"/>
  <c r="FH48" i="1"/>
  <c r="EV48" i="1"/>
  <c r="ES48" i="1"/>
  <c r="DY48" i="1"/>
  <c r="DP48" i="1"/>
  <c r="DO48" i="1"/>
  <c r="DA48" i="1"/>
  <c r="CZ48" i="1"/>
  <c r="CU48" i="1"/>
  <c r="CT48" i="1"/>
  <c r="CS48" i="1"/>
  <c r="CR48" i="1"/>
  <c r="CQ48" i="1"/>
  <c r="CP48" i="1"/>
  <c r="CO48" i="1"/>
  <c r="FE48" i="1" s="1"/>
  <c r="CL48" i="1"/>
  <c r="CK48" i="1"/>
  <c r="CJ48" i="1"/>
  <c r="CI48" i="1"/>
  <c r="CH48" i="1"/>
  <c r="CG48" i="1"/>
  <c r="BH48" i="1"/>
  <c r="BG48" i="1"/>
  <c r="BF48" i="1"/>
  <c r="BE48" i="1"/>
  <c r="AV48" i="1"/>
  <c r="AT48" i="1"/>
  <c r="AM48" i="1"/>
  <c r="AK48" i="1"/>
  <c r="AA48" i="1"/>
  <c r="Z48" i="1"/>
  <c r="Y48" i="1"/>
  <c r="X48" i="1"/>
  <c r="W48" i="1"/>
  <c r="M48" i="1"/>
  <c r="L48" i="1"/>
  <c r="J48" i="1"/>
  <c r="I48" i="1"/>
  <c r="H48" i="1"/>
  <c r="F48" i="1"/>
  <c r="E48" i="1"/>
  <c r="D48" i="1"/>
  <c r="C48" i="1"/>
  <c r="B48" i="1"/>
  <c r="A48" i="1"/>
  <c r="FM47" i="1"/>
  <c r="FJ47" i="1"/>
  <c r="FI47" i="1"/>
  <c r="FH47" i="1"/>
  <c r="EV47" i="1"/>
  <c r="ES47" i="1"/>
  <c r="EI47" i="1"/>
  <c r="DY47" i="1"/>
  <c r="DP47" i="1"/>
  <c r="DO47" i="1"/>
  <c r="DA47" i="1"/>
  <c r="CZ47" i="1"/>
  <c r="CU47" i="1"/>
  <c r="CT47" i="1"/>
  <c r="CS47" i="1"/>
  <c r="CR47" i="1"/>
  <c r="CQ47" i="1"/>
  <c r="CP47" i="1"/>
  <c r="CO47" i="1"/>
  <c r="L47" i="1" s="1"/>
  <c r="CL47" i="1"/>
  <c r="CK47" i="1"/>
  <c r="CJ47" i="1"/>
  <c r="CI47" i="1"/>
  <c r="CH47" i="1"/>
  <c r="CG47" i="1"/>
  <c r="BH47" i="1"/>
  <c r="BG47" i="1"/>
  <c r="BF47" i="1"/>
  <c r="BE47" i="1"/>
  <c r="AV47" i="1"/>
  <c r="AT47" i="1"/>
  <c r="AA47" i="1"/>
  <c r="Z47" i="1"/>
  <c r="Y47" i="1"/>
  <c r="X47" i="1"/>
  <c r="W47" i="1"/>
  <c r="J47" i="1"/>
  <c r="I47" i="1"/>
  <c r="H47" i="1"/>
  <c r="F47" i="1"/>
  <c r="E47" i="1"/>
  <c r="D47" i="1"/>
  <c r="C47" i="1"/>
  <c r="B47" i="1"/>
  <c r="A47" i="1"/>
  <c r="FM46" i="1"/>
  <c r="FJ46" i="1"/>
  <c r="FI46" i="1"/>
  <c r="FH46" i="1"/>
  <c r="EV46" i="1"/>
  <c r="ES46" i="1"/>
  <c r="EI46" i="1"/>
  <c r="DY46" i="1"/>
  <c r="DP46" i="1"/>
  <c r="DO46" i="1"/>
  <c r="DA46" i="1"/>
  <c r="CZ46" i="1"/>
  <c r="CU46" i="1"/>
  <c r="CT46" i="1"/>
  <c r="CS46" i="1"/>
  <c r="CR46" i="1"/>
  <c r="CQ46" i="1"/>
  <c r="CP46" i="1"/>
  <c r="CL46" i="1"/>
  <c r="CK46" i="1"/>
  <c r="CJ46" i="1"/>
  <c r="CI46" i="1"/>
  <c r="CH46" i="1"/>
  <c r="CG46" i="1"/>
  <c r="BH46" i="1"/>
  <c r="BG46" i="1"/>
  <c r="BF46" i="1"/>
  <c r="BE46" i="1"/>
  <c r="AT46" i="1"/>
  <c r="AM46" i="1"/>
  <c r="AA46" i="1"/>
  <c r="Z46" i="1"/>
  <c r="Y46" i="1"/>
  <c r="X46" i="1"/>
  <c r="W46" i="1"/>
  <c r="J46" i="1"/>
  <c r="I46" i="1"/>
  <c r="H46" i="1"/>
  <c r="E46" i="1"/>
  <c r="D46" i="1"/>
  <c r="C46" i="1"/>
  <c r="B46" i="1"/>
  <c r="A46" i="1"/>
  <c r="FM45" i="1"/>
  <c r="FJ45" i="1"/>
  <c r="FI45" i="1"/>
  <c r="FH45" i="1"/>
  <c r="EV45" i="1"/>
  <c r="ES45" i="1"/>
  <c r="DY45" i="1"/>
  <c r="DP45" i="1"/>
  <c r="DO45" i="1"/>
  <c r="DA45" i="1"/>
  <c r="CZ45" i="1"/>
  <c r="CU45" i="1"/>
  <c r="CT45" i="1"/>
  <c r="CS45" i="1"/>
  <c r="CR45" i="1"/>
  <c r="CQ45" i="1"/>
  <c r="CP45" i="1"/>
  <c r="CO45" i="1"/>
  <c r="L45" i="1" s="1"/>
  <c r="CL45" i="1"/>
  <c r="CK45" i="1"/>
  <c r="CJ45" i="1"/>
  <c r="CI45" i="1"/>
  <c r="CH45" i="1"/>
  <c r="CG45" i="1"/>
  <c r="BH45" i="1"/>
  <c r="BG45" i="1"/>
  <c r="BF45" i="1"/>
  <c r="BE45" i="1"/>
  <c r="AT45" i="1"/>
  <c r="AM45" i="1"/>
  <c r="AA45" i="1"/>
  <c r="Z45" i="1"/>
  <c r="Y45" i="1"/>
  <c r="X45" i="1"/>
  <c r="W45" i="1"/>
  <c r="J45" i="1"/>
  <c r="I45" i="1"/>
  <c r="H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A44" i="1"/>
  <c r="Z44" i="1"/>
  <c r="Y44" i="1"/>
  <c r="X44" i="1"/>
  <c r="W44" i="1"/>
  <c r="P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A43" i="1"/>
  <c r="Z43" i="1"/>
  <c r="Y43" i="1"/>
  <c r="X43" i="1"/>
  <c r="W43" i="1"/>
  <c r="T43" i="1"/>
  <c r="R43" i="1"/>
  <c r="Q43" i="1"/>
  <c r="P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A42" i="1"/>
  <c r="Z42" i="1"/>
  <c r="Y42" i="1"/>
  <c r="X42" i="1"/>
  <c r="W42" i="1"/>
  <c r="J42" i="1"/>
  <c r="I42" i="1"/>
  <c r="H42" i="1"/>
  <c r="E42" i="1"/>
  <c r="D42" i="1"/>
  <c r="C42" i="1"/>
  <c r="B42" i="1"/>
  <c r="A42" i="1"/>
  <c r="FM41" i="1"/>
  <c r="FJ41" i="1"/>
  <c r="FI41" i="1"/>
  <c r="FH41" i="1"/>
  <c r="EV41" i="1"/>
  <c r="ES41" i="1"/>
  <c r="DY41" i="1"/>
  <c r="DO41" i="1"/>
  <c r="DA41" i="1"/>
  <c r="CZ41" i="1"/>
  <c r="CU41" i="1"/>
  <c r="CT41" i="1"/>
  <c r="CS41" i="1"/>
  <c r="CR41" i="1"/>
  <c r="CQ41" i="1"/>
  <c r="CP41" i="1"/>
  <c r="CO41" i="1"/>
  <c r="L41" i="1" s="1"/>
  <c r="CL41" i="1"/>
  <c r="CK41" i="1"/>
  <c r="CJ41" i="1"/>
  <c r="CI41" i="1"/>
  <c r="CH41" i="1"/>
  <c r="CG41" i="1"/>
  <c r="BH41" i="1"/>
  <c r="BG41" i="1"/>
  <c r="BF41" i="1"/>
  <c r="BE41" i="1"/>
  <c r="AV41" i="1"/>
  <c r="AT41" i="1"/>
  <c r="AL41" i="1"/>
  <c r="AA41" i="1"/>
  <c r="Z41" i="1"/>
  <c r="Y41" i="1"/>
  <c r="X41" i="1"/>
  <c r="W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T40" i="1"/>
  <c r="AA40" i="1"/>
  <c r="Z40" i="1"/>
  <c r="Y40" i="1"/>
  <c r="X40" i="1"/>
  <c r="W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B38" i="1"/>
  <c r="AA38" i="1"/>
  <c r="Z38" i="1"/>
  <c r="Y38" i="1"/>
  <c r="X38" i="1"/>
  <c r="W38" i="1"/>
  <c r="U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A37" i="1"/>
  <c r="Z37" i="1"/>
  <c r="Y37" i="1"/>
  <c r="X37" i="1"/>
  <c r="W37" i="1"/>
  <c r="U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A36" i="1"/>
  <c r="Z36" i="1"/>
  <c r="Y36" i="1"/>
  <c r="X36" i="1"/>
  <c r="W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V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T34" i="1"/>
  <c r="AK34" i="1"/>
  <c r="AA34" i="1"/>
  <c r="Z34" i="1"/>
  <c r="Y34" i="1"/>
  <c r="X34" i="1"/>
  <c r="W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L32" i="1"/>
  <c r="CK32" i="1"/>
  <c r="CJ32" i="1"/>
  <c r="CI32" i="1"/>
  <c r="CH32" i="1"/>
  <c r="CG32" i="1"/>
  <c r="BH32" i="1"/>
  <c r="BG32" i="1"/>
  <c r="BF32" i="1"/>
  <c r="BE32" i="1"/>
  <c r="AV32" i="1"/>
  <c r="AT32" i="1"/>
  <c r="AA32" i="1"/>
  <c r="Z32" i="1"/>
  <c r="Y32" i="1"/>
  <c r="X32" i="1"/>
  <c r="W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A31" i="1"/>
  <c r="Z31" i="1"/>
  <c r="Y31" i="1"/>
  <c r="X31" i="1"/>
  <c r="W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V30" i="1"/>
  <c r="AT30" i="1"/>
  <c r="AL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A29" i="1"/>
  <c r="Z29" i="1"/>
  <c r="Y29" i="1"/>
  <c r="X29" i="1"/>
  <c r="W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A27" i="1"/>
  <c r="Z27" i="1"/>
  <c r="Y27" i="1"/>
  <c r="X27" i="1"/>
  <c r="W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L25" i="1"/>
  <c r="AA25" i="1"/>
  <c r="Z25" i="1"/>
  <c r="Y25" i="1"/>
  <c r="X25" i="1"/>
  <c r="W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A16" i="1"/>
  <c r="Z16" i="1"/>
  <c r="Y16" i="1"/>
  <c r="X16" i="1"/>
  <c r="W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B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B11" i="1"/>
  <c r="AA11" i="1"/>
  <c r="Z11" i="1"/>
  <c r="Y11" i="1"/>
  <c r="X11" i="1"/>
  <c r="W11" i="1"/>
  <c r="R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J7" i="1"/>
  <c r="I7" i="1"/>
  <c r="H7" i="1"/>
  <c r="E7" i="1"/>
  <c r="D7" i="1"/>
  <c r="C7" i="1"/>
  <c r="B7" i="1"/>
  <c r="A7" i="1"/>
  <c r="FM6" i="1"/>
  <c r="FJ6" i="1"/>
  <c r="FI6" i="1"/>
  <c r="FH6" i="1"/>
  <c r="EV6" i="1"/>
  <c r="ES6" i="1"/>
  <c r="DY6" i="1"/>
  <c r="DO6" i="1"/>
  <c r="DA6" i="1"/>
  <c r="CZ6" i="1"/>
  <c r="CU6" i="1"/>
  <c r="CT6" i="1"/>
  <c r="CS6" i="1"/>
  <c r="CR6" i="1"/>
  <c r="CP6" i="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I75" i="1" l="1"/>
  <c r="AI6" i="1"/>
  <c r="AJ25" i="1"/>
  <c r="AK30" i="1"/>
  <c r="AK32" i="1"/>
  <c r="AI37" i="1"/>
  <c r="AI61" i="1"/>
  <c r="AI66" i="1"/>
  <c r="AI69" i="1"/>
  <c r="AI78" i="1"/>
  <c r="AI81" i="1"/>
  <c r="AJ84" i="1"/>
  <c r="AK25" i="1"/>
  <c r="AJ37" i="1"/>
  <c r="AI56" i="1"/>
  <c r="AK84" i="1"/>
  <c r="AI45" i="1"/>
  <c r="AK37" i="1"/>
  <c r="AK43" i="1"/>
  <c r="AI46" i="1"/>
  <c r="AI58" i="1"/>
  <c r="AI68" i="1"/>
  <c r="AI30" i="1"/>
  <c r="AI50" i="1"/>
  <c r="AI59" i="1"/>
  <c r="AK42" i="1"/>
  <c r="AK46" i="1"/>
  <c r="AI49" i="1"/>
  <c r="AI80" i="1"/>
  <c r="AI23" i="1"/>
  <c r="AI84" i="1"/>
  <c r="AK49" i="1"/>
  <c r="AI65" i="1"/>
  <c r="AI77" i="1"/>
  <c r="AK80" i="1"/>
  <c r="AI51" i="1"/>
  <c r="AI60" i="1"/>
  <c r="AI67" i="1"/>
  <c r="AI70" i="1"/>
  <c r="AI76" i="1"/>
  <c r="AI47" i="1"/>
  <c r="AK27" i="1"/>
  <c r="AI48" i="1"/>
  <c r="AI55" i="1"/>
  <c r="AI57" i="1"/>
  <c r="AI73" i="1"/>
  <c r="F74" i="1"/>
  <c r="AI74" i="1"/>
  <c r="AI64" i="1"/>
  <c r="AI54" i="1"/>
  <c r="F77" i="1"/>
  <c r="F78" i="1"/>
  <c r="AI83" i="1"/>
  <c r="AI63" i="1"/>
  <c r="AI53" i="1"/>
  <c r="AI82" i="1"/>
  <c r="AI72" i="1"/>
  <c r="AI62" i="1"/>
  <c r="AI52" i="1"/>
  <c r="AI71" i="1"/>
  <c r="F83" i="1"/>
  <c r="AI79" i="1"/>
  <c r="F69" i="1"/>
  <c r="AI40" i="1"/>
  <c r="F67" i="1"/>
  <c r="F68" i="1"/>
  <c r="F79" i="1"/>
  <c r="F82" i="1"/>
  <c r="FE34" i="1"/>
  <c r="L58" i="1"/>
  <c r="FE68" i="1"/>
  <c r="FE74" i="1"/>
  <c r="AJ28" i="1"/>
  <c r="AJ40" i="1"/>
  <c r="AK45" i="1"/>
  <c r="AK69" i="1"/>
  <c r="AK70" i="1"/>
  <c r="AJ73" i="1"/>
  <c r="AK28" i="1"/>
  <c r="AK31" i="1"/>
  <c r="AJ53" i="1"/>
  <c r="AJ52" i="1"/>
  <c r="AK57" i="1"/>
  <c r="AJ61" i="1"/>
  <c r="AJ76" i="1"/>
  <c r="AK38" i="1"/>
  <c r="AK41" i="1"/>
  <c r="AB47" i="1"/>
  <c r="AK52" i="1"/>
  <c r="AJ54" i="1"/>
  <c r="AJ55" i="1"/>
  <c r="AL57" i="1"/>
  <c r="AK62" i="1"/>
  <c r="AB65" i="1"/>
  <c r="AJ67" i="1"/>
  <c r="AJ75" i="1"/>
  <c r="AJ26" i="1"/>
  <c r="AK29" i="1"/>
  <c r="AM35" i="1"/>
  <c r="AJ44" i="1"/>
  <c r="EI48" i="1"/>
  <c r="EI49" i="1"/>
  <c r="AB50" i="1"/>
  <c r="AJ51" i="1"/>
  <c r="AL52" i="1"/>
  <c r="AM53" i="1"/>
  <c r="AK54" i="1"/>
  <c r="AK55" i="1"/>
  <c r="AM56" i="1"/>
  <c r="AM57" i="1"/>
  <c r="AK58" i="1"/>
  <c r="AJ60" i="1"/>
  <c r="AM61" i="1"/>
  <c r="AL62" i="1"/>
  <c r="AJ63" i="1"/>
  <c r="AB64" i="1"/>
  <c r="AK66" i="1"/>
  <c r="AK67" i="1"/>
  <c r="EI68" i="1"/>
  <c r="AJ72" i="1"/>
  <c r="AM74" i="1"/>
  <c r="AK75" i="1"/>
  <c r="AB77" i="1"/>
  <c r="AB78" i="1"/>
  <c r="EI78" i="1"/>
  <c r="AB81" i="1"/>
  <c r="AJ82" i="1"/>
  <c r="AB83" i="1"/>
  <c r="EI83" i="1"/>
  <c r="AJ45" i="1"/>
  <c r="AL48" i="1"/>
  <c r="AL59" i="1"/>
  <c r="AJ41" i="1"/>
  <c r="AJ62" i="1"/>
  <c r="AM73" i="1"/>
  <c r="AK74" i="1"/>
  <c r="AK61" i="1"/>
  <c r="AB63" i="1"/>
  <c r="AB72" i="1"/>
  <c r="AB82" i="1"/>
  <c r="AJ21" i="1"/>
  <c r="AK26" i="1"/>
  <c r="AM29" i="1"/>
  <c r="AJ33" i="1"/>
  <c r="AK36" i="1"/>
  <c r="AB39" i="1"/>
  <c r="AK44" i="1"/>
  <c r="EI45" i="1"/>
  <c r="AB46" i="1"/>
  <c r="AJ47" i="1"/>
  <c r="AB48" i="1"/>
  <c r="AB49" i="1"/>
  <c r="AK51" i="1"/>
  <c r="AM52" i="1"/>
  <c r="AL54" i="1"/>
  <c r="AM55" i="1"/>
  <c r="AM58" i="1"/>
  <c r="AJ59" i="1"/>
  <c r="AK60" i="1"/>
  <c r="AM62" i="1"/>
  <c r="AK63" i="1"/>
  <c r="AJ64" i="1"/>
  <c r="AJ65" i="1"/>
  <c r="AM66" i="1"/>
  <c r="AM67" i="1"/>
  <c r="AJ68" i="1"/>
  <c r="DP69" i="1"/>
  <c r="EI70" i="1"/>
  <c r="AB71" i="1"/>
  <c r="AK72" i="1"/>
  <c r="AM75" i="1"/>
  <c r="AM76" i="1"/>
  <c r="EI79" i="1"/>
  <c r="AB80" i="1"/>
  <c r="AK82" i="1"/>
  <c r="AJ83" i="1"/>
  <c r="DP84" i="1"/>
  <c r="AK53" i="1"/>
  <c r="AJ56" i="1"/>
  <c r="AL47" i="1"/>
  <c r="AL58" i="1"/>
  <c r="AB26" i="1"/>
  <c r="AJ29" i="1"/>
  <c r="AK35" i="1"/>
  <c r="AK56" i="1"/>
  <c r="AJ58" i="1"/>
  <c r="AB59" i="1"/>
  <c r="AK33" i="1"/>
  <c r="AK47" i="1"/>
  <c r="AJ50" i="1"/>
  <c r="AM51" i="1"/>
  <c r="AM54" i="1"/>
  <c r="DP56" i="1"/>
  <c r="DP57" i="1"/>
  <c r="AK59" i="1"/>
  <c r="AM60" i="1"/>
  <c r="AL63" i="1"/>
  <c r="AK64" i="1"/>
  <c r="AK65" i="1"/>
  <c r="DP66" i="1"/>
  <c r="AK68" i="1"/>
  <c r="AJ71" i="1"/>
  <c r="DP73" i="1"/>
  <c r="AJ77" i="1"/>
  <c r="AJ78" i="1"/>
  <c r="AB79" i="1"/>
  <c r="AJ81" i="1"/>
  <c r="AK83" i="1"/>
  <c r="AB84" i="1"/>
  <c r="AJ69" i="1"/>
  <c r="AJ70" i="1"/>
  <c r="AK40" i="1"/>
  <c r="AJ57" i="1"/>
  <c r="AK73" i="1"/>
  <c r="AJ74" i="1"/>
  <c r="AJ35" i="1"/>
  <c r="AB44" i="1"/>
  <c r="AL53" i="1"/>
  <c r="AJ66" i="1"/>
  <c r="AB68" i="1"/>
  <c r="AK76" i="1"/>
  <c r="AB5" i="1"/>
  <c r="AJ27" i="1"/>
  <c r="AJ30" i="1"/>
  <c r="AJ39" i="1"/>
  <c r="AJ42" i="1"/>
  <c r="AJ43" i="1"/>
  <c r="AB45" i="1"/>
  <c r="AJ46" i="1"/>
  <c r="AM47" i="1"/>
  <c r="AJ48" i="1"/>
  <c r="AJ49" i="1"/>
  <c r="AK50" i="1"/>
  <c r="DP51" i="1"/>
  <c r="DP52" i="1"/>
  <c r="DP53" i="1"/>
  <c r="DP55" i="1"/>
  <c r="AM59" i="1"/>
  <c r="DP61" i="1"/>
  <c r="AM63" i="1"/>
  <c r="AB69" i="1"/>
  <c r="EI69" i="1"/>
  <c r="AB70" i="1"/>
  <c r="AK71" i="1"/>
  <c r="AM72" i="1"/>
  <c r="AK77" i="1"/>
  <c r="AK78" i="1"/>
  <c r="AJ79" i="1"/>
  <c r="AJ80" i="1"/>
  <c r="AK81" i="1"/>
  <c r="AM82" i="1"/>
  <c r="EI84" i="1"/>
  <c r="L35" i="1"/>
  <c r="FE35" i="1"/>
  <c r="FE80" i="1"/>
  <c r="L80" i="1"/>
  <c r="FE70" i="1"/>
  <c r="L70" i="1"/>
  <c r="L46" i="1"/>
  <c r="FE46" i="1"/>
  <c r="FE51" i="1"/>
  <c r="L51" i="1"/>
  <c r="FE66" i="1"/>
  <c r="L66" i="1"/>
  <c r="FE71" i="1"/>
  <c r="L71" i="1"/>
  <c r="FE81" i="1"/>
  <c r="L81" i="1"/>
  <c r="FE42" i="1"/>
  <c r="L42" i="1"/>
  <c r="L52" i="1"/>
  <c r="FE52" i="1"/>
  <c r="L57" i="1"/>
  <c r="FE57" i="1"/>
  <c r="L77" i="1"/>
  <c r="FE77" i="1"/>
  <c r="FE61" i="1"/>
  <c r="L67" i="1"/>
  <c r="L78" i="1"/>
  <c r="FE47" i="1"/>
  <c r="L53" i="1"/>
  <c r="FE56" i="1"/>
  <c r="L76" i="1"/>
  <c r="L84" i="1"/>
  <c r="FE31" i="1"/>
  <c r="FE62" i="1"/>
  <c r="FE41" i="1"/>
  <c r="K45" i="1"/>
  <c r="FV45" i="1"/>
  <c r="FV20" i="1"/>
  <c r="AL40" i="1"/>
  <c r="AV56" i="1"/>
  <c r="F61" i="1"/>
  <c r="AV65" i="1"/>
  <c r="AL71" i="1"/>
  <c r="AV76" i="1"/>
  <c r="K34" i="1"/>
  <c r="FU80" i="1"/>
  <c r="FU75" i="1"/>
  <c r="FU70" i="1"/>
  <c r="FU65" i="1"/>
  <c r="FU60" i="1"/>
  <c r="FU55" i="1"/>
  <c r="FU50" i="1"/>
  <c r="FU45" i="1"/>
  <c r="FU40" i="1"/>
  <c r="FS39" i="1"/>
  <c r="FU35" i="1"/>
  <c r="FS34" i="1"/>
  <c r="FS29" i="1"/>
  <c r="FQ28" i="1"/>
  <c r="FO27" i="1"/>
  <c r="FU20" i="1"/>
  <c r="FR15" i="1"/>
  <c r="FQ11" i="1"/>
  <c r="FU9" i="1"/>
  <c r="FU39" i="1"/>
  <c r="FU34" i="1"/>
  <c r="AV70" i="1"/>
  <c r="K65" i="1"/>
  <c r="FV65" i="1"/>
  <c r="FT34" i="1"/>
  <c r="AL34" i="1"/>
  <c r="AV45" i="1"/>
  <c r="AL46" i="1"/>
  <c r="AL50" i="1"/>
  <c r="F55" i="1"/>
  <c r="F75" i="1"/>
  <c r="AV80" i="1"/>
  <c r="FV81" i="1"/>
  <c r="FT80" i="1"/>
  <c r="FV76" i="1"/>
  <c r="FT75" i="1"/>
  <c r="FV71" i="1"/>
  <c r="FT70" i="1"/>
  <c r="FV66" i="1"/>
  <c r="FT65" i="1"/>
  <c r="FV61" i="1"/>
  <c r="FT60" i="1"/>
  <c r="FV56" i="1"/>
  <c r="FT55" i="1"/>
  <c r="FV51" i="1"/>
  <c r="FT50" i="1"/>
  <c r="FV46" i="1"/>
  <c r="FT45" i="1"/>
  <c r="FT40" i="1"/>
  <c r="FR39" i="1"/>
  <c r="FT35" i="1"/>
  <c r="FR34" i="1"/>
  <c r="FR29" i="1"/>
  <c r="FP28" i="1"/>
  <c r="FV21" i="1"/>
  <c r="FT20" i="1"/>
  <c r="FV16" i="1"/>
  <c r="FQ15" i="1"/>
  <c r="FV10" i="1"/>
  <c r="FT9" i="1"/>
  <c r="S80" i="2"/>
  <c r="S81" i="1" s="1"/>
  <c r="FQ27" i="1"/>
  <c r="FV80" i="1"/>
  <c r="FT39" i="1"/>
  <c r="AV29" i="1"/>
  <c r="AV40" i="1"/>
  <c r="F56" i="1"/>
  <c r="AL60" i="1"/>
  <c r="AV66" i="1"/>
  <c r="F70" i="1"/>
  <c r="AL81" i="1"/>
  <c r="FU81" i="1"/>
  <c r="FS80" i="1"/>
  <c r="FU76" i="1"/>
  <c r="FS75" i="1"/>
  <c r="FU71" i="1"/>
  <c r="FS70" i="1"/>
  <c r="FU66" i="1"/>
  <c r="FS65" i="1"/>
  <c r="FU61" i="1"/>
  <c r="FS60" i="1"/>
  <c r="FU56" i="1"/>
  <c r="FS55" i="1"/>
  <c r="FU51" i="1"/>
  <c r="FS50" i="1"/>
  <c r="FU46" i="1"/>
  <c r="FS45" i="1"/>
  <c r="FS40" i="1"/>
  <c r="FQ39" i="1"/>
  <c r="FS35" i="1"/>
  <c r="FQ34" i="1"/>
  <c r="FQ29" i="1"/>
  <c r="FO28" i="1"/>
  <c r="FU21" i="1"/>
  <c r="FS20" i="1"/>
  <c r="FU16" i="1"/>
  <c r="FP15" i="1"/>
  <c r="FU10" i="1"/>
  <c r="FS9" i="1"/>
  <c r="S34" i="2"/>
  <c r="S35" i="1" s="1"/>
  <c r="N50" i="2"/>
  <c r="N51" i="1" s="1"/>
  <c r="M14" i="2"/>
  <c r="M15" i="1" s="1"/>
  <c r="F60" i="1"/>
  <c r="FV60" i="1"/>
  <c r="FV50" i="1"/>
  <c r="FP27" i="1"/>
  <c r="FV9" i="1"/>
  <c r="AV34" i="1"/>
  <c r="AL51" i="1"/>
  <c r="F65" i="1"/>
  <c r="AV71" i="1"/>
  <c r="F76" i="1"/>
  <c r="K81" i="1"/>
  <c r="K71" i="1"/>
  <c r="K61" i="1"/>
  <c r="K51" i="1"/>
  <c r="K21" i="1"/>
  <c r="K11" i="1"/>
  <c r="FT81" i="1"/>
  <c r="FR80" i="1"/>
  <c r="FT76" i="1"/>
  <c r="FR75" i="1"/>
  <c r="FT71" i="1"/>
  <c r="FR70" i="1"/>
  <c r="FT66" i="1"/>
  <c r="FR65" i="1"/>
  <c r="FT61" i="1"/>
  <c r="FR60" i="1"/>
  <c r="FT56" i="1"/>
  <c r="FR55" i="1"/>
  <c r="FT51" i="1"/>
  <c r="FR50" i="1"/>
  <c r="FT46" i="1"/>
  <c r="FR45" i="1"/>
  <c r="FR40" i="1"/>
  <c r="FP39" i="1"/>
  <c r="FR35" i="1"/>
  <c r="FP34" i="1"/>
  <c r="FP29" i="1"/>
  <c r="FV27" i="1"/>
  <c r="FT21" i="1"/>
  <c r="FR20" i="1"/>
  <c r="FT16" i="1"/>
  <c r="FO15" i="1"/>
  <c r="FT10" i="1"/>
  <c r="FR9" i="1"/>
  <c r="U70" i="2"/>
  <c r="U71" i="1" s="1"/>
  <c r="F50" i="1"/>
  <c r="FT15" i="1"/>
  <c r="K55" i="1"/>
  <c r="FV75" i="1"/>
  <c r="FV55" i="1"/>
  <c r="FS15" i="1"/>
  <c r="AV9" i="1"/>
  <c r="AV10" i="1"/>
  <c r="AV27" i="1"/>
  <c r="AV46" i="1"/>
  <c r="AV50" i="1"/>
  <c r="AL55" i="1"/>
  <c r="AL61" i="1"/>
  <c r="AL75" i="1"/>
  <c r="F80" i="1"/>
  <c r="K80" i="1"/>
  <c r="K70" i="1"/>
  <c r="K60" i="1"/>
  <c r="K50" i="1"/>
  <c r="K40" i="1"/>
  <c r="K20" i="1"/>
  <c r="K10" i="1"/>
  <c r="FS81" i="1"/>
  <c r="FQ80" i="1"/>
  <c r="FS76" i="1"/>
  <c r="FQ75" i="1"/>
  <c r="FS71" i="1"/>
  <c r="FQ70" i="1"/>
  <c r="FS66" i="1"/>
  <c r="FQ65" i="1"/>
  <c r="FS61" i="1"/>
  <c r="FQ60" i="1"/>
  <c r="FS56" i="1"/>
  <c r="FQ55" i="1"/>
  <c r="FS51" i="1"/>
  <c r="FQ50" i="1"/>
  <c r="FS46" i="1"/>
  <c r="FQ45" i="1"/>
  <c r="FQ40" i="1"/>
  <c r="FO39" i="1"/>
  <c r="FQ35" i="1"/>
  <c r="FO29" i="1"/>
  <c r="FU27" i="1"/>
  <c r="FS21" i="1"/>
  <c r="FQ20" i="1"/>
  <c r="FQ16" i="1"/>
  <c r="FS10" i="1"/>
  <c r="FQ9" i="1"/>
  <c r="FO11" i="1"/>
  <c r="U71" i="2"/>
  <c r="U72" i="1" s="1"/>
  <c r="AL80" i="1"/>
  <c r="K75" i="1"/>
  <c r="FV70" i="1"/>
  <c r="F45" i="1"/>
  <c r="AV60" i="1"/>
  <c r="F66" i="1"/>
  <c r="AV81" i="1"/>
  <c r="K9" i="1"/>
  <c r="FR81" i="1"/>
  <c r="FP80" i="1"/>
  <c r="FR76" i="1"/>
  <c r="FP75" i="1"/>
  <c r="FR71" i="1"/>
  <c r="FP70" i="1"/>
  <c r="FR66" i="1"/>
  <c r="FP65" i="1"/>
  <c r="FR61" i="1"/>
  <c r="FP60" i="1"/>
  <c r="FR56" i="1"/>
  <c r="FP55" i="1"/>
  <c r="FR51" i="1"/>
  <c r="FP50" i="1"/>
  <c r="FR46" i="1"/>
  <c r="FP45" i="1"/>
  <c r="FP40" i="1"/>
  <c r="FP35" i="1"/>
  <c r="FV28" i="1"/>
  <c r="FT27" i="1"/>
  <c r="FR21" i="1"/>
  <c r="FP20" i="1"/>
  <c r="FO16" i="1"/>
  <c r="FR10" i="1"/>
  <c r="FP9" i="1"/>
  <c r="AL45" i="1"/>
  <c r="K15" i="1"/>
  <c r="FR28" i="1"/>
  <c r="AV15" i="1"/>
  <c r="AV20" i="1"/>
  <c r="F46" i="1"/>
  <c r="AV51" i="1"/>
  <c r="AL70" i="1"/>
  <c r="F71" i="1"/>
  <c r="K28" i="1"/>
  <c r="P40" i="2"/>
  <c r="P41" i="1" s="1"/>
  <c r="U26" i="2"/>
  <c r="U27" i="1" s="1"/>
  <c r="T26" i="2"/>
  <c r="T27" i="1" s="1"/>
  <c r="S26" i="2"/>
  <c r="S27" i="1" s="1"/>
  <c r="Q26" i="2"/>
  <c r="Q27" i="1" s="1"/>
  <c r="R26" i="2"/>
  <c r="R27" i="1" s="1"/>
  <c r="T33" i="2"/>
  <c r="T34" i="1" s="1"/>
  <c r="S33" i="2"/>
  <c r="S34" i="1" s="1"/>
  <c r="N33" i="2"/>
  <c r="N34" i="1" s="1"/>
  <c r="P38" i="2"/>
  <c r="P39" i="1" s="1"/>
  <c r="O38" i="2"/>
  <c r="O39" i="1" s="1"/>
  <c r="N38" i="2"/>
  <c r="N39" i="1" s="1"/>
  <c r="T49" i="2"/>
  <c r="T50" i="1" s="1"/>
  <c r="R49" i="2"/>
  <c r="R50" i="1" s="1"/>
  <c r="S49" i="2"/>
  <c r="S50" i="1" s="1"/>
  <c r="R54" i="2"/>
  <c r="R55" i="1" s="1"/>
  <c r="Q54" i="2"/>
  <c r="Q55" i="1" s="1"/>
  <c r="P54" i="2"/>
  <c r="P55" i="1" s="1"/>
  <c r="S59" i="2"/>
  <c r="S60" i="1" s="1"/>
  <c r="R59" i="2"/>
  <c r="R60" i="1" s="1"/>
  <c r="R64" i="2"/>
  <c r="R65" i="1" s="1"/>
  <c r="Q64" i="2"/>
  <c r="Q65" i="1" s="1"/>
  <c r="P64" i="2"/>
  <c r="P65" i="1" s="1"/>
  <c r="O64" i="2"/>
  <c r="O65" i="1" s="1"/>
  <c r="U69" i="2"/>
  <c r="U70" i="1" s="1"/>
  <c r="R69" i="2"/>
  <c r="R70" i="1" s="1"/>
  <c r="O74" i="2"/>
  <c r="O75" i="1" s="1"/>
  <c r="N74" i="2"/>
  <c r="N75" i="1" s="1"/>
  <c r="R74" i="2"/>
  <c r="R75" i="1" s="1"/>
  <c r="T79" i="2"/>
  <c r="T80" i="1" s="1"/>
  <c r="U79" i="2"/>
  <c r="U80" i="1" s="1"/>
  <c r="U9" i="2"/>
  <c r="U10" i="1" s="1"/>
  <c r="T9" i="2"/>
  <c r="T10" i="1" s="1"/>
  <c r="R9" i="2"/>
  <c r="R10" i="1" s="1"/>
  <c r="T27" i="2"/>
  <c r="T28" i="1" s="1"/>
  <c r="S27" i="2"/>
  <c r="S28" i="1" s="1"/>
  <c r="R27" i="2"/>
  <c r="R28" i="1" s="1"/>
  <c r="U27" i="2"/>
  <c r="U28" i="1" s="1"/>
  <c r="P8" i="2"/>
  <c r="P9" i="1" s="1"/>
  <c r="U19" i="2"/>
  <c r="U20" i="1" s="1"/>
  <c r="Q8" i="2"/>
  <c r="Q9" i="1" s="1"/>
  <c r="Q44" i="2"/>
  <c r="Q45" i="1" s="1"/>
  <c r="R44" i="2"/>
  <c r="R45" i="1" s="1"/>
  <c r="P74" i="2"/>
  <c r="P75" i="1" s="1"/>
  <c r="S14" i="2"/>
  <c r="S15" i="1" s="1"/>
  <c r="Q74" i="2"/>
  <c r="Q75" i="1" s="1"/>
  <c r="P45" i="2"/>
  <c r="P46" i="1" s="1"/>
  <c r="R11" i="2"/>
  <c r="R12" i="1" s="1"/>
  <c r="U15" i="2"/>
  <c r="U16" i="1" s="1"/>
  <c r="O22" i="2"/>
  <c r="O23" i="1" s="1"/>
  <c r="R29" i="2"/>
  <c r="R30" i="1" s="1"/>
  <c r="U35" i="2"/>
  <c r="U36" i="1" s="1"/>
  <c r="Q45" i="2"/>
  <c r="Q46" i="1" s="1"/>
  <c r="T51" i="2"/>
  <c r="T52" i="1" s="1"/>
  <c r="S60" i="2"/>
  <c r="S61" i="1" s="1"/>
  <c r="R66" i="2"/>
  <c r="R67" i="1" s="1"/>
  <c r="N71" i="2"/>
  <c r="N72" i="1" s="1"/>
  <c r="P75" i="2"/>
  <c r="P76" i="1" s="1"/>
  <c r="N20" i="2"/>
  <c r="N21" i="1" s="1"/>
  <c r="N39" i="2"/>
  <c r="N40" i="1" s="1"/>
  <c r="N45" i="2"/>
  <c r="N46" i="1" s="1"/>
  <c r="P55" i="2"/>
  <c r="P56" i="1" s="1"/>
  <c r="T70" i="2"/>
  <c r="T71" i="1" s="1"/>
  <c r="O15" i="2"/>
  <c r="O16" i="1" s="1"/>
  <c r="O20" i="2"/>
  <c r="O21" i="1" s="1"/>
  <c r="O39" i="2"/>
  <c r="O40" i="1" s="1"/>
  <c r="O45" i="2"/>
  <c r="O46" i="1" s="1"/>
  <c r="Q55" i="2"/>
  <c r="Q56" i="1" s="1"/>
  <c r="N75" i="2"/>
  <c r="N76" i="1" s="1"/>
  <c r="Q29" i="2"/>
  <c r="Q30" i="1" s="1"/>
  <c r="O51" i="2"/>
  <c r="O52" i="1" s="1"/>
  <c r="N60" i="2"/>
  <c r="N61" i="1" s="1"/>
  <c r="Q66" i="2"/>
  <c r="Q67" i="1" s="1"/>
  <c r="O75" i="2"/>
  <c r="O76" i="1" s="1"/>
  <c r="S11" i="2"/>
  <c r="S12" i="1" s="1"/>
  <c r="S29" i="2"/>
  <c r="S30" i="1" s="1"/>
  <c r="N40" i="2"/>
  <c r="N41" i="1" s="1"/>
  <c r="R45" i="2"/>
  <c r="R46" i="1" s="1"/>
  <c r="O56" i="2"/>
  <c r="O57" i="1" s="1"/>
  <c r="T60" i="2"/>
  <c r="T61" i="1" s="1"/>
  <c r="N65" i="2"/>
  <c r="N66" i="1" s="1"/>
  <c r="S66" i="2"/>
  <c r="S67" i="1" s="1"/>
  <c r="O71" i="2"/>
  <c r="O72" i="1" s="1"/>
  <c r="R75" i="2"/>
  <c r="R76" i="1" s="1"/>
  <c r="T11" i="2"/>
  <c r="T12" i="1" s="1"/>
  <c r="N21" i="2"/>
  <c r="N22" i="1" s="1"/>
  <c r="N34" i="2"/>
  <c r="N35" i="1" s="1"/>
  <c r="O40" i="2"/>
  <c r="O41" i="1" s="1"/>
  <c r="P56" i="2"/>
  <c r="P57" i="1" s="1"/>
  <c r="O65" i="2"/>
  <c r="O66" i="1" s="1"/>
  <c r="N80" i="2"/>
  <c r="N81" i="1" s="1"/>
  <c r="U14" i="2"/>
  <c r="U15" i="1" s="1"/>
  <c r="T14" i="2"/>
  <c r="T15" i="1" s="1"/>
  <c r="P14" i="2"/>
  <c r="P15" i="1" s="1"/>
  <c r="O14" i="2"/>
  <c r="O15" i="1" s="1"/>
  <c r="P26" i="2"/>
  <c r="P27" i="1" s="1"/>
  <c r="O26" i="2"/>
  <c r="O27" i="1" s="1"/>
  <c r="N26" i="2"/>
  <c r="N27" i="1" s="1"/>
  <c r="R33" i="2"/>
  <c r="R34" i="1" s="1"/>
  <c r="Q33" i="2"/>
  <c r="Q34" i="1" s="1"/>
  <c r="P33" i="2"/>
  <c r="P34" i="1" s="1"/>
  <c r="O33" i="2"/>
  <c r="O34" i="1" s="1"/>
  <c r="T38" i="2"/>
  <c r="T39" i="1" s="1"/>
  <c r="S38" i="2"/>
  <c r="S39" i="1" s="1"/>
  <c r="R38" i="2"/>
  <c r="R39" i="1" s="1"/>
  <c r="Q38" i="2"/>
  <c r="Q39" i="1" s="1"/>
  <c r="U44" i="2"/>
  <c r="U45" i="1" s="1"/>
  <c r="T44" i="2"/>
  <c r="T45" i="1" s="1"/>
  <c r="S44" i="2"/>
  <c r="S45" i="1" s="1"/>
  <c r="Q49" i="2"/>
  <c r="Q50" i="1" s="1"/>
  <c r="P49" i="2"/>
  <c r="P50" i="1" s="1"/>
  <c r="O49" i="2"/>
  <c r="O50" i="1" s="1"/>
  <c r="N49" i="2"/>
  <c r="N50" i="1" s="1"/>
  <c r="U54" i="2"/>
  <c r="U55" i="1" s="1"/>
  <c r="T54" i="2"/>
  <c r="T55" i="1" s="1"/>
  <c r="S54" i="2"/>
  <c r="S55" i="1" s="1"/>
  <c r="Q59" i="2"/>
  <c r="Q60" i="1" s="1"/>
  <c r="P59" i="2"/>
  <c r="P60" i="1" s="1"/>
  <c r="O59" i="2"/>
  <c r="O60" i="1" s="1"/>
  <c r="N59" i="2"/>
  <c r="N60" i="1" s="1"/>
  <c r="U64" i="2"/>
  <c r="U65" i="1" s="1"/>
  <c r="T64" i="2"/>
  <c r="T65" i="1" s="1"/>
  <c r="S64" i="2"/>
  <c r="S65" i="1" s="1"/>
  <c r="Q69" i="2"/>
  <c r="Q70" i="1" s="1"/>
  <c r="P69" i="2"/>
  <c r="P70" i="1" s="1"/>
  <c r="O69" i="2"/>
  <c r="O70" i="1" s="1"/>
  <c r="N69" i="2"/>
  <c r="N70" i="1" s="1"/>
  <c r="U74" i="2"/>
  <c r="U75" i="1" s="1"/>
  <c r="T74" i="2"/>
  <c r="T75" i="1" s="1"/>
  <c r="S74" i="2"/>
  <c r="S75" i="1" s="1"/>
  <c r="Q79" i="2"/>
  <c r="Q80" i="1" s="1"/>
  <c r="P79" i="2"/>
  <c r="P80" i="1" s="1"/>
  <c r="O79" i="2"/>
  <c r="O80" i="1" s="1"/>
  <c r="N79" i="2"/>
  <c r="N80" i="1" s="1"/>
  <c r="Q9" i="2"/>
  <c r="Q10" i="1" s="1"/>
  <c r="P9" i="2"/>
  <c r="P10" i="1" s="1"/>
  <c r="O9" i="2"/>
  <c r="O10" i="1" s="1"/>
  <c r="N9" i="2"/>
  <c r="N10" i="1" s="1"/>
  <c r="P27" i="2"/>
  <c r="P28" i="1" s="1"/>
  <c r="O27" i="2"/>
  <c r="O28" i="1" s="1"/>
  <c r="N27" i="2"/>
  <c r="N28" i="1" s="1"/>
  <c r="Q10" i="2"/>
  <c r="Q11" i="1" s="1"/>
  <c r="O10" i="2"/>
  <c r="O11" i="1" s="1"/>
  <c r="N10" i="2"/>
  <c r="N11" i="1" s="1"/>
  <c r="T15" i="2"/>
  <c r="T16" i="1" s="1"/>
  <c r="S15" i="2"/>
  <c r="S16" i="1" s="1"/>
  <c r="R15" i="2"/>
  <c r="R16" i="1" s="1"/>
  <c r="Q15" i="2"/>
  <c r="Q16" i="1" s="1"/>
  <c r="U20" i="2"/>
  <c r="U21" i="1" s="1"/>
  <c r="T20" i="2"/>
  <c r="T21" i="1" s="1"/>
  <c r="S20" i="2"/>
  <c r="S21" i="1" s="1"/>
  <c r="R20" i="2"/>
  <c r="R21" i="1" s="1"/>
  <c r="P28" i="2"/>
  <c r="P29" i="1" s="1"/>
  <c r="O28" i="2"/>
  <c r="O29" i="1" s="1"/>
  <c r="N28" i="2"/>
  <c r="N29" i="1" s="1"/>
  <c r="R34" i="2"/>
  <c r="R35" i="1" s="1"/>
  <c r="Q34" i="2"/>
  <c r="Q35" i="1" s="1"/>
  <c r="P34" i="2"/>
  <c r="P35" i="1" s="1"/>
  <c r="O34" i="2"/>
  <c r="O35" i="1" s="1"/>
  <c r="T39" i="2"/>
  <c r="T40" i="1" s="1"/>
  <c r="S39" i="2"/>
  <c r="S40" i="1" s="1"/>
  <c r="R39" i="2"/>
  <c r="R40" i="1" s="1"/>
  <c r="Q39" i="2"/>
  <c r="Q40" i="1" s="1"/>
  <c r="U45" i="2"/>
  <c r="U46" i="1" s="1"/>
  <c r="T45" i="2"/>
  <c r="T46" i="1" s="1"/>
  <c r="R50" i="2"/>
  <c r="R51" i="1" s="1"/>
  <c r="Q50" i="2"/>
  <c r="Q51" i="1" s="1"/>
  <c r="P50" i="2"/>
  <c r="P51" i="1" s="1"/>
  <c r="O50" i="2"/>
  <c r="O51" i="1" s="1"/>
  <c r="U55" i="2"/>
  <c r="U56" i="1" s="1"/>
  <c r="T55" i="2"/>
  <c r="T56" i="1" s="1"/>
  <c r="R60" i="2"/>
  <c r="R61" i="1" s="1"/>
  <c r="Q60" i="2"/>
  <c r="Q61" i="1" s="1"/>
  <c r="P60" i="2"/>
  <c r="P61" i="1" s="1"/>
  <c r="O60" i="2"/>
  <c r="O61" i="1" s="1"/>
  <c r="U65" i="2"/>
  <c r="U66" i="1" s="1"/>
  <c r="T65" i="2"/>
  <c r="T66" i="1" s="1"/>
  <c r="R70" i="2"/>
  <c r="R71" i="1" s="1"/>
  <c r="Q70" i="2"/>
  <c r="Q71" i="1" s="1"/>
  <c r="P70" i="2"/>
  <c r="P71" i="1" s="1"/>
  <c r="O70" i="2"/>
  <c r="O71" i="1" s="1"/>
  <c r="U75" i="2"/>
  <c r="U76" i="1" s="1"/>
  <c r="T75" i="2"/>
  <c r="T76" i="1" s="1"/>
  <c r="R80" i="2"/>
  <c r="R81" i="1" s="1"/>
  <c r="Q80" i="2"/>
  <c r="Q81" i="1" s="1"/>
  <c r="P80" i="2"/>
  <c r="P81" i="1" s="1"/>
  <c r="O80" i="2"/>
  <c r="O81" i="1" s="1"/>
  <c r="P29" i="2"/>
  <c r="P30" i="1" s="1"/>
  <c r="O29" i="2"/>
  <c r="O30" i="1" s="1"/>
  <c r="N29" i="2"/>
  <c r="N30" i="1" s="1"/>
  <c r="Q11" i="2"/>
  <c r="Q12" i="1" s="1"/>
  <c r="P11" i="2"/>
  <c r="P12" i="1" s="1"/>
  <c r="O11" i="2"/>
  <c r="O12" i="1" s="1"/>
  <c r="N11" i="2"/>
  <c r="N12" i="1" s="1"/>
  <c r="S16" i="2"/>
  <c r="S17" i="1" s="1"/>
  <c r="R16" i="2"/>
  <c r="R17" i="1" s="1"/>
  <c r="Q16" i="2"/>
  <c r="Q17" i="1" s="1"/>
  <c r="P16" i="2"/>
  <c r="P17" i="1" s="1"/>
  <c r="U21" i="2"/>
  <c r="U22" i="1" s="1"/>
  <c r="T21" i="2"/>
  <c r="T22" i="1" s="1"/>
  <c r="S21" i="2"/>
  <c r="S22" i="1" s="1"/>
  <c r="R21" i="2"/>
  <c r="R22" i="1" s="1"/>
  <c r="Q30" i="2"/>
  <c r="Q31" i="1" s="1"/>
  <c r="P30" i="2"/>
  <c r="P31" i="1" s="1"/>
  <c r="O30" i="2"/>
  <c r="O31" i="1" s="1"/>
  <c r="N30" i="2"/>
  <c r="N31" i="1" s="1"/>
  <c r="R35" i="2"/>
  <c r="R36" i="1" s="1"/>
  <c r="Q35" i="2"/>
  <c r="Q36" i="1" s="1"/>
  <c r="P35" i="2"/>
  <c r="P36" i="1" s="1"/>
  <c r="O35" i="2"/>
  <c r="O36" i="1" s="1"/>
  <c r="T40" i="2"/>
  <c r="T41" i="1" s="1"/>
  <c r="S40" i="2"/>
  <c r="S41" i="1" s="1"/>
  <c r="R40" i="2"/>
  <c r="R41" i="1" s="1"/>
  <c r="Q40" i="2"/>
  <c r="Q41" i="1" s="1"/>
  <c r="N46" i="2"/>
  <c r="N47" i="1" s="1"/>
  <c r="U46" i="2"/>
  <c r="U47" i="1" s="1"/>
  <c r="S51" i="2"/>
  <c r="S52" i="1" s="1"/>
  <c r="R51" i="2"/>
  <c r="R52" i="1" s="1"/>
  <c r="Q51" i="2"/>
  <c r="Q52" i="1" s="1"/>
  <c r="P51" i="2"/>
  <c r="P52" i="1" s="1"/>
  <c r="N56" i="2"/>
  <c r="N57" i="1" s="1"/>
  <c r="U56" i="2"/>
  <c r="U57" i="1" s="1"/>
  <c r="S61" i="2"/>
  <c r="S62" i="1" s="1"/>
  <c r="R61" i="2"/>
  <c r="R62" i="1" s="1"/>
  <c r="Q61" i="2"/>
  <c r="Q62" i="1" s="1"/>
  <c r="P61" i="2"/>
  <c r="P62" i="1" s="1"/>
  <c r="N66" i="2"/>
  <c r="N67" i="1" s="1"/>
  <c r="U66" i="2"/>
  <c r="U67" i="1" s="1"/>
  <c r="S71" i="2"/>
  <c r="S72" i="1" s="1"/>
  <c r="R71" i="2"/>
  <c r="R72" i="1" s="1"/>
  <c r="Q71" i="2"/>
  <c r="Q72" i="1" s="1"/>
  <c r="P71" i="2"/>
  <c r="P72" i="1" s="1"/>
  <c r="N76" i="2"/>
  <c r="N77" i="1" s="1"/>
  <c r="U76" i="2"/>
  <c r="U77" i="1" s="1"/>
  <c r="S81" i="2"/>
  <c r="S82" i="1" s="1"/>
  <c r="R81" i="2"/>
  <c r="R82" i="1" s="1"/>
  <c r="Q81" i="2"/>
  <c r="Q82" i="1" s="1"/>
  <c r="P81" i="2"/>
  <c r="P82" i="1" s="1"/>
  <c r="T22" i="2"/>
  <c r="T23" i="1" s="1"/>
  <c r="S22" i="2"/>
  <c r="S23" i="1" s="1"/>
  <c r="R22" i="2"/>
  <c r="R23" i="1" s="1"/>
  <c r="U29" i="2"/>
  <c r="U30" i="1" s="1"/>
  <c r="U33" i="2"/>
  <c r="U34" i="1" s="1"/>
  <c r="O44" i="2"/>
  <c r="O45" i="1" s="1"/>
  <c r="U49" i="2"/>
  <c r="U50" i="1" s="1"/>
  <c r="N54" i="2"/>
  <c r="N55" i="1" s="1"/>
  <c r="T59" i="2"/>
  <c r="T60" i="1" s="1"/>
  <c r="S69" i="2"/>
  <c r="S70" i="1" s="1"/>
  <c r="R79" i="2"/>
  <c r="R80" i="1" s="1"/>
  <c r="S9" i="2"/>
  <c r="S10" i="1" s="1"/>
  <c r="N15" i="2"/>
  <c r="N16" i="1" s="1"/>
  <c r="U16" i="2"/>
  <c r="U17" i="1" s="1"/>
  <c r="S28" i="2"/>
  <c r="S29" i="1" s="1"/>
  <c r="T35" i="2"/>
  <c r="T36" i="1" s="1"/>
  <c r="P39" i="2"/>
  <c r="P40" i="1" s="1"/>
  <c r="P44" i="2"/>
  <c r="P45" i="1" s="1"/>
  <c r="O54" i="2"/>
  <c r="O55" i="1" s="1"/>
  <c r="S55" i="2"/>
  <c r="S56" i="1" s="1"/>
  <c r="U59" i="2"/>
  <c r="U60" i="1" s="1"/>
  <c r="U61" i="2"/>
  <c r="U62" i="1" s="1"/>
  <c r="N64" i="2"/>
  <c r="N65" i="1" s="1"/>
  <c r="R65" i="2"/>
  <c r="R66" i="1" s="1"/>
  <c r="T69" i="2"/>
  <c r="T70" i="1" s="1"/>
  <c r="T71" i="2"/>
  <c r="T72" i="1" s="1"/>
  <c r="Q75" i="2"/>
  <c r="Q76" i="1" s="1"/>
  <c r="S79" i="2"/>
  <c r="S80" i="1" s="1"/>
  <c r="O81" i="2"/>
  <c r="O82" i="1" s="1"/>
  <c r="FV11" i="1"/>
  <c r="FV6" i="1"/>
  <c r="L43" i="1"/>
  <c r="FE25" i="1"/>
  <c r="FS16" i="1"/>
  <c r="FS11" i="1"/>
  <c r="FS6" i="1"/>
  <c r="L32" i="1"/>
  <c r="FR16" i="1"/>
  <c r="FR11" i="1"/>
  <c r="FR6" i="1"/>
  <c r="G11" i="1"/>
  <c r="FE54" i="1"/>
  <c r="FE59" i="1"/>
  <c r="FE64" i="1"/>
  <c r="FE44" i="1"/>
  <c r="FE49" i="1"/>
  <c r="FE33" i="1"/>
  <c r="FE75" i="1"/>
  <c r="FP16" i="1"/>
  <c r="FP11" i="1"/>
  <c r="FP6" i="1"/>
  <c r="FE45" i="1"/>
  <c r="FE50" i="1"/>
  <c r="FE55" i="1"/>
  <c r="FE60" i="1"/>
  <c r="FE65" i="1"/>
  <c r="FE72" i="1"/>
  <c r="FE82" i="1"/>
  <c r="FO6" i="1"/>
  <c r="FE69" i="1"/>
  <c r="FE7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5" i="1"/>
  <c r="M13" i="1"/>
  <c r="CJ9" i="1"/>
  <c r="CQ14" i="1"/>
  <c r="CJ19" i="1"/>
  <c r="AT22" i="1"/>
  <c r="CQ24" i="1"/>
  <c r="N4" i="2"/>
  <c r="N5" i="1" s="1"/>
  <c r="R5" i="2"/>
  <c r="R6" i="1" s="1"/>
  <c r="O7" i="2"/>
  <c r="O8" i="1" s="1"/>
  <c r="R8" i="2"/>
  <c r="R9" i="1" s="1"/>
  <c r="P10" i="2"/>
  <c r="P11" i="1" s="1"/>
  <c r="N12" i="2"/>
  <c r="N13" i="1" s="1"/>
  <c r="R13" i="2"/>
  <c r="R14" i="1" s="1"/>
  <c r="O17" i="2"/>
  <c r="O18" i="1" s="1"/>
  <c r="S18" i="2"/>
  <c r="S19" i="1" s="1"/>
  <c r="M20" i="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9" i="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1" i="1"/>
  <c r="O23" i="2"/>
  <c r="O24" i="1" s="1"/>
  <c r="CJ8" i="1"/>
  <c r="CQ13" i="1"/>
  <c r="CJ18" i="1"/>
  <c r="F20" i="1"/>
</calcChain>
</file>

<file path=xl/sharedStrings.xml><?xml version="1.0" encoding="utf-8"?>
<sst xmlns="http://schemas.openxmlformats.org/spreadsheetml/2006/main" count="1059" uniqueCount="822">
  <si>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</si>
  <si>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</si>
  <si>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</si>
  <si>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</si>
  <si>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</si>
  <si>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</si>
  <si>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</si>
  <si>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</si>
  <si>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</si>
  <si>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</si>
  <si>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</si>
  <si>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</si>
  <si>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</si>
  <si>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</si>
  <si>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</si>
  <si>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</si>
  <si>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</si>
  <si>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</si>
  <si>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</si>
  <si>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</si>
  <si>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</si>
  <si>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</si>
  <si>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</si>
  <si>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</si>
  <si>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</si>
  <si>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</si>
  <si>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</si>
  <si>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</si>
  <si>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</si>
  <si>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</si>
  <si>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</si>
  <si>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</si>
  <si>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</si>
  <si>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</si>
  <si>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</si>
  <si>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</si>
  <si>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</si>
  <si>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</si>
  <si>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</si>
  <si>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</si>
  <si>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</si>
  <si>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</si>
  <si>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</si>
  <si>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</si>
  <si>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</si>
  <si>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</si>
  <si>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</si>
  <si>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</si>
  <si>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</si>
  <si>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</si>
  <si>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</si>
  <si>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</si>
  <si>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</si>
  <si>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</si>
  <si>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</si>
  <si>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</si>
  <si>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</si>
  <si>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</si>
  <si>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</si>
  <si>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</si>
  <si>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</si>
  <si>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</si>
  <si>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</si>
  <si>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</si>
  <si>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</si>
  <si>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</si>
  <si>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</si>
  <si>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</si>
  <si>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</si>
  <si>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</si>
  <si>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</si>
  <si>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</si>
  <si>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</si>
  <si>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</si>
  <si>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</si>
  <si>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</si>
  <si>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</si>
  <si>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</si>
  <si>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</si>
  <si>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</si>
  <si>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</si>
  <si>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</si>
  <si>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</si>
  <si>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</si>
  <si>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</si>
  <si>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</si>
  <si>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</si>
  <si>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</si>
  <si>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</si>
  <si>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</si>
  <si>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</si>
  <si>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</si>
  <si>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</si>
  <si>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</si>
  <si>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</si>
  <si>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</si>
  <si>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</si>
  <si>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</si>
  <si>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</si>
  <si>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</si>
  <si>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</si>
  <si>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</si>
  <si>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</si>
  <si>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</si>
  <si>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</si>
  <si>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</si>
  <si>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</si>
  <si>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</si>
  <si>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</si>
  <si>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</si>
  <si>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</si>
  <si>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</si>
  <si>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</si>
  <si>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</si>
  <si>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</si>
  <si>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</si>
  <si>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</si>
  <si>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</si>
  <si>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</si>
  <si>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</si>
  <si>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</si>
  <si>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</si>
  <si>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</si>
  <si>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</si>
  <si>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</si>
  <si>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</si>
  <si>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</si>
  <si>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</si>
  <si>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</si>
  <si>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</si>
  <si>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</si>
  <si>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</si>
  <si>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</si>
  <si>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</si>
  <si>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</si>
  <si>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</si>
  <si>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</si>
  <si>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</si>
  <si>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</si>
  <si>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</si>
  <si>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</si>
  <si>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</si>
  <si>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</si>
  <si>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</si>
  <si>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</si>
  <si>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</si>
  <si>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</si>
  <si>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</si>
  <si>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</si>
  <si>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</si>
  <si>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</si>
  <si>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</si>
  <si>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</si>
  <si>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</si>
  <si>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</si>
  <si>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</si>
  <si>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</si>
  <si>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</si>
  <si>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</si>
  <si>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</si>
  <si>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</si>
  <si>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</si>
  <si>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</si>
  <si>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</si>
  <si>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</si>
  <si>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</si>
  <si>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</si>
  <si>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</si>
  <si>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</si>
  <si>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</si>
  <si>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</si>
  <si>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</si>
  <si>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</si>
  <si>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</si>
  <si>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</si>
  <si>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</si>
  <si>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</si>
  <si>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</si>
  <si>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</si>
  <si>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</si>
  <si>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</si>
  <si>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</si>
  <si>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</si>
  <si>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</si>
  <si>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</si>
  <si>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</si>
  <si>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</si>
  <si>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</si>
  <si>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</si>
  <si>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</si>
  <si>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</si>
  <si>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</si>
  <si>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</si>
  <si>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</si>
  <si>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</si>
  <si>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</si>
  <si>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</si>
  <si>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</si>
  <si>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</si>
  <si>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</si>
  <si>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</si>
  <si>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</si>
  <si>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</si>
  <si>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</si>
  <si>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</si>
  <si>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</si>
  <si>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</si>
  <si>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</si>
  <si>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</si>
  <si>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</si>
  <si>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</si>
  <si>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</si>
  <si>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</si>
  <si>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</si>
  <si>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</si>
  <si>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</si>
  <si>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</si>
  <si>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</si>
  <si>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</si>
  <si>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</si>
  <si>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</si>
  <si>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</si>
  <si>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</si>
  <si>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</si>
  <si>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</si>
  <si>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</si>
  <si>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</si>
  <si>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</si>
  <si>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</si>
  <si>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</si>
  <si>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</si>
  <si>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</si>
  <si>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</si>
  <si>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</si>
  <si>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</si>
  <si>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</si>
  <si>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</si>
  <si>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</si>
  <si>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</si>
  <si>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</si>
  <si>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</si>
  <si>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</si>
  <si>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</si>
  <si>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</si>
  <si>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</si>
  <si>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</si>
  <si>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</si>
  <si>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</si>
  <si>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</si>
  <si>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</si>
  <si>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</si>
  <si>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</si>
  <si>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</si>
  <si>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</si>
  <si>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</si>
  <si>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</si>
  <si>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</si>
  <si>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</si>
  <si>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</si>
  <si>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</si>
  <si>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</si>
  <si>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</si>
  <si>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</si>
  <si>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</si>
  <si>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</si>
  <si>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</si>
  <si>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</si>
  <si>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</si>
  <si>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</si>
  <si>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</si>
  <si>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</si>
  <si>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</si>
  <si>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</si>
  <si>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</si>
  <si>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</si>
  <si>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</si>
  <si>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</si>
  <si>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</si>
  <si>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</si>
  <si>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</si>
  <si>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</si>
  <si>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</si>
  <si>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</si>
  <si>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</si>
  <si>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</si>
  <si>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</si>
  <si>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</si>
  <si>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</si>
  <si>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</si>
  <si>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</si>
  <si>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</si>
  <si>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</si>
  <si>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</si>
  <si>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</si>
  <si>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</si>
  <si>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</si>
  <si>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</si>
  <si>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</si>
  <si>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</si>
  <si>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</si>
  <si>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</si>
  <si>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</si>
  <si>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</si>
  <si>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</si>
  <si>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</si>
  <si>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</si>
  <si>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</si>
  <si>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</si>
  <si>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</si>
  <si>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</si>
  <si>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</si>
  <si>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</si>
  <si>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</si>
  <si>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</si>
  <si>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</si>
  <si>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</si>
  <si>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</si>
  <si>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</si>
  <si>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</si>
  <si>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</si>
  <si>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</si>
  <si>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</si>
  <si>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</si>
  <si>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</si>
  <si>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</si>
  <si>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</si>
  <si>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</si>
  <si>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</si>
  <si>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</si>
  <si>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</si>
  <si>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</si>
  <si>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</si>
  <si>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</si>
  <si>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</si>
  <si>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</si>
  <si>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</si>
  <si>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</si>
  <si>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</si>
  <si>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</si>
  <si>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</si>
  <si>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</si>
  <si>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</si>
  <si>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</si>
  <si>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</si>
  <si>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</si>
  <si>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</si>
  <si>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</si>
  <si>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</si>
  <si>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</si>
  <si>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</si>
  <si>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</si>
  <si>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</si>
  <si>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</si>
  <si>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</si>
  <si>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</si>
  <si>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</si>
  <si>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</si>
  <si>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</si>
  <si>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</si>
  <si>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</si>
  <si>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</si>
  <si>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</si>
  <si>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</si>
  <si>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</si>
  <si>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</si>
  <si>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</si>
  <si>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</si>
  <si>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</si>
  <si>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</si>
  <si>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</si>
  <si>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</si>
  <si>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</si>
  <si>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</si>
  <si>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</si>
  <si>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</si>
  <si>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</si>
  <si>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</si>
  <si>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</si>
  <si>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</si>
  <si>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</si>
  <si>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</si>
  <si>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</si>
  <si>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</si>
  <si>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</si>
  <si>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</si>
  <si>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</si>
  <si>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</si>
  <si>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</si>
  <si>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</si>
  <si>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</si>
  <si>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</si>
  <si>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</si>
  <si>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</si>
  <si>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</si>
  <si>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</si>
  <si>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</si>
  <si>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</si>
  <si>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</si>
  <si>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</si>
  <si>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</si>
  <si>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</si>
  <si>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</si>
  <si>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</si>
  <si>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</si>
  <si>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</si>
  <si>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</si>
  <si>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</si>
  <si>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</si>
  <si>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</si>
  <si>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</si>
  <si>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</si>
  <si>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</si>
  <si>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</si>
  <si>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</si>
  <si>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</si>
  <si>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</si>
  <si>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</si>
  <si>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</si>
  <si>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</si>
  <si>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</si>
  <si>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</si>
  <si>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</si>
  <si>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</si>
  <si>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</si>
  <si>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</si>
  <si>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</si>
  <si>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</si>
  <si>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</si>
  <si>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</si>
  <si>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</si>
  <si>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</si>
  <si>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</si>
  <si>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</si>
  <si>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</si>
  <si>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</si>
  <si>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</si>
  <si>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</si>
  <si>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</si>
  <si>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</si>
  <si>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</si>
  <si>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</si>
  <si>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</si>
  <si>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</si>
  <si>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</si>
  <si>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</si>
  <si>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</si>
  <si>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</si>
  <si>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</si>
  <si>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</si>
  <si>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</si>
  <si>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</si>
  <si>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</si>
  <si>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</si>
  <si>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</si>
  <si>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</si>
  <si>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</si>
  <si>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</si>
  <si>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</si>
  <si>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</si>
  <si>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</si>
  <si>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</si>
  <si>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</si>
  <si>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</si>
  <si>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</si>
  <si>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</si>
  <si>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</si>
  <si>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</si>
  <si>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</si>
  <si>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</si>
  <si>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</si>
  <si>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</si>
  <si>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</si>
  <si>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</si>
  <si>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</si>
  <si>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</si>
  <si>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</si>
  <si>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</si>
  <si>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</si>
  <si>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</si>
  <si>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</si>
  <si>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</si>
  <si>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</si>
  <si>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</si>
  <si>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</si>
  <si>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</si>
  <si>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</si>
  <si>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</si>
  <si>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</si>
  <si>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</si>
  <si>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</si>
  <si>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</si>
  <si>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</si>
  <si>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</si>
  <si>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</si>
  <si>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</si>
  <si>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</si>
  <si>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</si>
  <si>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</si>
  <si>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</si>
  <si>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</si>
  <si>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</si>
  <si>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</si>
  <si>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</si>
  <si>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</si>
  <si>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</si>
  <si>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</si>
  <si>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</si>
  <si>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</si>
  <si>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</si>
  <si>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</si>
  <si>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</si>
  <si>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</si>
  <si>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</si>
  <si>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</si>
  <si>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</si>
  <si>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</si>
  <si>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</si>
  <si>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</si>
  <si>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</si>
  <si>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</si>
  <si>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</si>
  <si>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</si>
  <si>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</si>
  <si>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</si>
  <si>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</si>
  <si>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</si>
  <si>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</si>
  <si>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</si>
  <si>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</si>
  <si>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</si>
  <si>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</si>
  <si>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</si>
  <si>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</si>
  <si>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</si>
  <si>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</si>
  <si>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</si>
  <si>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</si>
  <si>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</si>
  <si>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</si>
  <si>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</si>
  <si>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</si>
  <si>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</si>
  <si>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</si>
  <si>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</si>
  <si>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</si>
  <si>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</si>
  <si>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</si>
  <si>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</si>
  <si>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</si>
  <si>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</si>
  <si>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</si>
  <si>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</si>
  <si>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</si>
  <si>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</si>
  <si>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</si>
  <si>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</si>
  <si>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</si>
  <si>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</si>
  <si>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</si>
  <si>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</si>
  <si>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</si>
  <si>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</si>
  <si>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</si>
  <si>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</si>
  <si>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</si>
  <si>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</si>
  <si>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</si>
  <si>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</si>
  <si>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</si>
  <si>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</si>
  <si>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</si>
  <si>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</si>
  <si>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</si>
  <si>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</si>
  <si>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</si>
  <si>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</si>
  <si>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</si>
  <si>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</si>
  <si>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</si>
  <si>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</si>
  <si>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</si>
  <si>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</si>
  <si>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</si>
  <si>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</si>
  <si>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</si>
  <si>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</si>
  <si>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</si>
  <si>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</si>
  <si>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</si>
  <si>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</si>
  <si>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</si>
  <si>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</si>
  <si>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</si>
  <si>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</si>
  <si>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</si>
  <si>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</si>
  <si>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</si>
  <si>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</si>
  <si>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</si>
  <si>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</si>
  <si>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</si>
  <si>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</si>
  <si>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</si>
  <si>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</si>
  <si>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</si>
  <si>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</si>
  <si>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</si>
  <si>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</si>
  <si>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</si>
  <si>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</si>
  <si>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</si>
  <si>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</si>
  <si>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</si>
  <si>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</si>
  <si>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</si>
  <si>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</si>
  <si>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</si>
  <si>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</si>
  <si>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</si>
  <si>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</si>
  <si>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</si>
  <si>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</si>
  <si>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</si>
  <si>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</si>
  <si>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</si>
  <si>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</si>
  <si>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</si>
  <si>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</si>
  <si>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</si>
  <si>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</si>
  <si>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</si>
  <si>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</si>
  <si>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</si>
  <si>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</si>
  <si>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</si>
  <si>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</si>
  <si>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</si>
  <si>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</si>
  <si>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</si>
  <si>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</si>
  <si>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</si>
  <si>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</si>
  <si>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</si>
  <si>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</si>
  <si>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</si>
  <si>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</si>
  <si>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</si>
  <si>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</si>
  <si>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</si>
  <si>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</si>
  <si>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</si>
  <si>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</si>
  <si>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</si>
  <si>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</si>
  <si>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</si>
  <si>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</si>
  <si>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</si>
  <si>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</si>
  <si>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</si>
  <si>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</si>
  <si>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</si>
  <si>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</si>
  <si>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</si>
  <si>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</si>
  <si>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</si>
  <si>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</si>
  <si>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</si>
  <si>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</si>
  <si>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</si>
  <si>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</si>
  <si>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</si>
  <si>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</si>
  <si>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</si>
  <si>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</si>
  <si>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</si>
  <si>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</si>
  <si>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T480s black - DE</t>
  </si>
  <si>
    <t>Lenovo T480s black - FR</t>
  </si>
  <si>
    <t>Lenovo T480s black - IT</t>
  </si>
  <si>
    <t>Lenovo T480s black - ES</t>
  </si>
  <si>
    <t>Lenovo T480s black - UK</t>
  </si>
  <si>
    <t>Lenovo T480s black - NOR</t>
  </si>
  <si>
    <t>Lenovo T480s black - BE</t>
  </si>
  <si>
    <t>Lenovo T480s black - BG</t>
  </si>
  <si>
    <t>Lenovo T480s black - CZ</t>
  </si>
  <si>
    <t>Lenovo T480s black - DK</t>
  </si>
  <si>
    <t>Lenovo T480s black - HU</t>
  </si>
  <si>
    <t>Lenovo T480s black - NL</t>
  </si>
  <si>
    <t>Lenovo T480s black - NO</t>
  </si>
  <si>
    <t>Lenovo T480s black - PL</t>
  </si>
  <si>
    <t>Lenovo T480s black - PT</t>
  </si>
  <si>
    <t>Lenovo T480s black - SE/FI</t>
  </si>
  <si>
    <t>Lenovo T480s black - CH</t>
  </si>
  <si>
    <t>Lenovo T480s black - US INT</t>
  </si>
  <si>
    <t>Lenovo T480s black - RUS</t>
  </si>
  <si>
    <t>Lenovo T480s black - US</t>
  </si>
  <si>
    <t>Lenovo T480s Regular black - DE</t>
  </si>
  <si>
    <t>Lenovo T480s Regular black - FR</t>
  </si>
  <si>
    <t>Lenovo T480s Regular black - IT</t>
  </si>
  <si>
    <t>Lenovo T480s Regular black - ES</t>
  </si>
  <si>
    <t>Lenovo T480s Regular black - UK</t>
  </si>
  <si>
    <t>Lenovo T480s Regular black - NOR</t>
  </si>
  <si>
    <t>Lenovo T480s Regular black - BE</t>
  </si>
  <si>
    <t>Lenovo T480s Regular black - BG</t>
  </si>
  <si>
    <t>Lenovo T480s Regular black - CZ</t>
  </si>
  <si>
    <t>Lenovo T480s Regular black - DK</t>
  </si>
  <si>
    <t>Lenovo T480s Regular black - HU</t>
  </si>
  <si>
    <t>Lenovo T480s Regular black - NL</t>
  </si>
  <si>
    <t>Lenovo T480s Regular black - NO</t>
  </si>
  <si>
    <t>Lenovo T480s Regular black - PL</t>
  </si>
  <si>
    <t>Lenovo T480s Regular black - PT</t>
  </si>
  <si>
    <t>Lenovo T480s Regular black - SE/FI</t>
  </si>
  <si>
    <t>Lenovo T480s Regular black - CH</t>
  </si>
  <si>
    <t>Lenovo T480s Regular black - US INT</t>
  </si>
  <si>
    <t>Lenovo T480s Regular black - RUS</t>
  </si>
  <si>
    <t>Lenovo T480s Regular black - US</t>
  </si>
  <si>
    <t>Lenovo T480s silver - DE</t>
  </si>
  <si>
    <t>Lenovo T480s silver - FR</t>
  </si>
  <si>
    <t>Lenovo T480s silver - IT</t>
  </si>
  <si>
    <t>Lenovo T480s silver - ES</t>
  </si>
  <si>
    <t>Lenovo T480s silver - UK</t>
  </si>
  <si>
    <t>Lenovo T480s silver - NOR</t>
  </si>
  <si>
    <t>Lenovo T480s silver - BE</t>
  </si>
  <si>
    <t>Lenovo T480s silver - BG</t>
  </si>
  <si>
    <t>Lenovo T480s silver - CZ</t>
  </si>
  <si>
    <t>Lenovo T480s silver - DK</t>
  </si>
  <si>
    <t>Lenovo T480s silver - HU</t>
  </si>
  <si>
    <t>Lenovo T480s silver - NL</t>
  </si>
  <si>
    <t>Lenovo T480s silver - NO</t>
  </si>
  <si>
    <t>Lenovo T480s silver - PL</t>
  </si>
  <si>
    <t>Lenovo T480s silver - PT</t>
  </si>
  <si>
    <t>Lenovo T480s silver - SE/FI</t>
  </si>
  <si>
    <t>Lenovo T480s silver - CH</t>
  </si>
  <si>
    <t>Lenovo T480s silver - US INT</t>
  </si>
  <si>
    <t>Lenovo T480s silver - RUS</t>
  </si>
  <si>
    <t>Lenovo T480s silver - US</t>
  </si>
  <si>
    <t>Lenovo T480s Regular Silver - DE</t>
  </si>
  <si>
    <t>Lenovo T480s Regular Silver - FR</t>
  </si>
  <si>
    <t>Lenovo T480s Regular Silver - IT</t>
  </si>
  <si>
    <t>Lenovo T480s Regular Silver - ES</t>
  </si>
  <si>
    <t>Lenovo T480s Regular Silver - UK</t>
  </si>
  <si>
    <t>Lenovo T480s Regular Silver - NOR</t>
  </si>
  <si>
    <t>Lenovo T480s Regular Silver - BE</t>
  </si>
  <si>
    <t>Lenovo T480s Regular Silver - BG</t>
  </si>
  <si>
    <t>Lenovo T480s Regular Silver - CZ</t>
  </si>
  <si>
    <t>Lenovo T480s Regular Silver - DK</t>
  </si>
  <si>
    <t>Lenovo T480s Regular Silver - HU</t>
  </si>
  <si>
    <t>Lenovo T480s Regular Silver - NL</t>
  </si>
  <si>
    <t>Lenovo T480s Regular Silver - NO</t>
  </si>
  <si>
    <t>Lenovo T480s Regular Silver - PL</t>
  </si>
  <si>
    <t>Lenovo T480s Regular Silver - PT</t>
  </si>
  <si>
    <t>Lenovo T480s Regular Silver - SE/FI</t>
  </si>
  <si>
    <t>Lenovo T480s Regular Silver - CH</t>
  </si>
  <si>
    <t>Lenovo T480s Regular Silver - US INT</t>
  </si>
  <si>
    <t>Lenovo T480s Regular Silver - RUS</t>
  </si>
  <si>
    <t>Lenovo T480s Regular Silver - US</t>
  </si>
  <si>
    <t>T480s, T490, E490, L480, L490, L380, L390, L380 Yoga, L390 Yoga, E490, E480</t>
  </si>
  <si>
    <t>Lenovo T490 Parent</t>
  </si>
  <si>
    <t>01YP366</t>
  </si>
  <si>
    <t>01YP287</t>
  </si>
  <si>
    <t>01EN978</t>
  </si>
  <si>
    <t>01YP449</t>
  </si>
  <si>
    <t>01YP535</t>
  </si>
  <si>
    <t>01YP540</t>
  </si>
  <si>
    <t>01YP541</t>
  </si>
  <si>
    <t>01YP549</t>
  </si>
  <si>
    <t>01YP546</t>
  </si>
  <si>
    <t>01YP542</t>
  </si>
  <si>
    <t>01YP486</t>
  </si>
  <si>
    <t>01YP487</t>
  </si>
  <si>
    <t>01EN981</t>
  </si>
  <si>
    <t>01YP489</t>
  </si>
  <si>
    <t>01YP495</t>
  </si>
  <si>
    <t>01YP500</t>
  </si>
  <si>
    <t>01YP501</t>
  </si>
  <si>
    <t>01YP509</t>
  </si>
  <si>
    <t>01YP346</t>
  </si>
  <si>
    <t>01YP262</t>
  </si>
  <si>
    <t>01YN352</t>
  </si>
  <si>
    <t>01YN431</t>
  </si>
  <si>
    <t>01YN357</t>
  </si>
  <si>
    <t>01YP490</t>
  </si>
  <si>
    <t>01YN448</t>
  </si>
  <si>
    <t>01YN379</t>
  </si>
  <si>
    <t>01YN346</t>
  </si>
  <si>
    <t>01YN427</t>
  </si>
  <si>
    <t>01EN984</t>
  </si>
  <si>
    <t>01YN389</t>
  </si>
  <si>
    <t>01YN435</t>
  </si>
  <si>
    <t>01YN360</t>
  </si>
  <si>
    <t>01YN441</t>
  </si>
  <si>
    <t>01YN365</t>
  </si>
  <si>
    <t>01YN366</t>
  </si>
  <si>
    <t>01YN449</t>
  </si>
  <si>
    <t>01YN402</t>
  </si>
  <si>
    <t>01YN340</t>
  </si>
  <si>
    <t>01YN391</t>
  </si>
  <si>
    <t>01YN397</t>
  </si>
  <si>
    <t>01YN390</t>
  </si>
  <si>
    <t>01YP508</t>
  </si>
  <si>
    <t>01YN419</t>
  </si>
  <si>
    <t>01YN386</t>
  </si>
  <si>
    <t>01YN401</t>
  </si>
  <si>
    <t>01YN329</t>
  </si>
  <si>
    <t>01YN406</t>
  </si>
  <si>
    <t>01YN409</t>
  </si>
  <si>
    <t>Lenovo/T480S/BL/DE</t>
  </si>
  <si>
    <t>Lenovo/T480S/BL/FR</t>
  </si>
  <si>
    <t>Lenovo/T480S/BL/IT</t>
  </si>
  <si>
    <t>Lenovo/T480S/BL/ES</t>
  </si>
  <si>
    <t>Lenovo/T480S/BL/UK</t>
  </si>
  <si>
    <t>Lenovo/T480S/BL/NOR</t>
  </si>
  <si>
    <t>Lenovo/T480S/BL/USI</t>
  </si>
  <si>
    <t>Lenovo/T480S/BL/US</t>
  </si>
  <si>
    <t>Lenovo/T480S/RG/DE</t>
  </si>
  <si>
    <t>Lenovo/T480S/RG/FR</t>
  </si>
  <si>
    <t>Lenovo/T480S/RG/IT</t>
  </si>
  <si>
    <t>Lenovo/T480S/RG/ES</t>
  </si>
  <si>
    <t>Lenovo/T480S/RG/UK</t>
  </si>
  <si>
    <t>Lenovo/T480S/RG/NOR</t>
  </si>
  <si>
    <t>Lenovo/T480S/RG/USI</t>
  </si>
  <si>
    <t>Lenovo/T480S/RG/US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</si>
</sst>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1">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T490 Parent</v>
      </c>
      <c r="C4" s="27" t="s">
        <v>345</v>
      </c>
      <c r="D4" s="28">
        <f>Values!B14</f>
        <v>5714401488996</v>
      </c>
      <c r="E4" s="1" t="s">
        <v>346</v>
      </c>
      <c r="F4" s="27" t="str">
        <f>SUBSTITUTE(Values!B1, "{language}", "") &amp; " " &amp; Values!B3</f>
        <v>sostituzione della tastiera  retroilluminata per Lenovo Thinkpad T480s, T490, E490, L480, L490, L380, L390, L380 Yoga, L390 Yoga, E490, E480</v>
      </c>
      <c r="G4" s="27" t="s">
        <v>345</v>
      </c>
      <c r="H4" s="1" t="str">
        <f>Values!B16</f>
        <v>computer-keyboards</v>
      </c>
      <c r="I4" s="1" t="str">
        <f>IF(ISBLANK(Values!E3),"","4730574031")</f>
        <v>4730574031</v>
      </c>
      <c r="J4" s="29" t="str">
        <f>Values!B13</f>
        <v>Lenovo T490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Lenovo T480s black - DE</v>
      </c>
      <c r="C5" s="29" t="str">
        <f>IF(ISBLANK(Values!E4),"","TellusRem")</f>
        <v>TellusRem</v>
      </c>
      <c r="D5" s="28">
        <f>IF(ISBLANK(Values!E4),"",Values!E4)</f>
        <v>5714401480013</v>
      </c>
      <c r="E5" s="1" t="str">
        <f>IF(ISBLANK(Values!E4),"","EAN")</f>
        <v>EAN</v>
      </c>
      <c r="F5" s="27" t="str">
        <f>IF(ISBLANK(Values!E4),"",IF(Values!J4, SUBSTITUTE(Values!$B$1, "{language}", Values!H4) &amp; " " &amp;Values!$B$3, SUBSTITUTE(Values!$B$2, "{language}", Values!$H4) &amp; " " &amp;Values!$B$3))</f>
        <v>sostituzione della tastiera Lenovo T480s black - DE retroilluminata per Lenovo Thinkpad T480s, T490, E490, L480, L490, L380, L390, L380 Yoga, L390 Yoga, E490, E480</v>
      </c>
      <c r="G5" s="29" t="str">
        <f>IF(ISBLANK(Values!E4),"",IF(Values!$B$20="PartialUpdate","","TellusRem"))</f>
        <v/>
      </c>
      <c r="H5" s="1" t="str">
        <f>IF(ISBLANK(Values!E4),"",Values!$B$16)</f>
        <v>computer-keyboards</v>
      </c>
      <c r="I5" s="1" t="str">
        <f>IF(ISBLANK(Values!E4),"","4730574031")</f>
        <v>4730574031</v>
      </c>
      <c r="J5" s="31" t="str">
        <f>IF(ISBLANK(Values!E4),"",Values!F4 )</f>
        <v>Lenovo T480s black - DE</v>
      </c>
      <c r="K5" s="27" t="str">
        <f>IF(IF(ISBLANK(Values!E4),"",IF(Values!J4, Values!$B$4, Values!$B$5))=0,"",IF(ISBLANK(Values!E4),"",IF(Values!J4, Values!$B$4, Values!$B$5)))</f>
        <v/>
      </c>
      <c r="L5" s="27" t="str">
        <f>IF(ISBLANK(Values!E4),"",IF($CO5="DEFAULT", Values!$B$18, ""))</f>
        <v/>
      </c>
      <c r="M5" s="27" t="str">
        <f>IF(ISBLANK(Values!E4),"",Values!$M4)</f>
        <v>https://raw.githubusercontent.com/PatrickVibild/TellusAmazonPictures/master/pictures/Lenovo/T480S/BL/DE/1.jpg</v>
      </c>
      <c r="N5" s="27" t="str">
        <f>IF(ISBLANK(Values!$F4),"",Values!N4)</f>
        <v>https://raw.githubusercontent.com/PatrickVibild/TellusAmazonPictures/master/pictures/Lenovo/T480S/BL/DE/2.jpg</v>
      </c>
      <c r="O5" s="27" t="str">
        <f>IF(ISBLANK(Values!$F4),"",Values!O4)</f>
        <v>https://raw.githubusercontent.com/PatrickVibild/TellusAmazonPictures/master/pictures/Lenovo/T480S/BL/DE/3.jpg</v>
      </c>
      <c r="P5" s="27" t="str">
        <f>IF(ISBLANK(Values!$F4),"",Values!P4)</f>
        <v>https://raw.githubusercontent.com/PatrickVibild/TellusAmazonPictures/master/pictures/Lenovo/T480S/BL/DE/4.jpg</v>
      </c>
      <c r="Q5" s="27" t="str">
        <f>IF(ISBLANK(Values!$F4),"",Values!Q4)</f>
        <v>https://raw.githubusercontent.com/PatrickVibild/TellusAmazonPictures/master/pictures/Lenovo/T480S/BL/DE/5.jpg</v>
      </c>
      <c r="R5" s="27" t="str">
        <f>IF(ISBLANK(Values!$F4),"",Values!R4)</f>
        <v>https://raw.githubusercontent.com/PatrickVibild/TellusAmazonPictures/master/pictures/Lenovo/T480S/BL/DE/6.jpg</v>
      </c>
      <c r="S5" s="27" t="str">
        <f>IF(ISBLANK(Values!$F4),"",Values!S4)</f>
        <v>https://raw.githubusercontent.com/PatrickVibild/TellusAmazonPictures/master/pictures/Lenovo/T480S/BL/DE/7.jpg</v>
      </c>
      <c r="T5" s="27" t="str">
        <f>IF(ISBLANK(Values!$F4),"",Values!T4)</f>
        <v>https://raw.githubusercontent.com/PatrickVibild/TellusAmazonPictures/master/pictures/Lenovo/T480S/BL/DE/8.jpg</v>
      </c>
      <c r="U5" s="27" t="str">
        <f>IF(ISBLANK(Values!$F4),"",Values!U4)</f>
        <v>https://raw.githubusercontent.com/PatrickVibild/TellusAmazonPictures/master/pictures/Lenovo/T480S/BL/DE/9.jpg</v>
      </c>
      <c r="W5" s="29" t="str">
        <f>IF(ISBLANK(Values!E4),"","Child")</f>
        <v>Child</v>
      </c>
      <c r="X5" s="29" t="str">
        <f>IF(ISBLANK(Values!E4),"",Values!$B$13)</f>
        <v>Lenovo T490 Parent</v>
      </c>
      <c r="Y5" s="31" t="str">
        <f>IF(ISBLANK(Values!E4),"","Size-Color")</f>
        <v>Size-Color</v>
      </c>
      <c r="Z5" s="29" t="str">
        <f>IF(ISBLANK(Values!E4),"","variation")</f>
        <v>variation</v>
      </c>
      <c r="AA5" s="1" t="str">
        <f>IF(ISBLANK(Values!E4),"",Values!$B$20)</f>
        <v>PartialUpdate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4" t="str">
        <f>IF(ISBLANK(Values!E4),"",IF(Values!I4,Values!$B$23,Values!$B$33))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3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Lenovo T480s black - DE retroilluminato. </v>
      </c>
      <c r="AM5" s="1" t="str">
        <f>SUBSTITUTE(IF(ISBLANK(Values!E4),"",Values!$B$27),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5" s="27" t="str">
        <f>IF(ISBLANK(Values!E4),"",Values!H4)</f>
        <v>Lenovo T480s black - DE</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 s="1" t="str">
        <f>IF(ISBLANK(Values!E4),"","No")</f>
        <v>No</v>
      </c>
      <c r="DA5" s="1" t="str">
        <f>IF(ISBLANK(Values!E4),"","No")</f>
        <v>No</v>
      </c>
      <c r="DO5" s="1" t="str">
        <f>IF(ISBLANK(Values!E4),"","Parts")</f>
        <v>Parts</v>
      </c>
      <c r="DP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IF(ISBLANK(Values!$E4), "", "not_applicable")</f>
        <v>not_applicable</v>
      </c>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1" t="str">
        <f>IF(ISBLANK(Values!E5),"",IF(Values!$B$37="EU","computercomponent","computer"))</f>
        <v>computercomponent</v>
      </c>
      <c r="B6" s="33" t="str">
        <f>IF(ISBLANK(Values!E5),"",Values!F5)</f>
        <v>Lenovo T480s black - FR</v>
      </c>
      <c r="C6" s="29" t="str">
        <f>IF(ISBLANK(Values!E5),"","TellusRem")</f>
        <v>TellusRem</v>
      </c>
      <c r="D6" s="28">
        <f>IF(ISBLANK(Values!E5),"",Values!E5)</f>
        <v>5714401480020</v>
      </c>
      <c r="E6" s="1" t="str">
        <f>IF(ISBLANK(Values!E5),"","EAN")</f>
        <v>EAN</v>
      </c>
      <c r="F6" s="27" t="str">
        <f>IF(ISBLANK(Values!E5),"",IF(Values!J5, SUBSTITUTE(Values!$B$1, "{language}", Values!H5) &amp; " " &amp;Values!$B$3, SUBSTITUTE(Values!$B$2, "{language}", Values!$H5) &amp; " " &amp;Values!$B$3))</f>
        <v>sostituzione della tastiera Lenovo T480s black - FR retroilluminata per Lenovo Thinkpad T480s, T490, E490, L480, L490, L380, L390, L380 Yoga, L390 Yoga, E490, E480</v>
      </c>
      <c r="G6" s="29" t="str">
        <f>IF(ISBLANK(Values!E5),"",IF(Values!$B$20="PartialUpdate","","TellusRem"))</f>
        <v/>
      </c>
      <c r="H6" s="1" t="str">
        <f>IF(ISBLANK(Values!E5),"",Values!$B$16)</f>
        <v>computer-keyboards</v>
      </c>
      <c r="I6" s="1" t="str">
        <f>IF(ISBLANK(Values!E5),"","4730574031")</f>
        <v>4730574031</v>
      </c>
      <c r="J6" s="31" t="str">
        <f>IF(ISBLANK(Values!E5),"",Values!F5 )</f>
        <v>Lenovo T480s black - FR</v>
      </c>
      <c r="K6" s="27" t="str">
        <f>IF(IF(ISBLANK(Values!E5),"",IF(Values!J5, Values!$B$4, Values!$B$5))=0,"",IF(ISBLANK(Values!E5),"",IF(Values!J5, Values!$B$4, Values!$B$5)))</f>
        <v/>
      </c>
      <c r="L6" s="27" t="str">
        <f>IF(ISBLANK(Values!E5),"",IF($CO6="DEFAULT", Values!$B$18, ""))</f>
        <v/>
      </c>
      <c r="M6" s="27" t="str">
        <f>IF(ISBLANK(Values!E5),"",Values!$M5)</f>
        <v>https://raw.githubusercontent.com/PatrickVibild/TellusAmazonPictures/master/pictures/Lenovo/T480S/BL/FR/1.jpg</v>
      </c>
      <c r="N6" s="27" t="str">
        <f>IF(ISBLANK(Values!$F5),"",Values!N5)</f>
        <v>https://raw.githubusercontent.com/PatrickVibild/TellusAmazonPictures/master/pictures/Lenovo/T480S/BL/FR/2.jpg</v>
      </c>
      <c r="O6" s="27" t="str">
        <f>IF(ISBLANK(Values!$F5),"",Values!O5)</f>
        <v>https://raw.githubusercontent.com/PatrickVibild/TellusAmazonPictures/master/pictures/Lenovo/T480S/BL/FR/3.jpg</v>
      </c>
      <c r="P6" s="27" t="str">
        <f>IF(ISBLANK(Values!$F5),"",Values!P5)</f>
        <v>https://raw.githubusercontent.com/PatrickVibild/TellusAmazonPictures/master/pictures/Lenovo/T480S/BL/FR/4.jpg</v>
      </c>
      <c r="Q6" s="27" t="str">
        <f>IF(ISBLANK(Values!$F5),"",Values!Q5)</f>
        <v>https://raw.githubusercontent.com/PatrickVibild/TellusAmazonPictures/master/pictures/Lenovo/T480S/BL/FR/5.jpg</v>
      </c>
      <c r="R6" s="27" t="str">
        <f>IF(ISBLANK(Values!$F5),"",Values!R5)</f>
        <v>https://raw.githubusercontent.com/PatrickVibild/TellusAmazonPictures/master/pictures/Lenovo/T480S/BL/FR/6.jpg</v>
      </c>
      <c r="S6" s="27" t="str">
        <f>IF(ISBLANK(Values!$F5),"",Values!S5)</f>
        <v>https://raw.githubusercontent.com/PatrickVibild/TellusAmazonPictures/master/pictures/Lenovo/T480S/BL/FR/7.jpg</v>
      </c>
      <c r="T6" s="27" t="str">
        <f>IF(ISBLANK(Values!$F5),"",Values!T5)</f>
        <v>https://raw.githubusercontent.com/PatrickVibild/TellusAmazonPictures/master/pictures/Lenovo/T480S/BL/FR/8.jpg</v>
      </c>
      <c r="U6" s="27" t="str">
        <f>IF(ISBLANK(Values!$F5),"",Values!U5)</f>
        <v>https://raw.githubusercontent.com/PatrickVibild/TellusAmazonPictures/master/pictures/Lenovo/T480S/BL/FR/9.jpg</v>
      </c>
      <c r="W6" s="29" t="str">
        <f>IF(ISBLANK(Values!E5),"","Child")</f>
        <v>Child</v>
      </c>
      <c r="X6" s="29" t="str">
        <f>IF(ISBLANK(Values!E5),"",Values!$B$13)</f>
        <v>Lenovo T490 Parent</v>
      </c>
      <c r="Y6" s="31" t="str">
        <f>IF(ISBLANK(Values!E5),"","Size-Color")</f>
        <v>Size-Color</v>
      </c>
      <c r="Z6" s="29" t="str">
        <f>IF(ISBLANK(Values!E5),"","variation")</f>
        <v>variation</v>
      </c>
      <c r="AA6" s="1" t="str">
        <f>IF(ISBLANK(Values!E5),"",Values!$B$20)</f>
        <v>PartialUpdate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4" t="str">
        <f>IF(ISBLANK(Values!E5),"",IF(Values!I5,Values!$B$23,Values!$B$33))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3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Lenovo T480s black - FR retroilluminato. </v>
      </c>
      <c r="AM6" s="1" t="str">
        <f>SUBSTITUTE(IF(ISBLANK(Values!E5),"",Values!$B$27),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6" s="27" t="str">
        <f>IF(ISBLANK(Values!E5),"",Values!H5)</f>
        <v>Lenovo T480s black - FR</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 s="1" t="str">
        <f>IF(ISBLANK(Values!E5),"","No")</f>
        <v>No</v>
      </c>
      <c r="DA6" s="1" t="str">
        <f>IF(ISBLANK(Values!E5),"","No")</f>
        <v>No</v>
      </c>
      <c r="DO6" s="1" t="str">
        <f>IF(ISBLANK(Values!E5),"","Parts")</f>
        <v>Parts</v>
      </c>
      <c r="DP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IF(ISBLANK(Values!$E5), "", "not_applicable")</f>
        <v>not_applicable</v>
      </c>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48" x14ac:dyDescent="0.2">
      <c r="A7" s="1" t="str">
        <f>IF(ISBLANK(Values!E6),"",IF(Values!$B$37="EU","computercomponent","computer"))</f>
        <v>computercomponent</v>
      </c>
      <c r="B7" s="33" t="str">
        <f>IF(ISBLANK(Values!E6),"",Values!F6)</f>
        <v>Lenovo T480s black - IT</v>
      </c>
      <c r="C7" s="29" t="str">
        <f>IF(ISBLANK(Values!E6),"","TellusRem")</f>
        <v>TellusRem</v>
      </c>
      <c r="D7" s="28">
        <f>IF(ISBLANK(Values!E6),"",Values!E6)</f>
        <v>5714401480037</v>
      </c>
      <c r="E7" s="1" t="str">
        <f>IF(ISBLANK(Values!E6),"","EAN")</f>
        <v>EAN</v>
      </c>
      <c r="F7" s="27" t="str">
        <f>IF(ISBLANK(Values!E6),"",IF(Values!J6, SUBSTITUTE(Values!$B$1, "{language}", Values!H6) &amp; " " &amp;Values!$B$3, SUBSTITUTE(Values!$B$2, "{language}", Values!$H6) &amp; " " &amp;Values!$B$3))</f>
        <v>sostituzione della tastiera Lenovo T480s black - IT retroilluminata per Lenovo Thinkpad T480s, T490, E490, L480, L490, L380, L390, L380 Yoga, L390 Yoga, E490, E480</v>
      </c>
      <c r="G7" s="29" t="str">
        <f>IF(ISBLANK(Values!E6),"",IF(Values!$B$20="PartialUpdate","","TellusRem"))</f>
        <v/>
      </c>
      <c r="H7" s="1" t="str">
        <f>IF(ISBLANK(Values!E6),"",Values!$B$16)</f>
        <v>computer-keyboards</v>
      </c>
      <c r="I7" s="1" t="str">
        <f>IF(ISBLANK(Values!E6),"","4730574031")</f>
        <v>4730574031</v>
      </c>
      <c r="J7" s="31" t="str">
        <f>IF(ISBLANK(Values!E6),"",Values!F6 )</f>
        <v>Lenovo T480s black - IT</v>
      </c>
      <c r="K7" s="27" t="str">
        <f>IF(IF(ISBLANK(Values!E6),"",IF(Values!J6, Values!$B$4, Values!$B$5))=0,"",IF(ISBLANK(Values!E6),"",IF(Values!J6, Values!$B$4, Values!$B$5)))</f>
        <v/>
      </c>
      <c r="L7" s="27" t="str">
        <f>IF(ISBLANK(Values!E6),"",IF($CO7="DEFAULT", Values!$B$18, ""))</f>
        <v/>
      </c>
      <c r="M7" s="27" t="str">
        <f>IF(ISBLANK(Values!E6),"",Values!$M6)</f>
        <v>https://raw.githubusercontent.com/PatrickVibild/TellusAmazonPictures/master/pictures/Lenovo/T480S/BL/IT/1.jpg</v>
      </c>
      <c r="N7" s="27" t="str">
        <f>IF(ISBLANK(Values!$F6),"",Values!N6)</f>
        <v>https://raw.githubusercontent.com/PatrickVibild/TellusAmazonPictures/master/pictures/Lenovo/T480S/BL/IT/2.jpg</v>
      </c>
      <c r="O7" s="27" t="str">
        <f>IF(ISBLANK(Values!$F6),"",Values!O6)</f>
        <v>https://raw.githubusercontent.com/PatrickVibild/TellusAmazonPictures/master/pictures/Lenovo/T480S/BL/IT/3.jpg</v>
      </c>
      <c r="P7" s="27" t="str">
        <f>IF(ISBLANK(Values!$F6),"",Values!P6)</f>
        <v>https://raw.githubusercontent.com/PatrickVibild/TellusAmazonPictures/master/pictures/Lenovo/T480S/BL/IT/4.jpg</v>
      </c>
      <c r="Q7" s="27" t="str">
        <f>IF(ISBLANK(Values!$F6),"",Values!Q6)</f>
        <v>https://raw.githubusercontent.com/PatrickVibild/TellusAmazonPictures/master/pictures/Lenovo/T480S/BL/IT/5.jpg</v>
      </c>
      <c r="R7" s="27" t="str">
        <f>IF(ISBLANK(Values!$F6),"",Values!R6)</f>
        <v>https://raw.githubusercontent.com/PatrickVibild/TellusAmazonPictures/master/pictures/Lenovo/T480S/BL/IT/6.jpg</v>
      </c>
      <c r="S7" s="27" t="str">
        <f>IF(ISBLANK(Values!$F6),"",Values!S6)</f>
        <v>https://raw.githubusercontent.com/PatrickVibild/TellusAmazonPictures/master/pictures/Lenovo/T480S/BL/IT/7.jpg</v>
      </c>
      <c r="T7" s="27" t="str">
        <f>IF(ISBLANK(Values!$F6),"",Values!T6)</f>
        <v>https://raw.githubusercontent.com/PatrickVibild/TellusAmazonPictures/master/pictures/Lenovo/T480S/BL/IT/8.jpg</v>
      </c>
      <c r="U7" s="27" t="str">
        <f>IF(ISBLANK(Values!$F6),"",Values!U6)</f>
        <v>https://raw.githubusercontent.com/PatrickVibild/TellusAmazonPictures/master/pictures/Lenovo/T480S/BL/IT/9.jpg</v>
      </c>
      <c r="W7" s="29" t="str">
        <f>IF(ISBLANK(Values!E6),"","Child")</f>
        <v>Child</v>
      </c>
      <c r="X7" s="29" t="str">
        <f>IF(ISBLANK(Values!E6),"",Values!$B$13)</f>
        <v>Lenovo T490 Parent</v>
      </c>
      <c r="Y7" s="31" t="str">
        <f>IF(ISBLANK(Values!E6),"","Size-Color")</f>
        <v>Size-Color</v>
      </c>
      <c r="Z7" s="29" t="str">
        <f>IF(ISBLANK(Values!E6),"","variation")</f>
        <v>variation</v>
      </c>
      <c r="AA7" s="1" t="str">
        <f>IF(ISBLANK(Values!E6),"",Values!$B$20)</f>
        <v>PartialUpdate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4" t="str">
        <f>IF(ISBLANK(Values!E6),"",IF(Values!I6,Values!$B$23,Values!$B$33))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3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Lenovo T480s black - IT retroilluminato. </v>
      </c>
      <c r="AM7" s="1" t="str">
        <f>SUBSTITUTE(IF(ISBLANK(Values!E6),"",Values!$B$27),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7" s="27" t="str">
        <f>IF(ISBLANK(Values!E6),"",Values!H6)</f>
        <v>Lenovo T480s black - IT</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7" s="1" t="str">
        <f>IF(ISBLANK(Values!E6),"","No")</f>
        <v>No</v>
      </c>
      <c r="DA7" s="1" t="str">
        <f>IF(ISBLANK(Values!E6),"","No")</f>
        <v>No</v>
      </c>
      <c r="DO7" s="1" t="str">
        <f>IF(ISBLANK(Values!E6),"","Parts")</f>
        <v>Parts</v>
      </c>
      <c r="DP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IF(ISBLANK(Values!$E6), "", "not_applicable")</f>
        <v>not_applicable</v>
      </c>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48" x14ac:dyDescent="0.2">
      <c r="A8" s="1" t="str">
        <f>IF(ISBLANK(Values!E7),"",IF(Values!$B$37="EU","computercomponent","computer"))</f>
        <v>computercomponent</v>
      </c>
      <c r="B8" s="33" t="str">
        <f>IF(ISBLANK(Values!E7),"",Values!F7)</f>
        <v>Lenovo T480s black - ES</v>
      </c>
      <c r="C8" s="29" t="str">
        <f>IF(ISBLANK(Values!E7),"","TellusRem")</f>
        <v>TellusRem</v>
      </c>
      <c r="D8" s="28">
        <f>IF(ISBLANK(Values!E7),"",Values!E7)</f>
        <v>5714401480044</v>
      </c>
      <c r="E8" s="1" t="str">
        <f>IF(ISBLANK(Values!E7),"","EAN")</f>
        <v>EAN</v>
      </c>
      <c r="F8" s="27" t="str">
        <f>IF(ISBLANK(Values!E7),"",IF(Values!J7, SUBSTITUTE(Values!$B$1, "{language}", Values!H7) &amp; " " &amp;Values!$B$3, SUBSTITUTE(Values!$B$2, "{language}", Values!$H7) &amp; " " &amp;Values!$B$3))</f>
        <v>sostituzione della tastiera Lenovo T480s black - ES retroilluminata per Lenovo Thinkpad T480s, T490, E490, L480, L490, L380, L390, L380 Yoga, L390 Yoga, E490, E480</v>
      </c>
      <c r="G8" s="29" t="str">
        <f>IF(ISBLANK(Values!E7),"",IF(Values!$B$20="PartialUpdate","","TellusRem"))</f>
        <v/>
      </c>
      <c r="H8" s="1" t="str">
        <f>IF(ISBLANK(Values!E7),"",Values!$B$16)</f>
        <v>computer-keyboards</v>
      </c>
      <c r="I8" s="1" t="str">
        <f>IF(ISBLANK(Values!E7),"","4730574031")</f>
        <v>4730574031</v>
      </c>
      <c r="J8" s="31" t="str">
        <f>IF(ISBLANK(Values!E7),"",Values!F7 )</f>
        <v>Lenovo T480s black - ES</v>
      </c>
      <c r="K8" s="27" t="str">
        <f>IF(IF(ISBLANK(Values!E7),"",IF(Values!J7, Values!$B$4, Values!$B$5))=0,"",IF(ISBLANK(Values!E7),"",IF(Values!J7, Values!$B$4, Values!$B$5)))</f>
        <v/>
      </c>
      <c r="L8" s="27" t="str">
        <f>IF(ISBLANK(Values!E7),"",IF($CO8="DEFAULT", Values!$B$18, ""))</f>
        <v/>
      </c>
      <c r="M8" s="27" t="str">
        <f>IF(ISBLANK(Values!E7),"",Values!$M7)</f>
        <v>https://raw.githubusercontent.com/PatrickVibild/TellusAmazonPictures/master/pictures/Lenovo/T480S/BL/ES/1.jpg</v>
      </c>
      <c r="N8" s="27" t="str">
        <f>IF(ISBLANK(Values!$F7),"",Values!N7)</f>
        <v>https://raw.githubusercontent.com/PatrickVibild/TellusAmazonPictures/master/pictures/Lenovo/T480S/BL/ES/2.jpg</v>
      </c>
      <c r="O8" s="27" t="str">
        <f>IF(ISBLANK(Values!$F7),"",Values!O7)</f>
        <v>https://raw.githubusercontent.com/PatrickVibild/TellusAmazonPictures/master/pictures/Lenovo/T480S/BL/ES/3.jpg</v>
      </c>
      <c r="P8" s="27" t="str">
        <f>IF(ISBLANK(Values!$F7),"",Values!P7)</f>
        <v>https://raw.githubusercontent.com/PatrickVibild/TellusAmazonPictures/master/pictures/Lenovo/T480S/BL/ES/4.jpg</v>
      </c>
      <c r="Q8" s="27" t="str">
        <f>IF(ISBLANK(Values!$F7),"",Values!Q7)</f>
        <v>https://raw.githubusercontent.com/PatrickVibild/TellusAmazonPictures/master/pictures/Lenovo/T480S/BL/ES/5.jpg</v>
      </c>
      <c r="R8" s="27" t="str">
        <f>IF(ISBLANK(Values!$F7),"",Values!R7)</f>
        <v>https://raw.githubusercontent.com/PatrickVibild/TellusAmazonPictures/master/pictures/Lenovo/T480S/BL/ES/6.jpg</v>
      </c>
      <c r="S8" s="27" t="str">
        <f>IF(ISBLANK(Values!$F7),"",Values!S7)</f>
        <v>https://raw.githubusercontent.com/PatrickVibild/TellusAmazonPictures/master/pictures/Lenovo/T480S/BL/ES/7.jpg</v>
      </c>
      <c r="T8" s="27" t="str">
        <f>IF(ISBLANK(Values!$F7),"",Values!T7)</f>
        <v>https://raw.githubusercontent.com/PatrickVibild/TellusAmazonPictures/master/pictures/Lenovo/T480S/BL/ES/8.jpg</v>
      </c>
      <c r="U8" s="27" t="str">
        <f>IF(ISBLANK(Values!$F7),"",Values!U7)</f>
        <v>https://raw.githubusercontent.com/PatrickVibild/TellusAmazonPictures/master/pictures/Lenovo/T480S/BL/ES/9.jpg</v>
      </c>
      <c r="W8" s="29" t="str">
        <f>IF(ISBLANK(Values!E7),"","Child")</f>
        <v>Child</v>
      </c>
      <c r="X8" s="29" t="str">
        <f>IF(ISBLANK(Values!E7),"",Values!$B$13)</f>
        <v>Lenovo T490 Parent</v>
      </c>
      <c r="Y8" s="31" t="str">
        <f>IF(ISBLANK(Values!E7),"","Size-Color")</f>
        <v>Size-Color</v>
      </c>
      <c r="Z8" s="29" t="str">
        <f>IF(ISBLANK(Values!E7),"","variation")</f>
        <v>variation</v>
      </c>
      <c r="AA8" s="1" t="str">
        <f>IF(ISBLANK(Values!E7),"",Values!$B$20)</f>
        <v>PartialUpdate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4" t="str">
        <f>IF(ISBLANK(Values!E7),"",IF(Values!I7,Values!$B$23,Values!$B$33))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3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Lenovo T480s black - ES retroilluminato. </v>
      </c>
      <c r="AM8" s="1" t="str">
        <f>SUBSTITUTE(IF(ISBLANK(Values!E7),"",Values!$B$27),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8" s="27" t="str">
        <f>IF(ISBLANK(Values!E7),"",Values!H7)</f>
        <v>Lenovo T480s black - ES</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8" s="1" t="str">
        <f>IF(ISBLANK(Values!E7),"","No")</f>
        <v>No</v>
      </c>
      <c r="DA8" s="1" t="str">
        <f>IF(ISBLANK(Values!E7),"","No")</f>
        <v>No</v>
      </c>
      <c r="DO8" s="1" t="str">
        <f>IF(ISBLANK(Values!E7),"","Parts")</f>
        <v>Parts</v>
      </c>
      <c r="DP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IF(ISBLANK(Values!$E7), "", "not_applicable")</f>
        <v>not_applicable</v>
      </c>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48" x14ac:dyDescent="0.2">
      <c r="A9" s="1" t="str">
        <f>IF(ISBLANK(Values!E8),"",IF(Values!$B$37="EU","computercomponent","computer"))</f>
        <v>computercomponent</v>
      </c>
      <c r="B9" s="33" t="str">
        <f>IF(ISBLANK(Values!E8),"",Values!F8)</f>
        <v>Lenovo T480s black - UK</v>
      </c>
      <c r="C9" s="29" t="str">
        <f>IF(ISBLANK(Values!E8),"","TellusRem")</f>
        <v>TellusRem</v>
      </c>
      <c r="D9" s="28">
        <f>IF(ISBLANK(Values!E8),"",Values!E8)</f>
        <v>5714401480051</v>
      </c>
      <c r="E9" s="1" t="str">
        <f>IF(ISBLANK(Values!E8),"","EAN")</f>
        <v>EAN</v>
      </c>
      <c r="F9" s="27" t="str">
        <f>IF(ISBLANK(Values!E8),"",IF(Values!J8, SUBSTITUTE(Values!$B$1, "{language}", Values!H8) &amp; " " &amp;Values!$B$3, SUBSTITUTE(Values!$B$2, "{language}", Values!$H8) &amp; " " &amp;Values!$B$3))</f>
        <v>sostituzione della tastiera Lenovo T480s black - UK retroilluminata per Lenovo Thinkpad T480s, T490, E490, L480, L490, L380, L390, L380 Yoga, L390 Yoga, E490, E480</v>
      </c>
      <c r="G9" s="29" t="str">
        <f>IF(ISBLANK(Values!E8),"",IF(Values!$B$20="PartialUpdate","","TellusRem"))</f>
        <v/>
      </c>
      <c r="H9" s="1" t="str">
        <f>IF(ISBLANK(Values!E8),"",Values!$B$16)</f>
        <v>computer-keyboards</v>
      </c>
      <c r="I9" s="1" t="str">
        <f>IF(ISBLANK(Values!E8),"","4730574031")</f>
        <v>4730574031</v>
      </c>
      <c r="J9" s="31" t="str">
        <f>IF(ISBLANK(Values!E8),"",Values!F8 )</f>
        <v>Lenovo T480s black - UK</v>
      </c>
      <c r="K9" s="27" t="str">
        <f>IF(IF(ISBLANK(Values!E8),"",IF(Values!J8, Values!$B$4, Values!$B$5))=0,"",IF(ISBLANK(Values!E8),"",IF(Values!J8, Values!$B$4, Values!$B$5)))</f>
        <v/>
      </c>
      <c r="L9" s="27" t="str">
        <f>IF(ISBLANK(Values!E8),"",IF($CO9="DEFAULT", Values!$B$18, ""))</f>
        <v/>
      </c>
      <c r="M9" s="27" t="str">
        <f>IF(ISBLANK(Values!E8),"",Values!$M8)</f>
        <v>https://raw.githubusercontent.com/PatrickVibild/TellusAmazonPictures/master/pictures/Lenovo/T480S/BL/UK/1.jpg</v>
      </c>
      <c r="N9" s="27" t="str">
        <f>IF(ISBLANK(Values!$F8),"",Values!N8)</f>
        <v>https://raw.githubusercontent.com/PatrickVibild/TellusAmazonPictures/master/pictures/Lenovo/T480S/BL/UK/2.jpg</v>
      </c>
      <c r="O9" s="27" t="str">
        <f>IF(ISBLANK(Values!$F8),"",Values!O8)</f>
        <v>https://raw.githubusercontent.com/PatrickVibild/TellusAmazonPictures/master/pictures/Lenovo/T480S/BL/UK/3.jpg</v>
      </c>
      <c r="P9" s="27" t="str">
        <f>IF(ISBLANK(Values!$F8),"",Values!P8)</f>
        <v>https://raw.githubusercontent.com/PatrickVibild/TellusAmazonPictures/master/pictures/Lenovo/T480S/BL/UK/4.jpg</v>
      </c>
      <c r="Q9" s="27" t="str">
        <f>IF(ISBLANK(Values!$F8),"",Values!Q8)</f>
        <v>https://raw.githubusercontent.com/PatrickVibild/TellusAmazonPictures/master/pictures/Lenovo/T480S/BL/UK/5.jpg</v>
      </c>
      <c r="R9" s="27" t="str">
        <f>IF(ISBLANK(Values!$F8),"",Values!R8)</f>
        <v>https://raw.githubusercontent.com/PatrickVibild/TellusAmazonPictures/master/pictures/Lenovo/T480S/BL/UK/6.jpg</v>
      </c>
      <c r="S9" s="27" t="str">
        <f>IF(ISBLANK(Values!$F8),"",Values!S8)</f>
        <v>https://raw.githubusercontent.com/PatrickVibild/TellusAmazonPictures/master/pictures/Lenovo/T480S/BL/UK/7.jpg</v>
      </c>
      <c r="T9" s="27" t="str">
        <f>IF(ISBLANK(Values!$F8),"",Values!T8)</f>
        <v>https://raw.githubusercontent.com/PatrickVibild/TellusAmazonPictures/master/pictures/Lenovo/T480S/BL/UK/8.jpg</v>
      </c>
      <c r="U9" s="27" t="str">
        <f>IF(ISBLANK(Values!$F8),"",Values!U8)</f>
        <v>https://raw.githubusercontent.com/PatrickVibild/TellusAmazonPictures/master/pictures/Lenovo/T480S/BL/UK/9.jpg</v>
      </c>
      <c r="W9" s="29" t="str">
        <f>IF(ISBLANK(Values!E8),"","Child")</f>
        <v>Child</v>
      </c>
      <c r="X9" s="29" t="str">
        <f>IF(ISBLANK(Values!E8),"",Values!$B$13)</f>
        <v>Lenovo T490 Parent</v>
      </c>
      <c r="Y9" s="31" t="str">
        <f>IF(ISBLANK(Values!E8),"","Size-Color")</f>
        <v>Size-Color</v>
      </c>
      <c r="Z9" s="29" t="str">
        <f>IF(ISBLANK(Values!E8),"","variation")</f>
        <v>variation</v>
      </c>
      <c r="AA9" s="1" t="str">
        <f>IF(ISBLANK(Values!E8),"",Values!$B$20)</f>
        <v>PartialUpdate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4" t="str">
        <f>IF(ISBLANK(Values!E8),"",IF(Values!I8,Values!$B$23,Values!$B$33))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3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Lenovo T480s black - UK retroilluminato. </v>
      </c>
      <c r="AM9" s="1" t="str">
        <f>SUBSTITUTE(IF(ISBLANK(Values!E8),"",Values!$B$27),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9" s="27" t="str">
        <f>IF(ISBLANK(Values!E8),"",Values!H8)</f>
        <v>Lenovo T480s black - 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9" s="1" t="str">
        <f>IF(ISBLANK(Values!E8),"","No")</f>
        <v>No</v>
      </c>
      <c r="DA9" s="1" t="str">
        <f>IF(ISBLANK(Values!E8),"","No")</f>
        <v>No</v>
      </c>
      <c r="DO9" s="1" t="str">
        <f>IF(ISBLANK(Values!E8),"","Parts")</f>
        <v>Parts</v>
      </c>
      <c r="DP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IF(ISBLANK(Values!$E8), "", "not_applicable")</f>
        <v>not_applicable</v>
      </c>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48" x14ac:dyDescent="0.2">
      <c r="A10" s="1" t="str">
        <f>IF(ISBLANK(Values!E9),"",IF(Values!$B$37="EU","computercomponent","computer"))</f>
        <v>computercomponent</v>
      </c>
      <c r="B10" s="33" t="str">
        <f>IF(ISBLANK(Values!E9),"",Values!F9)</f>
        <v>Lenovo T480s black - NOR</v>
      </c>
      <c r="C10" s="29" t="str">
        <f>IF(ISBLANK(Values!E9),"","TellusRem")</f>
        <v>TellusRem</v>
      </c>
      <c r="D10" s="28">
        <f>IF(ISBLANK(Values!E9),"",Values!E9)</f>
        <v>5714401480068</v>
      </c>
      <c r="E10" s="1" t="str">
        <f>IF(ISBLANK(Values!E9),"","EAN")</f>
        <v>EAN</v>
      </c>
      <c r="F10" s="27" t="str">
        <f>IF(ISBLANK(Values!E9),"",IF(Values!J9, SUBSTITUTE(Values!$B$1, "{language}", Values!H9) &amp; " " &amp;Values!$B$3, SUBSTITUTE(Values!$B$2, "{language}", Values!$H9) &amp; " " &amp;Values!$B$3))</f>
        <v>sostituzione della tastiera Lenovo T480s black - NOR retroilluminata per Lenovo Thinkpad T480s, T490, E490, L480, L490, L380, L390, L380 Yoga, L390 Yoga, E490, E480</v>
      </c>
      <c r="G10" s="29" t="str">
        <f>IF(ISBLANK(Values!E9),"",IF(Values!$B$20="PartialUpdate","","TellusRem"))</f>
        <v/>
      </c>
      <c r="H10" s="1" t="str">
        <f>IF(ISBLANK(Values!E9),"",Values!$B$16)</f>
        <v>computer-keyboards</v>
      </c>
      <c r="I10" s="1" t="str">
        <f>IF(ISBLANK(Values!E9),"","4730574031")</f>
        <v>4730574031</v>
      </c>
      <c r="J10" s="31" t="str">
        <f>IF(ISBLANK(Values!E9),"",Values!F9 )</f>
        <v>Lenovo T480s black - NOR</v>
      </c>
      <c r="K10" s="27" t="str">
        <f>IF(IF(ISBLANK(Values!E9),"",IF(Values!J9, Values!$B$4, Values!$B$5))=0,"",IF(ISBLANK(Values!E9),"",IF(Values!J9, Values!$B$4, Values!$B$5)))</f>
        <v/>
      </c>
      <c r="L10" s="27">
        <f>IF(ISBLANK(Values!E9),"",IF($CO10="DEFAULT", Values!$B$18, ""))</f>
        <v>5</v>
      </c>
      <c r="M10" s="27" t="str">
        <f>IF(ISBLANK(Values!E9),"",Values!$M9)</f>
        <v>https://raw.githubusercontent.com/PatrickVibild/TellusAmazonPictures/master/pictures/Lenovo/T480S/BL/NOR/1.jpg</v>
      </c>
      <c r="N10" s="27" t="str">
        <f>IF(ISBLANK(Values!$F9),"",Values!N9)</f>
        <v>https://raw.githubusercontent.com/PatrickVibild/TellusAmazonPictures/master/pictures/Lenovo/T480S/BL/NOR/2.jpg</v>
      </c>
      <c r="O10" s="27" t="str">
        <f>IF(ISBLANK(Values!$F9),"",Values!O9)</f>
        <v>https://raw.githubusercontent.com/PatrickVibild/TellusAmazonPictures/master/pictures/Lenovo/T480S/BL/NOR/3.jpg</v>
      </c>
      <c r="P10" s="27" t="str">
        <f>IF(ISBLANK(Values!$F9),"",Values!P9)</f>
        <v>https://raw.githubusercontent.com/PatrickVibild/TellusAmazonPictures/master/pictures/Lenovo/T480S/BL/NOR/4.jpg</v>
      </c>
      <c r="Q10" s="27" t="str">
        <f>IF(ISBLANK(Values!$F9),"",Values!Q9)</f>
        <v>https://raw.githubusercontent.com/PatrickVibild/TellusAmazonPictures/master/pictures/Lenovo/T480S/BL/NOR/5.jpg</v>
      </c>
      <c r="R10" s="27" t="str">
        <f>IF(ISBLANK(Values!$F9),"",Values!R9)</f>
        <v>https://raw.githubusercontent.com/PatrickVibild/TellusAmazonPictures/master/pictures/Lenovo/T480S/BL/NOR/6.jpg</v>
      </c>
      <c r="S10" s="27" t="str">
        <f>IF(ISBLANK(Values!$F9),"",Values!S9)</f>
        <v>https://raw.githubusercontent.com/PatrickVibild/TellusAmazonPictures/master/pictures/Lenovo/T480S/BL/NOR/7.jpg</v>
      </c>
      <c r="T10" s="27" t="str">
        <f>IF(ISBLANK(Values!$F9),"",Values!T9)</f>
        <v>https://raw.githubusercontent.com/PatrickVibild/TellusAmazonPictures/master/pictures/Lenovo/T480S/BL/NOR/8.jpg</v>
      </c>
      <c r="U10" s="27" t="str">
        <f>IF(ISBLANK(Values!$F9),"",Values!U9)</f>
        <v>https://raw.githubusercontent.com/PatrickVibild/TellusAmazonPictures/master/pictures/Lenovo/T480S/BL/NOR/9.jpg</v>
      </c>
      <c r="W10" s="29" t="str">
        <f>IF(ISBLANK(Values!E9),"","Child")</f>
        <v>Child</v>
      </c>
      <c r="X10" s="29" t="str">
        <f>IF(ISBLANK(Values!E9),"",Values!$B$13)</f>
        <v>Lenovo T490 Parent</v>
      </c>
      <c r="Y10" s="31" t="str">
        <f>IF(ISBLANK(Values!E9),"","Size-Color")</f>
        <v>Size-Color</v>
      </c>
      <c r="Z10" s="29" t="str">
        <f>IF(ISBLANK(Values!E9),"","variation")</f>
        <v>variation</v>
      </c>
      <c r="AA10" s="1" t="str">
        <f>IF(ISBLANK(Values!E9),"",Values!$B$20)</f>
        <v>PartialUpdate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4" t="str">
        <f>IF(ISBLANK(Values!E9),"",IF(Values!I9,Values!$B$23,Values!$B$33))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3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Lenovo T480s black - NOR retroilluminato. </v>
      </c>
      <c r="AM10" s="1" t="str">
        <f>SUBSTITUTE(IF(ISBLANK(Values!E9),"",Values!$B$27),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10" s="27" t="str">
        <f>IF(ISBLANK(Values!E9),"",Values!H9)</f>
        <v>Lenovo T480s black - NOR</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0" s="1" t="str">
        <f>IF(ISBLANK(Values!E9),"","No")</f>
        <v>No</v>
      </c>
      <c r="DA10" s="1" t="str">
        <f>IF(ISBLANK(Values!E9),"","No")</f>
        <v>No</v>
      </c>
      <c r="DO10" s="1" t="str">
        <f>IF(ISBLANK(Values!E9),"","Parts")</f>
        <v>Parts</v>
      </c>
      <c r="DP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IF(ISBLANK(Values!$E9), "", "not_applicable")</f>
        <v>not_applicable</v>
      </c>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48" x14ac:dyDescent="0.2">
      <c r="A11" s="1" t="str">
        <f>IF(ISBLANK(Values!E10),"",IF(Values!$B$37="EU","computercomponent","computer"))</f>
        <v>computercomponent</v>
      </c>
      <c r="B11" s="33" t="str">
        <f>IF(ISBLANK(Values!E10),"",Values!F10)</f>
        <v>Lenovo T480s black - BE</v>
      </c>
      <c r="C11" s="29" t="str">
        <f>IF(ISBLANK(Values!E10),"","TellusRem")</f>
        <v>TellusRem</v>
      </c>
      <c r="D11" s="28">
        <f>IF(ISBLANK(Values!E10),"",Values!E10)</f>
        <v>5714401480075</v>
      </c>
      <c r="E11" s="1" t="str">
        <f>IF(ISBLANK(Values!E10),"","EAN")</f>
        <v>EAN</v>
      </c>
      <c r="F11" s="27" t="str">
        <f>IF(ISBLANK(Values!E10),"",IF(Values!J10, SUBSTITUTE(Values!$B$1, "{language}", Values!H10) &amp; " " &amp;Values!$B$3, SUBSTITUTE(Values!$B$2, "{language}", Values!$H10) &amp; " " &amp;Values!$B$3))</f>
        <v>sostituzione della tastiera Lenovo T480s black - BE retroilluminata per Lenovo Thinkpad T480s, T490, E490, L480, L490, L380, L390, L380 Yoga, L390 Yoga, E490, E480</v>
      </c>
      <c r="G11" s="29" t="str">
        <f>IF(ISBLANK(Values!E10),"",IF(Values!$B$20="PartialUpdate","","TellusRem"))</f>
        <v/>
      </c>
      <c r="H11" s="1" t="str">
        <f>IF(ISBLANK(Values!E10),"",Values!$B$16)</f>
        <v>computer-keyboards</v>
      </c>
      <c r="I11" s="1" t="str">
        <f>IF(ISBLANK(Values!E10),"","4730574031")</f>
        <v>4730574031</v>
      </c>
      <c r="J11" s="31" t="str">
        <f>IF(ISBLANK(Values!E10),"",Values!F10 )</f>
        <v>Lenovo T480s black - BE</v>
      </c>
      <c r="K11" s="27" t="str">
        <f>IF(IF(ISBLANK(Values!E10),"",IF(Values!J10, Values!$B$4, Values!$B$5))=0,"",IF(ISBLANK(Values!E10),"",IF(Values!J10, Values!$B$4, Values!$B$5)))</f>
        <v/>
      </c>
      <c r="L11" s="27">
        <f>IF(ISBLANK(Values!E10),"",IF($CO11="DEFAULT", Values!$B$18, ""))</f>
        <v>5</v>
      </c>
      <c r="M11" s="27" t="str">
        <f>IF(ISBLANK(Values!E10),"",Values!$M10)</f>
        <v>https://download.lenovo.com/Images/Parts/01YP366/01YP366_A.jpg</v>
      </c>
      <c r="N11" s="27" t="str">
        <f>IF(ISBLANK(Values!$F10),"",Values!N10)</f>
        <v>https://download.lenovo.com/Images/Parts/01YP366/01YP366_B.jpg</v>
      </c>
      <c r="O11" s="27" t="str">
        <f>IF(ISBLANK(Values!$F10),"",Values!O10)</f>
        <v>https://download.lenovo.com/Images/Parts/01YP366/01YP366_details.jpg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T490 Parent</v>
      </c>
      <c r="Y11" s="31" t="str">
        <f>IF(ISBLANK(Values!E10),"","Size-Color")</f>
        <v>Size-Color</v>
      </c>
      <c r="Z11" s="29" t="str">
        <f>IF(ISBLANK(Values!E10),"","variation")</f>
        <v>variation</v>
      </c>
      <c r="AA11" s="1" t="str">
        <f>IF(ISBLANK(Values!E10),"",Values!$B$20)</f>
        <v>PartialUpdate</v>
      </c>
      <c r="AB11" s="1"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34" t="str">
        <f>IF(ISBLANK(Values!E10),"",IF(Values!I10,Values!$B$23,Values!$B$33))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1" s="32"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11" s="1" t="str">
        <f>IF(ISBLANK(Values!E10),"",Values!$B$25)</f>
        <v xml:space="preserve">♻️ PRODOTTO ECOLOGICO - Acquista ricondizionato, ACQUISTA VERDE! Riduci oltre l'80% di anidride carbonica acquistando le nostre tastiere ricondizionate, rispetto a ottenere una nuova tastiera! </v>
      </c>
      <c r="AL11" s="1" t="str">
        <f>IF(ISBLANK(Values!E10),"",SUBSTITUTE(SUBSTITUTE(IF(Values!$J10, Values!$B$26, Values!$B$33), "{language}", Values!$H10), "{flag}", INDEX(options!$E$1:$E$20, Values!$V10)))</f>
        <v xml:space="preserve">👉 LAYOUT - 🇧🇪 Lenovo T480s black - BE retroilluminato. </v>
      </c>
      <c r="AM11" s="1" t="str">
        <f>SUBSTITUTE(IF(ISBLANK(Values!E10),"",Values!$B$27),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11" s="27" t="str">
        <f>IF(ISBLANK(Values!E10),"",Values!H10)</f>
        <v>Lenovo T480s black - BE</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1" s="1" t="str">
        <f>IF(ISBLANK(Values!E10),"","No")</f>
        <v>No</v>
      </c>
      <c r="DA11" s="1" t="str">
        <f>IF(ISBLANK(Values!E10),"","No")</f>
        <v>No</v>
      </c>
      <c r="DO11" s="1" t="str">
        <f>IF(ISBLANK(Values!E10),"","Parts")</f>
        <v>Parts</v>
      </c>
      <c r="DP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Y11" t="str">
        <f>IF(ISBLANK(Values!$E10), "", "not_applicable")</f>
        <v>not_applicable</v>
      </c>
      <c r="EI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48" x14ac:dyDescent="0.2">
      <c r="A12" s="1" t="str">
        <f>IF(ISBLANK(Values!E11),"",IF(Values!$B$37="EU","computercomponent","computer"))</f>
        <v>computercomponent</v>
      </c>
      <c r="B12" s="33" t="str">
        <f>IF(ISBLANK(Values!E11),"",Values!F11)</f>
        <v>Lenovo T480s black - BG</v>
      </c>
      <c r="C12" s="29" t="str">
        <f>IF(ISBLANK(Values!E11),"","TellusRem")</f>
        <v>TellusRem</v>
      </c>
      <c r="D12" s="28">
        <f>IF(ISBLANK(Values!E11),"",Values!E11)</f>
        <v>5714401480082</v>
      </c>
      <c r="E12" s="1" t="str">
        <f>IF(ISBLANK(Values!E11),"","EAN")</f>
        <v>EAN</v>
      </c>
      <c r="F12" s="27" t="str">
        <f>IF(ISBLANK(Values!E11),"",IF(Values!J11, SUBSTITUTE(Values!$B$1, "{language}", Values!H11) &amp; " " &amp;Values!$B$3, SUBSTITUTE(Values!$B$2, "{language}", Values!$H11) &amp; " " &amp;Values!$B$3))</f>
        <v>sostituzione della tastiera Lenovo T480s black - BG retroilluminata per Lenovo Thinkpad T480s, T490, E490, L480, L490, L380, L390, L380 Yoga, L390 Yoga, E490, E480</v>
      </c>
      <c r="G12" s="29" t="str">
        <f>IF(ISBLANK(Values!E11),"",IF(Values!$B$20="PartialUpdate","","TellusRem"))</f>
        <v/>
      </c>
      <c r="H12" s="1" t="str">
        <f>IF(ISBLANK(Values!E11),"",Values!$B$16)</f>
        <v>computer-keyboards</v>
      </c>
      <c r="I12" s="1" t="str">
        <f>IF(ISBLANK(Values!E11),"","4730574031")</f>
        <v>4730574031</v>
      </c>
      <c r="J12" s="31" t="str">
        <f>IF(ISBLANK(Values!E11),"",Values!F11 )</f>
        <v>Lenovo T480s black - BG</v>
      </c>
      <c r="K12" s="27" t="str">
        <f>IF(IF(ISBLANK(Values!E11),"",IF(Values!J11, Values!$B$4, Values!$B$5))=0,"",IF(ISBLANK(Values!E11),"",IF(Values!J11, Values!$B$4, Values!$B$5)))</f>
        <v/>
      </c>
      <c r="L12" s="27">
        <f>IF(ISBLANK(Values!E11),"",IF($CO12="DEFAULT", Values!$B$18, ""))</f>
        <v>5</v>
      </c>
      <c r="M12" s="27" t="str">
        <f>IF(ISBLANK(Values!E11),"",Values!$M11)</f>
        <v>https://download.lenovo.com/Images/Parts/01YP287/01YP287_A.jpg</v>
      </c>
      <c r="N12" s="27" t="str">
        <f>IF(ISBLANK(Values!$F11),"",Values!N11)</f>
        <v>https://download.lenovo.com/Images/Parts/01YP287/01YP287_B.jpg</v>
      </c>
      <c r="O12" s="27" t="str">
        <f>IF(ISBLANK(Values!$F11),"",Values!O11)</f>
        <v>https://download.lenovo.com/Images/Parts/01YP287/01YP287_details.jpg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T490 Parent</v>
      </c>
      <c r="Y12" s="31" t="str">
        <f>IF(ISBLANK(Values!E11),"","Size-Color")</f>
        <v>Size-Color</v>
      </c>
      <c r="Z12" s="29" t="str">
        <f>IF(ISBLANK(Values!E11),"","variation")</f>
        <v>variation</v>
      </c>
      <c r="AA12" s="1" t="str">
        <f>IF(ISBLANK(Values!E11),"",Values!$B$20)</f>
        <v>PartialUpdate</v>
      </c>
      <c r="AB12" s="1"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34" t="str">
        <f>IF(ISBLANK(Values!E11),"",IF(Values!I11,Values!$B$23,Values!$B$33))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2" s="32"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12" s="1" t="str">
        <f>IF(ISBLANK(Values!E11),"",Values!$B$25)</f>
        <v xml:space="preserve">♻️ PRODOTTO ECOLOGICO - Acquista ricondizionato, ACQUISTA VERDE! Riduci oltre l'80% di anidride carbonica acquistando le nostre tastiere ricondizionate, rispetto a ottenere una nuova tastiera! </v>
      </c>
      <c r="AL12" s="1" t="str">
        <f>IF(ISBLANK(Values!E11),"",SUBSTITUTE(SUBSTITUTE(IF(Values!$J11, Values!$B$26, Values!$B$33), "{language}", Values!$H11), "{flag}", INDEX(options!$E$1:$E$20, Values!$V11)))</f>
        <v xml:space="preserve">👉 LAYOUT - 🇧🇬 Lenovo T480s black - BG retroilluminato. </v>
      </c>
      <c r="AM12" s="1" t="str">
        <f>SUBSTITUTE(IF(ISBLANK(Values!E11),"",Values!$B$27),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12" s="27" t="str">
        <f>IF(ISBLANK(Values!E11),"",Values!H11)</f>
        <v>Lenovo T480s black - BG</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2" s="1" t="str">
        <f>IF(ISBLANK(Values!E11),"","No")</f>
        <v>No</v>
      </c>
      <c r="DA12" s="1" t="str">
        <f>IF(ISBLANK(Values!E11),"","No")</f>
        <v>No</v>
      </c>
      <c r="DO12" s="1" t="str">
        <f>IF(ISBLANK(Values!E11),"","Parts")</f>
        <v>Parts</v>
      </c>
      <c r="DP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Y12" t="str">
        <f>IF(ISBLANK(Values!$E11), "", "not_applicable")</f>
        <v>not_applicable</v>
      </c>
      <c r="EI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48" x14ac:dyDescent="0.2">
      <c r="A13" s="1" t="str">
        <f>IF(ISBLANK(Values!E12),"",IF(Values!$B$37="EU","computercomponent","computer"))</f>
        <v>computercomponent</v>
      </c>
      <c r="B13" s="33" t="str">
        <f>IF(ISBLANK(Values!E12),"",Values!F12)</f>
        <v>Lenovo T480s black - CZ</v>
      </c>
      <c r="C13" s="29" t="str">
        <f>IF(ISBLANK(Values!E12),"","TellusRem")</f>
        <v>TellusRem</v>
      </c>
      <c r="D13" s="28">
        <f>IF(ISBLANK(Values!E12),"",Values!E12)</f>
        <v>5714401480099</v>
      </c>
      <c r="E13" s="1" t="str">
        <f>IF(ISBLANK(Values!E12),"","EAN")</f>
        <v>EAN</v>
      </c>
      <c r="F13" s="27" t="str">
        <f>IF(ISBLANK(Values!E12),"",IF(Values!J12, SUBSTITUTE(Values!$B$1, "{language}", Values!H12) &amp; " " &amp;Values!$B$3, SUBSTITUTE(Values!$B$2, "{language}", Values!$H12) &amp; " " &amp;Values!$B$3))</f>
        <v>sostituzione della tastiera Lenovo T480s black - CZ retroilluminata per Lenovo Thinkpad T480s, T490, E490, L480, L490, L380, L390, L380 Yoga, L390 Yoga, E490, E480</v>
      </c>
      <c r="G13" s="29" t="str">
        <f>IF(ISBLANK(Values!E12),"",IF(Values!$B$20="PartialUpdate","","TellusRem"))</f>
        <v/>
      </c>
      <c r="H13" s="1" t="str">
        <f>IF(ISBLANK(Values!E12),"",Values!$B$16)</f>
        <v>computer-keyboards</v>
      </c>
      <c r="I13" s="1" t="str">
        <f>IF(ISBLANK(Values!E12),"","4730574031")</f>
        <v>4730574031</v>
      </c>
      <c r="J13" s="31" t="str">
        <f>IF(ISBLANK(Values!E12),"",Values!F12 )</f>
        <v>Lenovo T480s black - CZ</v>
      </c>
      <c r="K13" s="27" t="str">
        <f>IF(IF(ISBLANK(Values!E12),"",IF(Values!J12, Values!$B$4, Values!$B$5))=0,"",IF(ISBLANK(Values!E12),"",IF(Values!J12, Values!$B$4, Values!$B$5)))</f>
        <v/>
      </c>
      <c r="L13" s="27">
        <f>IF(ISBLANK(Values!E12),"",IF($CO13="DEFAULT", Values!$B$18, ""))</f>
        <v>5</v>
      </c>
      <c r="M13" s="27" t="str">
        <f>IF(ISBLANK(Values!E12),"",Values!$M12)</f>
        <v>https://download.lenovo.com/Images/Parts/01EN978/01EN978_A.jpg</v>
      </c>
      <c r="N13" s="27" t="str">
        <f>IF(ISBLANK(Values!$F12),"",Values!N12)</f>
        <v>https://download.lenovo.com/Images/Parts/01EN978/01EN978_B.jpg</v>
      </c>
      <c r="O13" s="27" t="str">
        <f>IF(ISBLANK(Values!$F12),"",Values!O12)</f>
        <v>https://download.lenovo.com/Images/Parts/01EN978/01EN978_details.jpg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T490 Parent</v>
      </c>
      <c r="Y13" s="31" t="str">
        <f>IF(ISBLANK(Values!E12),"","Size-Color")</f>
        <v>Size-Color</v>
      </c>
      <c r="Z13" s="29" t="str">
        <f>IF(ISBLANK(Values!E12),"","variation")</f>
        <v>variation</v>
      </c>
      <c r="AA13" s="1" t="str">
        <f>IF(ISBLANK(Values!E12),"",Values!$B$20)</f>
        <v>PartialUpdate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4" t="str">
        <f>IF(ISBLANK(Values!E12),"",IF(Values!I12,Values!$B$23,Values!$B$33))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3" s="3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Lenovo T480s black - CZ retroilluminato. </v>
      </c>
      <c r="AM13" s="1" t="str">
        <f>SUBSTITUTE(IF(ISBLANK(Values!E12),"",Values!$B$27),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13" s="27" t="str">
        <f>IF(ISBLANK(Values!E12),"",Values!H12)</f>
        <v>Lenovo T480s black - CZ</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3" s="1" t="str">
        <f>IF(ISBLANK(Values!E12),"","No")</f>
        <v>No</v>
      </c>
      <c r="DA13" s="1" t="str">
        <f>IF(ISBLANK(Values!E12),"","No")</f>
        <v>No</v>
      </c>
      <c r="DO13" s="1" t="str">
        <f>IF(ISBLANK(Values!E12),"","Parts")</f>
        <v>Parts</v>
      </c>
      <c r="DP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Y13" t="str">
        <f>IF(ISBLANK(Values!$E12), "", "not_applicable")</f>
        <v>not_applicable</v>
      </c>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48" x14ac:dyDescent="0.2">
      <c r="A14" s="1" t="str">
        <f>IF(ISBLANK(Values!E13),"",IF(Values!$B$37="EU","computercomponent","computer"))</f>
        <v>computercomponent</v>
      </c>
      <c r="B14" s="33" t="str">
        <f>IF(ISBLANK(Values!E13),"",Values!F13)</f>
        <v>Lenovo T480s black - DK</v>
      </c>
      <c r="C14" s="29" t="str">
        <f>IF(ISBLANK(Values!E13),"","TellusRem")</f>
        <v>TellusRem</v>
      </c>
      <c r="D14" s="28">
        <f>IF(ISBLANK(Values!E13),"",Values!E13)</f>
        <v>5714401480105</v>
      </c>
      <c r="E14" s="1" t="str">
        <f>IF(ISBLANK(Values!E13),"","EAN")</f>
        <v>EAN</v>
      </c>
      <c r="F14" s="27" t="str">
        <f>IF(ISBLANK(Values!E13),"",IF(Values!J13, SUBSTITUTE(Values!$B$1, "{language}", Values!H13) &amp; " " &amp;Values!$B$3, SUBSTITUTE(Values!$B$2, "{language}", Values!$H13) &amp; " " &amp;Values!$B$3))</f>
        <v>sostituzione della tastiera Lenovo T480s black - DK retroilluminata per Lenovo Thinkpad T480s, T490, E490, L480, L490, L380, L390, L380 Yoga, L390 Yoga, E490, E480</v>
      </c>
      <c r="G14" s="29" t="str">
        <f>IF(ISBLANK(Values!E13),"",IF(Values!$B$20="PartialUpdate","","TellusRem"))</f>
        <v/>
      </c>
      <c r="H14" s="1" t="str">
        <f>IF(ISBLANK(Values!E13),"",Values!$B$16)</f>
        <v>computer-keyboards</v>
      </c>
      <c r="I14" s="1" t="str">
        <f>IF(ISBLANK(Values!E13),"","4730574031")</f>
        <v>4730574031</v>
      </c>
      <c r="J14" s="31" t="str">
        <f>IF(ISBLANK(Values!E13),"",Values!F13 )</f>
        <v>Lenovo T480s black - DK</v>
      </c>
      <c r="K14" s="27" t="str">
        <f>IF(IF(ISBLANK(Values!E13),"",IF(Values!J13, Values!$B$4, Values!$B$5))=0,"",IF(ISBLANK(Values!E13),"",IF(Values!J13, Values!$B$4, Values!$B$5)))</f>
        <v/>
      </c>
      <c r="L14" s="27">
        <f>IF(ISBLANK(Values!E13),"",IF($CO14="DEFAULT", Values!$B$18, ""))</f>
        <v>5</v>
      </c>
      <c r="M14" s="27" t="str">
        <f>IF(ISBLANK(Values!E13),"",Values!$M13)</f>
        <v>https://download.lenovo.com/Images/Parts/01YP449/01YP449_A.jpg</v>
      </c>
      <c r="N14" s="27" t="str">
        <f>IF(ISBLANK(Values!$F13),"",Values!N13)</f>
        <v>https://download.lenovo.com/Images/Parts/01YP449/01YP449_B.jpg</v>
      </c>
      <c r="O14" s="27" t="str">
        <f>IF(ISBLANK(Values!$F13),"",Values!O13)</f>
        <v>https://download.lenovo.com/Images/Parts/01YP449/01YP449_details.jpg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T490 Parent</v>
      </c>
      <c r="Y14" s="31" t="str">
        <f>IF(ISBLANK(Values!E13),"","Size-Color")</f>
        <v>Size-Color</v>
      </c>
      <c r="Z14" s="29" t="str">
        <f>IF(ISBLANK(Values!E13),"","variation")</f>
        <v>variation</v>
      </c>
      <c r="AA14" s="1" t="str">
        <f>IF(ISBLANK(Values!E13),"",Values!$B$20)</f>
        <v>PartialUpdate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4" t="str">
        <f>IF(ISBLANK(Values!E13),"",IF(Values!I13,Values!$B$23,Values!$B$33))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4" s="3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Lenovo T480s black - DK retroilluminato. </v>
      </c>
      <c r="AM14" s="1" t="str">
        <f>SUBSTITUTE(IF(ISBLANK(Values!E13),"",Values!$B$27),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14" s="27" t="str">
        <f>IF(ISBLANK(Values!E13),"",Values!H13)</f>
        <v>Lenovo T480s black - DK</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4" s="1" t="str">
        <f>IF(ISBLANK(Values!E13),"","No")</f>
        <v>No</v>
      </c>
      <c r="DA14" s="1" t="str">
        <f>IF(ISBLANK(Values!E13),"","No")</f>
        <v>No</v>
      </c>
      <c r="DO14" s="1" t="str">
        <f>IF(ISBLANK(Values!E13),"","Parts")</f>
        <v>Parts</v>
      </c>
      <c r="DP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Y14" t="str">
        <f>IF(ISBLANK(Values!$E13), "", "not_applicable")</f>
        <v>not_applicable</v>
      </c>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48" x14ac:dyDescent="0.2">
      <c r="A15" s="1" t="str">
        <f>IF(ISBLANK(Values!E14),"",IF(Values!$B$37="EU","computercomponent","computer"))</f>
        <v>computercomponent</v>
      </c>
      <c r="B15" s="33" t="str">
        <f>IF(ISBLANK(Values!E14),"",Values!F14)</f>
        <v>Lenovo T480s black - HU</v>
      </c>
      <c r="C15" s="29" t="str">
        <f>IF(ISBLANK(Values!E14),"","TellusRem")</f>
        <v>TellusRem</v>
      </c>
      <c r="D15" s="28">
        <f>IF(ISBLANK(Values!E14),"",Values!E14)</f>
        <v>5714401480112</v>
      </c>
      <c r="E15" s="1" t="str">
        <f>IF(ISBLANK(Values!E14),"","EAN")</f>
        <v>EAN</v>
      </c>
      <c r="F15" s="27" t="str">
        <f>IF(ISBLANK(Values!E14),"",IF(Values!J14, SUBSTITUTE(Values!$B$1, "{language}", Values!H14) &amp; " " &amp;Values!$B$3, SUBSTITUTE(Values!$B$2, "{language}", Values!$H14) &amp; " " &amp;Values!$B$3))</f>
        <v>sostituzione della tastiera Lenovo T480s black - HU retroilluminata per Lenovo Thinkpad T480s, T490, E490, L480, L490, L380, L390, L380 Yoga, L390 Yoga, E490, E480</v>
      </c>
      <c r="G15" s="29" t="str">
        <f>IF(ISBLANK(Values!E14),"",IF(Values!$B$20="PartialUpdate","","TellusRem"))</f>
        <v/>
      </c>
      <c r="H15" s="1" t="str">
        <f>IF(ISBLANK(Values!E14),"",Values!$B$16)</f>
        <v>computer-keyboards</v>
      </c>
      <c r="I15" s="1" t="str">
        <f>IF(ISBLANK(Values!E14),"","4730574031")</f>
        <v>4730574031</v>
      </c>
      <c r="J15" s="31" t="str">
        <f>IF(ISBLANK(Values!E14),"",Values!F14 )</f>
        <v>Lenovo T480s black - HU</v>
      </c>
      <c r="K15" s="27" t="str">
        <f>IF(IF(ISBLANK(Values!E14),"",IF(Values!J14, Values!$B$4, Values!$B$5))=0,"",IF(ISBLANK(Values!E14),"",IF(Values!J14, Values!$B$4, Values!$B$5)))</f>
        <v/>
      </c>
      <c r="L15" s="27">
        <f>IF(ISBLANK(Values!E14),"",IF($CO15="DEFAULT", Values!$B$18, ""))</f>
        <v>5</v>
      </c>
      <c r="M15" s="27" t="str">
        <f>IF(ISBLANK(Values!E14),"",Values!$M14)</f>
        <v>https://download.lenovo.com/Images/Parts/01YP535/01YP535_A.jpg</v>
      </c>
      <c r="N15" s="27" t="str">
        <f>IF(ISBLANK(Values!$F14),"",Values!N14)</f>
        <v>https://download.lenovo.com/Images/Parts/01YP535/01YP535_B.jpg</v>
      </c>
      <c r="O15" s="27" t="str">
        <f>IF(ISBLANK(Values!$F14),"",Values!O14)</f>
        <v>https://download.lenovo.com/Images/Parts/01YP535/01YP535_details.jpg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T490 Parent</v>
      </c>
      <c r="Y15" s="31" t="str">
        <f>IF(ISBLANK(Values!E14),"","Size-Color")</f>
        <v>Size-Color</v>
      </c>
      <c r="Z15" s="29" t="str">
        <f>IF(ISBLANK(Values!E14),"","variation")</f>
        <v>variation</v>
      </c>
      <c r="AA15" s="1" t="str">
        <f>IF(ISBLANK(Values!E14),"",Values!$B$20)</f>
        <v>PartialUpdate</v>
      </c>
      <c r="AB15" s="1" t="str">
        <f>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34" t="str">
        <f>IF(ISBLANK(Values!E14),"",IF(Values!I14,Values!$B$23,Values!$B$33))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5" s="32" t="str">
        <f>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15" s="1" t="str">
        <f>IF(ISBLANK(Values!E14),"",Values!$B$25)</f>
        <v xml:space="preserve">♻️ PRODOTTO ECOLOGICO - Acquista ricondizionato, ACQUISTA VERDE! Riduci oltre l'80% di anidride carbonica acquistando le nostre tastiere ricondizionate, rispetto a ottenere una nuova tastiera! </v>
      </c>
      <c r="AL15" s="1" t="str">
        <f>IF(ISBLANK(Values!E14),"",SUBSTITUTE(SUBSTITUTE(IF(Values!$J14, Values!$B$26, Values!$B$33), "{language}", Values!$H14), "{flag}", INDEX(options!$E$1:$E$20, Values!$V14)))</f>
        <v xml:space="preserve">👉 LAYOUT - 🇭🇺 Lenovo T480s black - HU retroilluminato. </v>
      </c>
      <c r="AM15" s="1" t="str">
        <f>SUBSTITUTE(IF(ISBLANK(Values!E14),"",Values!$B$27),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15" s="27" t="str">
        <f>IF(ISBLANK(Values!E14),"",Values!H14)</f>
        <v>Lenovo T480s black - HU</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5" s="1" t="str">
        <f>IF(ISBLANK(Values!E14),"","No")</f>
        <v>No</v>
      </c>
      <c r="DA15" s="1" t="str">
        <f>IF(ISBLANK(Values!E14),"","No")</f>
        <v>No</v>
      </c>
      <c r="DO15" s="1" t="str">
        <f>IF(ISBLANK(Values!E14),"","Parts")</f>
        <v>Parts</v>
      </c>
      <c r="DP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DY15" t="str">
        <f>IF(ISBLANK(Values!$E14), "", "not_applicable")</f>
        <v>not_applicable</v>
      </c>
      <c r="EI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48" x14ac:dyDescent="0.2">
      <c r="A16" s="1" t="str">
        <f>IF(ISBLANK(Values!E15),"",IF(Values!$B$37="EU","computercomponent","computer"))</f>
        <v>computercomponent</v>
      </c>
      <c r="B16" s="33" t="str">
        <f>IF(ISBLANK(Values!E15),"",Values!F15)</f>
        <v>Lenovo T480s black - NL</v>
      </c>
      <c r="C16" s="29" t="str">
        <f>IF(ISBLANK(Values!E15),"","TellusRem")</f>
        <v>TellusRem</v>
      </c>
      <c r="D16" s="28">
        <f>IF(ISBLANK(Values!E15),"",Values!E15)</f>
        <v>5714401480129</v>
      </c>
      <c r="E16" s="1" t="str">
        <f>IF(ISBLANK(Values!E15),"","EAN")</f>
        <v>EAN</v>
      </c>
      <c r="F16" s="27" t="str">
        <f>IF(ISBLANK(Values!E15),"",IF(Values!J15, SUBSTITUTE(Values!$B$1, "{language}", Values!H15) &amp; " " &amp;Values!$B$3, SUBSTITUTE(Values!$B$2, "{language}", Values!$H15) &amp; " " &amp;Values!$B$3))</f>
        <v>sostituzione della tastiera Lenovo T480s black - NL retroilluminata per Lenovo Thinkpad T480s, T490, E490, L480, L490, L380, L390, L380 Yoga, L390 Yoga, E490, E480</v>
      </c>
      <c r="G16" s="29" t="str">
        <f>IF(ISBLANK(Values!E15),"",IF(Values!$B$20="PartialUpdate","","TellusRem"))</f>
        <v/>
      </c>
      <c r="H16" s="1" t="str">
        <f>IF(ISBLANK(Values!E15),"",Values!$B$16)</f>
        <v>computer-keyboards</v>
      </c>
      <c r="I16" s="1" t="str">
        <f>IF(ISBLANK(Values!E15),"","4730574031")</f>
        <v>4730574031</v>
      </c>
      <c r="J16" s="31" t="str">
        <f>IF(ISBLANK(Values!E15),"",Values!F15 )</f>
        <v>Lenovo T480s black - NL</v>
      </c>
      <c r="K16" s="27" t="str">
        <f>IF(IF(ISBLANK(Values!E15),"",IF(Values!J15, Values!$B$4, Values!$B$5))=0,"",IF(ISBLANK(Values!E15),"",IF(Values!J15, Values!$B$4, Values!$B$5)))</f>
        <v/>
      </c>
      <c r="L16" s="27">
        <f>IF(ISBLANK(Values!E15),"",IF($CO16="DEFAULT", Values!$B$18, ""))</f>
        <v>5</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T490 Parent</v>
      </c>
      <c r="Y16" s="31" t="str">
        <f>IF(ISBLANK(Values!E15),"","Size-Color")</f>
        <v>Size-Color</v>
      </c>
      <c r="Z16" s="29" t="str">
        <f>IF(ISBLANK(Values!E15),"","variation")</f>
        <v>variation</v>
      </c>
      <c r="AA16" s="1" t="str">
        <f>IF(ISBLANK(Values!E15),"",Values!$B$20)</f>
        <v>PartialUpdate</v>
      </c>
      <c r="AB16" s="1" t="str">
        <f>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34" t="str">
        <f>IF(ISBLANK(Values!E15),"",IF(Values!I15,Values!$B$23,Values!$B$33))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6" s="32" t="str">
        <f>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16" s="1" t="str">
        <f>IF(ISBLANK(Values!E15),"",Values!$B$25)</f>
        <v xml:space="preserve">♻️ PRODOTTO ECOLOGICO - Acquista ricondizionato, ACQUISTA VERDE! Riduci oltre l'80% di anidride carbonica acquistando le nostre tastiere ricondizionate, rispetto a ottenere una nuova tastiera! </v>
      </c>
      <c r="AL16" s="1" t="str">
        <f>IF(ISBLANK(Values!E15),"",SUBSTITUTE(SUBSTITUTE(IF(Values!$J15, Values!$B$26, Values!$B$33), "{language}", Values!$H15), "{flag}", INDEX(options!$E$1:$E$20, Values!$V15)))</f>
        <v xml:space="preserve">👉 LAYOUT - 🇳🇱 Lenovo T480s black - NL retroilluminato. </v>
      </c>
      <c r="AM16" s="1" t="str">
        <f>SUBSTITUTE(IF(ISBLANK(Values!E15),"",Values!$B$27),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16" s="27" t="str">
        <f>IF(ISBLANK(Values!E15),"",Values!H15)</f>
        <v>Lenovo T480s black - NL</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6" s="1" t="str">
        <f>IF(ISBLANK(Values!E15),"","No")</f>
        <v>No</v>
      </c>
      <c r="DA16" s="1" t="str">
        <f>IF(ISBLANK(Values!E15),"","No")</f>
        <v>No</v>
      </c>
      <c r="DO16" s="1" t="str">
        <f>IF(ISBLANK(Values!E15),"","Parts")</f>
        <v>Parts</v>
      </c>
      <c r="DP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DY16" t="str">
        <f>IF(ISBLANK(Values!$E15), "", "not_applicable")</f>
        <v>not_applicable</v>
      </c>
      <c r="EI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48" x14ac:dyDescent="0.2">
      <c r="A17" s="1" t="str">
        <f>IF(ISBLANK(Values!E16),"",IF(Values!$B$37="EU","computercomponent","computer"))</f>
        <v>computercomponent</v>
      </c>
      <c r="B17" s="33" t="str">
        <f>IF(ISBLANK(Values!E16),"",Values!F16)</f>
        <v>Lenovo T480s black - NO</v>
      </c>
      <c r="C17" s="29" t="str">
        <f>IF(ISBLANK(Values!E16),"","TellusRem")</f>
        <v>TellusRem</v>
      </c>
      <c r="D17" s="28">
        <f>IF(ISBLANK(Values!E16),"",Values!E16)</f>
        <v>5714401480136</v>
      </c>
      <c r="E17" s="1" t="str">
        <f>IF(ISBLANK(Values!E16),"","EAN")</f>
        <v>EAN</v>
      </c>
      <c r="F17" s="27" t="str">
        <f>IF(ISBLANK(Values!E16),"",IF(Values!J16, SUBSTITUTE(Values!$B$1, "{language}", Values!H16) &amp; " " &amp;Values!$B$3, SUBSTITUTE(Values!$B$2, "{language}", Values!$H16) &amp; " " &amp;Values!$B$3))</f>
        <v>sostituzione della tastiera Lenovo T480s black - NO retroilluminata per Lenovo Thinkpad T480s, T490, E490, L480, L490, L380, L390, L380 Yoga, L390 Yoga, E490, E480</v>
      </c>
      <c r="G17" s="29" t="str">
        <f>IF(ISBLANK(Values!E16),"",IF(Values!$B$20="PartialUpdate","","TellusRem"))</f>
        <v/>
      </c>
      <c r="H17" s="1" t="str">
        <f>IF(ISBLANK(Values!E16),"",Values!$B$16)</f>
        <v>computer-keyboards</v>
      </c>
      <c r="I17" s="1" t="str">
        <f>IF(ISBLANK(Values!E16),"","4730574031")</f>
        <v>4730574031</v>
      </c>
      <c r="J17" s="31" t="str">
        <f>IF(ISBLANK(Values!E16),"",Values!F16 )</f>
        <v>Lenovo T480s black - NO</v>
      </c>
      <c r="K17" s="27" t="str">
        <f>IF(IF(ISBLANK(Values!E16),"",IF(Values!J16, Values!$B$4, Values!$B$5))=0,"",IF(ISBLANK(Values!E16),"",IF(Values!J16, Values!$B$4, Values!$B$5)))</f>
        <v/>
      </c>
      <c r="L17" s="27">
        <f>IF(ISBLANK(Values!E16),"",IF($CO17="DEFAULT", Values!$B$18, ""))</f>
        <v>5</v>
      </c>
      <c r="M17" s="27" t="str">
        <f>IF(ISBLANK(Values!E16),"",Values!$M16)</f>
        <v>https://download.lenovo.com/Images/Parts/01YP540/01YP540_A.jpg</v>
      </c>
      <c r="N17" s="27" t="str">
        <f>IF(ISBLANK(Values!$F16),"",Values!N16)</f>
        <v>https://download.lenovo.com/Images/Parts/01YP540/01YP540_B.jpg</v>
      </c>
      <c r="O17" s="27" t="str">
        <f>IF(ISBLANK(Values!$F16),"",Values!O16)</f>
        <v>https://download.lenovo.com/Images/Parts/01YP540/01YP540_details.jpg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T490 Parent</v>
      </c>
      <c r="Y17" s="31" t="str">
        <f>IF(ISBLANK(Values!E16),"","Size-Color")</f>
        <v>Size-Color</v>
      </c>
      <c r="Z17" s="29" t="str">
        <f>IF(ISBLANK(Values!E16),"","variation")</f>
        <v>variation</v>
      </c>
      <c r="AA17" s="1" t="str">
        <f>IF(ISBLANK(Values!E16),"",Values!$B$20)</f>
        <v>PartialUpdate</v>
      </c>
      <c r="AB17" s="1" t="str">
        <f>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34" t="str">
        <f>IF(ISBLANK(Values!E16),"",IF(Values!I16,Values!$B$23,Values!$B$33))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7" s="32" t="str">
        <f>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17" s="1" t="str">
        <f>IF(ISBLANK(Values!E16),"",Values!$B$25)</f>
        <v xml:space="preserve">♻️ PRODOTTO ECOLOGICO - Acquista ricondizionato, ACQUISTA VERDE! Riduci oltre l'80% di anidride carbonica acquistando le nostre tastiere ricondizionate, rispetto a ottenere una nuova tastiera! </v>
      </c>
      <c r="AL17" s="1" t="str">
        <f>IF(ISBLANK(Values!E16),"",SUBSTITUTE(SUBSTITUTE(IF(Values!$J16, Values!$B$26, Values!$B$33), "{language}", Values!$H16), "{flag}", INDEX(options!$E$1:$E$20, Values!$V16)))</f>
        <v xml:space="preserve">👉 LAYOUT - 🇳🇴 Lenovo T480s black - NO retroilluminato. </v>
      </c>
      <c r="AM17" s="1" t="str">
        <f>SUBSTITUTE(IF(ISBLANK(Values!E16),"",Values!$B$27),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17" s="27" t="str">
        <f>IF(ISBLANK(Values!E16),"",Values!H16)</f>
        <v>Lenovo T480s black - NO</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7" s="1" t="str">
        <f>IF(ISBLANK(Values!E16),"","No")</f>
        <v>No</v>
      </c>
      <c r="DA17" s="1" t="str">
        <f>IF(ISBLANK(Values!E16),"","No")</f>
        <v>No</v>
      </c>
      <c r="DO17" s="1" t="str">
        <f>IF(ISBLANK(Values!E16),"","Parts")</f>
        <v>Parts</v>
      </c>
      <c r="DP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DY17" t="str">
        <f>IF(ISBLANK(Values!$E16), "", "not_applicable")</f>
        <v>not_applicable</v>
      </c>
      <c r="EI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48" x14ac:dyDescent="0.2">
      <c r="A18" s="1" t="str">
        <f>IF(ISBLANK(Values!E17),"",IF(Values!$B$37="EU","computercomponent","computer"))</f>
        <v>computercomponent</v>
      </c>
      <c r="B18" s="33" t="str">
        <f>IF(ISBLANK(Values!E17),"",Values!F17)</f>
        <v>Lenovo T480s black - PL</v>
      </c>
      <c r="C18" s="29" t="str">
        <f>IF(ISBLANK(Values!E17),"","TellusRem")</f>
        <v>TellusRem</v>
      </c>
      <c r="D18" s="28">
        <f>IF(ISBLANK(Values!E17),"",Values!E17)</f>
        <v>5714401480143</v>
      </c>
      <c r="E18" s="1" t="str">
        <f>IF(ISBLANK(Values!E17),"","EAN")</f>
        <v>EAN</v>
      </c>
      <c r="F18" s="27" t="str">
        <f>IF(ISBLANK(Values!E17),"",IF(Values!J17, SUBSTITUTE(Values!$B$1, "{language}", Values!H17) &amp; " " &amp;Values!$B$3, SUBSTITUTE(Values!$B$2, "{language}", Values!$H17) &amp; " " &amp;Values!$B$3))</f>
        <v>sostituzione della tastiera Lenovo T480s black - PL retroilluminata per Lenovo Thinkpad T480s, T490, E490, L480, L490, L380, L390, L380 Yoga, L390 Yoga, E490, E480</v>
      </c>
      <c r="G18" s="29" t="str">
        <f>IF(ISBLANK(Values!E17),"",IF(Values!$B$20="PartialUpdate","","TellusRem"))</f>
        <v/>
      </c>
      <c r="H18" s="1" t="str">
        <f>IF(ISBLANK(Values!E17),"",Values!$B$16)</f>
        <v>computer-keyboards</v>
      </c>
      <c r="I18" s="1" t="str">
        <f>IF(ISBLANK(Values!E17),"","4730574031")</f>
        <v>4730574031</v>
      </c>
      <c r="J18" s="31" t="str">
        <f>IF(ISBLANK(Values!E17),"",Values!F17 )</f>
        <v>Lenovo T480s black - PL</v>
      </c>
      <c r="K18" s="27" t="str">
        <f>IF(IF(ISBLANK(Values!E17),"",IF(Values!J17, Values!$B$4, Values!$B$5))=0,"",IF(ISBLANK(Values!E17),"",IF(Values!J17, Values!$B$4, Values!$B$5)))</f>
        <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T490 Parent</v>
      </c>
      <c r="Y18" s="31" t="str">
        <f>IF(ISBLANK(Values!E17),"","Size-Color")</f>
        <v>Size-Color</v>
      </c>
      <c r="Z18" s="29" t="str">
        <f>IF(ISBLANK(Values!E17),"","variation")</f>
        <v>variation</v>
      </c>
      <c r="AA18" s="1" t="str">
        <f>IF(ISBLANK(Values!E17),"",Values!$B$20)</f>
        <v>PartialUpdate</v>
      </c>
      <c r="AB18" s="1" t="str">
        <f>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34" t="str">
        <f>IF(ISBLANK(Values!E17),"",IF(Values!I17,Values!$B$23,Values!$B$33))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8" s="32" t="str">
        <f>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18" s="1" t="str">
        <f>IF(ISBLANK(Values!E17),"",Values!$B$25)</f>
        <v xml:space="preserve">♻️ PRODOTTO ECOLOGICO - Acquista ricondizionato, ACQUISTA VERDE! Riduci oltre l'80% di anidride carbonica acquistando le nostre tastiere ricondizionate, rispetto a ottenere una nuova tastiera! </v>
      </c>
      <c r="AL18" s="1" t="str">
        <f>IF(ISBLANK(Values!E17),"",SUBSTITUTE(SUBSTITUTE(IF(Values!$J17, Values!$B$26, Values!$B$33), "{language}", Values!$H17), "{flag}", INDEX(options!$E$1:$E$20, Values!$V17)))</f>
        <v xml:space="preserve">👉 LAYOUT - 🇵🇱 Lenovo T480s black - PL retroilluminato. </v>
      </c>
      <c r="AM18" s="1" t="str">
        <f>SUBSTITUTE(IF(ISBLANK(Values!E17),"",Values!$B$27),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18" s="27" t="str">
        <f>IF(ISBLANK(Values!E17),"",Values!H17)</f>
        <v>Lenovo T480s black - PL</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8" s="1" t="str">
        <f>IF(ISBLANK(Values!E17),"","No")</f>
        <v>No</v>
      </c>
      <c r="DA18" s="1" t="str">
        <f>IF(ISBLANK(Values!E17),"","No")</f>
        <v>No</v>
      </c>
      <c r="DO18" s="1" t="str">
        <f>IF(ISBLANK(Values!E17),"","Parts")</f>
        <v>Parts</v>
      </c>
      <c r="DP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DY18" t="str">
        <f>IF(ISBLANK(Values!$E17), "", "not_applicable")</f>
        <v>not_applicable</v>
      </c>
      <c r="EI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48" x14ac:dyDescent="0.2">
      <c r="A19" s="1" t="str">
        <f>IF(ISBLANK(Values!E18),"",IF(Values!$B$37="EU","computercomponent","computer"))</f>
        <v>computercomponent</v>
      </c>
      <c r="B19" s="33" t="str">
        <f>IF(ISBLANK(Values!E18),"",Values!F18)</f>
        <v>Lenovo T480s black - PT</v>
      </c>
      <c r="C19" s="29" t="str">
        <f>IF(ISBLANK(Values!E18),"","TellusRem")</f>
        <v>TellusRem</v>
      </c>
      <c r="D19" s="28">
        <f>IF(ISBLANK(Values!E18),"",Values!E18)</f>
        <v>5714401480150</v>
      </c>
      <c r="E19" s="1" t="str">
        <f>IF(ISBLANK(Values!E18),"","EAN")</f>
        <v>EAN</v>
      </c>
      <c r="F19" s="27" t="str">
        <f>IF(ISBLANK(Values!E18),"",IF(Values!J18, SUBSTITUTE(Values!$B$1, "{language}", Values!H18) &amp; " " &amp;Values!$B$3, SUBSTITUTE(Values!$B$2, "{language}", Values!$H18) &amp; " " &amp;Values!$B$3))</f>
        <v>sostituzione della tastiera Lenovo T480s black - PT retroilluminata per Lenovo Thinkpad T480s, T490, E490, L480, L490, L380, L390, L380 Yoga, L390 Yoga, E490, E480</v>
      </c>
      <c r="G19" s="29" t="str">
        <f>IF(ISBLANK(Values!E18),"",IF(Values!$B$20="PartialUpdate","","TellusRem"))</f>
        <v/>
      </c>
      <c r="H19" s="1" t="str">
        <f>IF(ISBLANK(Values!E18),"",Values!$B$16)</f>
        <v>computer-keyboards</v>
      </c>
      <c r="I19" s="1" t="str">
        <f>IF(ISBLANK(Values!E18),"","4730574031")</f>
        <v>4730574031</v>
      </c>
      <c r="J19" s="31" t="str">
        <f>IF(ISBLANK(Values!E18),"",Values!F18 )</f>
        <v>Lenovo T480s black - PT</v>
      </c>
      <c r="K19" s="27" t="str">
        <f>IF(IF(ISBLANK(Values!E18),"",IF(Values!J18, Values!$B$4, Values!$B$5))=0,"",IF(ISBLANK(Values!E18),"",IF(Values!J18, Values!$B$4, Values!$B$5)))</f>
        <v/>
      </c>
      <c r="L19" s="27">
        <f>IF(ISBLANK(Values!E18),"",IF($CO19="DEFAULT", Values!$B$18, ""))</f>
        <v>5</v>
      </c>
      <c r="M19" s="27" t="str">
        <f>IF(ISBLANK(Values!E18),"",Values!$M18)</f>
        <v>https://download.lenovo.com/Images/Parts/01YP541/01YP541_A.jpg</v>
      </c>
      <c r="N19" s="27" t="str">
        <f>IF(ISBLANK(Values!$F18),"",Values!N18)</f>
        <v>https://download.lenovo.com/Images/Parts/01YP541/01YP541_B.jpg</v>
      </c>
      <c r="O19" s="27" t="str">
        <f>IF(ISBLANK(Values!$F18),"",Values!O18)</f>
        <v>https://download.lenovo.com/Images/Parts/01YP541/01YP541_details.jpg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T490 Parent</v>
      </c>
      <c r="Y19" s="31" t="str">
        <f>IF(ISBLANK(Values!E18),"","Size-Color")</f>
        <v>Size-Color</v>
      </c>
      <c r="Z19" s="29" t="str">
        <f>IF(ISBLANK(Values!E18),"","variation")</f>
        <v>variation</v>
      </c>
      <c r="AA19" s="1" t="str">
        <f>IF(ISBLANK(Values!E18),"",Values!$B$20)</f>
        <v>PartialUpdate</v>
      </c>
      <c r="AB19" s="1" t="str">
        <f>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34" t="str">
        <f>IF(ISBLANK(Values!E18),"",IF(Values!I18,Values!$B$23,Values!$B$33))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9" s="32" t="str">
        <f>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19" s="1" t="str">
        <f>IF(ISBLANK(Values!E18),"",Values!$B$25)</f>
        <v xml:space="preserve">♻️ PRODOTTO ECOLOGICO - Acquista ricondizionato, ACQUISTA VERDE! Riduci oltre l'80% di anidride carbonica acquistando le nostre tastiere ricondizionate, rispetto a ottenere una nuova tastiera! </v>
      </c>
      <c r="AL19" s="1" t="str">
        <f>IF(ISBLANK(Values!E18),"",SUBSTITUTE(SUBSTITUTE(IF(Values!$J18, Values!$B$26, Values!$B$33), "{language}", Values!$H18), "{flag}", INDEX(options!$E$1:$E$20, Values!$V18)))</f>
        <v xml:space="preserve">👉 LAYOUT - 🇵🇹 Lenovo T480s black - PT retroilluminato. </v>
      </c>
      <c r="AM19" s="1" t="str">
        <f>SUBSTITUTE(IF(ISBLANK(Values!E18),"",Values!$B$27),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19" s="27" t="str">
        <f>IF(ISBLANK(Values!E18),"",Values!H18)</f>
        <v>Lenovo T480s black - PT</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9" s="1" t="str">
        <f>IF(ISBLANK(Values!E18),"","No")</f>
        <v>No</v>
      </c>
      <c r="DA19" s="1" t="str">
        <f>IF(ISBLANK(Values!E18),"","No")</f>
        <v>No</v>
      </c>
      <c r="DO19" s="1" t="str">
        <f>IF(ISBLANK(Values!E18),"","Parts")</f>
        <v>Parts</v>
      </c>
      <c r="DP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DY19" t="str">
        <f>IF(ISBLANK(Values!$E18), "", "not_applicable")</f>
        <v>not_applicable</v>
      </c>
      <c r="EI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48" x14ac:dyDescent="0.2">
      <c r="A20" s="1" t="str">
        <f>IF(ISBLANK(Values!E19),"",IF(Values!$B$37="EU","computercomponent","computer"))</f>
        <v>computercomponent</v>
      </c>
      <c r="B20" s="33" t="str">
        <f>IF(ISBLANK(Values!E19),"",Values!F19)</f>
        <v>Lenovo T480s black - SE/FI</v>
      </c>
      <c r="C20" s="29" t="str">
        <f>IF(ISBLANK(Values!E19),"","TellusRem")</f>
        <v>TellusRem</v>
      </c>
      <c r="D20" s="28">
        <f>IF(ISBLANK(Values!E19),"",Values!E19)</f>
        <v>5714401480167</v>
      </c>
      <c r="E20" s="1" t="str">
        <f>IF(ISBLANK(Values!E19),"","EAN")</f>
        <v>EAN</v>
      </c>
      <c r="F20" s="27" t="str">
        <f>IF(ISBLANK(Values!E19),"",IF(Values!J19, SUBSTITUTE(Values!$B$1, "{language}", Values!H19) &amp; " " &amp;Values!$B$3, SUBSTITUTE(Values!$B$2, "{language}", Values!$H19) &amp; " " &amp;Values!$B$3))</f>
        <v>sostituzione della tastiera Lenovo T480s black - SE/FI retroilluminata per Lenovo Thinkpad T480s, T490, E490, L480, L490, L380, L390, L380 Yoga, L390 Yoga, E490, E480</v>
      </c>
      <c r="G20" s="29" t="str">
        <f>IF(ISBLANK(Values!E19),"",IF(Values!$B$20="PartialUpdate","","TellusRem"))</f>
        <v/>
      </c>
      <c r="H20" s="1" t="str">
        <f>IF(ISBLANK(Values!E19),"",Values!$B$16)</f>
        <v>computer-keyboards</v>
      </c>
      <c r="I20" s="1" t="str">
        <f>IF(ISBLANK(Values!E19),"","4730574031")</f>
        <v>4730574031</v>
      </c>
      <c r="J20" s="31" t="str">
        <f>IF(ISBLANK(Values!E19),"",Values!F19 )</f>
        <v>Lenovo T480s black - SE/FI</v>
      </c>
      <c r="K20" s="27" t="str">
        <f>IF(IF(ISBLANK(Values!E19),"",IF(Values!J19, Values!$B$4, Values!$B$5))=0,"",IF(ISBLANK(Values!E19),"",IF(Values!J19, Values!$B$4, Values!$B$5)))</f>
        <v/>
      </c>
      <c r="L20" s="27">
        <f>IF(ISBLANK(Values!E19),"",IF($CO20="DEFAULT", Values!$B$18, ""))</f>
        <v>5</v>
      </c>
      <c r="M20" s="27" t="str">
        <f>IF(ISBLANK(Values!E19),"",Values!$M19)</f>
        <v>https://download.lenovo.com/Images/Parts/01YP549/01YP549_A.jpg</v>
      </c>
      <c r="N20" s="27" t="str">
        <f>IF(ISBLANK(Values!$F19),"",Values!N19)</f>
        <v>https://download.lenovo.com/Images/Parts/01YP549/01YP549_B.jpg</v>
      </c>
      <c r="O20" s="27" t="str">
        <f>IF(ISBLANK(Values!$F19),"",Values!O19)</f>
        <v>https://download.lenovo.com/Images/Parts/01YP549/01YP549_details.jpg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T490 Parent</v>
      </c>
      <c r="Y20" s="31" t="str">
        <f>IF(ISBLANK(Values!E19),"","Size-Color")</f>
        <v>Size-Color</v>
      </c>
      <c r="Z20" s="29" t="str">
        <f>IF(ISBLANK(Values!E19),"","variation")</f>
        <v>variation</v>
      </c>
      <c r="AA20" s="1" t="str">
        <f>IF(ISBLANK(Values!E19),"",Values!$B$20)</f>
        <v>PartialUpdate</v>
      </c>
      <c r="AB20" s="1" t="str">
        <f>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34" t="str">
        <f>IF(ISBLANK(Values!E19),"",IF(Values!I19,Values!$B$23,Values!$B$33))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0" s="32" t="str">
        <f>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20" s="1" t="str">
        <f>IF(ISBLANK(Values!E19),"",Values!$B$25)</f>
        <v xml:space="preserve">♻️ PRODOTTO ECOLOGICO - Acquista ricondizionato, ACQUISTA VERDE! Riduci oltre l'80% di anidride carbonica acquistando le nostre tastiere ricondizionate, rispetto a ottenere una nuova tastiera! </v>
      </c>
      <c r="AL20" s="1" t="str">
        <f>IF(ISBLANK(Values!E19),"",SUBSTITUTE(SUBSTITUTE(IF(Values!$J19, Values!$B$26, Values!$B$33), "{language}", Values!$H19), "{flag}", INDEX(options!$E$1:$E$20, Values!$V19)))</f>
        <v xml:space="preserve">👉 LAYOUT - 🇸🇪 🇫🇮 Lenovo T480s black - SE/FI retroilluminato. </v>
      </c>
      <c r="AM20" s="1" t="str">
        <f>SUBSTITUTE(IF(ISBLANK(Values!E19),"",Values!$B$27),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20" s="27" t="str">
        <f>IF(ISBLANK(Values!E19),"",Values!H19)</f>
        <v>Lenovo T480s black - SE/FI</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0" s="1" t="str">
        <f>IF(ISBLANK(Values!E19),"","No")</f>
        <v>No</v>
      </c>
      <c r="DA20" s="1" t="str">
        <f>IF(ISBLANK(Values!E19),"","No")</f>
        <v>No</v>
      </c>
      <c r="DO20" s="1" t="str">
        <f>IF(ISBLANK(Values!E19),"","Parts")</f>
        <v>Parts</v>
      </c>
      <c r="DP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DY20" t="str">
        <f>IF(ISBLANK(Values!$E19), "", "not_applicable")</f>
        <v>not_applicable</v>
      </c>
      <c r="EI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48" x14ac:dyDescent="0.2">
      <c r="A21" s="1" t="str">
        <f>IF(ISBLANK(Values!E20),"",IF(Values!$B$37="EU","computercomponent","computer"))</f>
        <v>computercomponent</v>
      </c>
      <c r="B21" s="33" t="str">
        <f>IF(ISBLANK(Values!E20),"",Values!F20)</f>
        <v>Lenovo T480s black - CH</v>
      </c>
      <c r="C21" s="29" t="str">
        <f>IF(ISBLANK(Values!E20),"","TellusRem")</f>
        <v>TellusRem</v>
      </c>
      <c r="D21" s="28">
        <f>IF(ISBLANK(Values!E20),"",Values!E20)</f>
        <v>5714401480174</v>
      </c>
      <c r="E21" s="1" t="str">
        <f>IF(ISBLANK(Values!E20),"","EAN")</f>
        <v>EAN</v>
      </c>
      <c r="F21" s="27" t="str">
        <f>IF(ISBLANK(Values!E20),"",IF(Values!J20, SUBSTITUTE(Values!$B$1, "{language}", Values!H20) &amp; " " &amp;Values!$B$3, SUBSTITUTE(Values!$B$2, "{language}", Values!$H20) &amp; " " &amp;Values!$B$3))</f>
        <v>sostituzione della tastiera Lenovo T480s black - CH retroilluminata per Lenovo Thinkpad T480s, T490, E490, L480, L490, L380, L390, L380 Yoga, L390 Yoga, E490, E480</v>
      </c>
      <c r="G21" s="29" t="str">
        <f>IF(ISBLANK(Values!E20),"",IF(Values!$B$20="PartialUpdate","","TellusRem"))</f>
        <v/>
      </c>
      <c r="H21" s="1" t="str">
        <f>IF(ISBLANK(Values!E20),"",Values!$B$16)</f>
        <v>computer-keyboards</v>
      </c>
      <c r="I21" s="1" t="str">
        <f>IF(ISBLANK(Values!E20),"","4730574031")</f>
        <v>4730574031</v>
      </c>
      <c r="J21" s="31" t="str">
        <f>IF(ISBLANK(Values!E20),"",Values!F20 )</f>
        <v>Lenovo T480s black - CH</v>
      </c>
      <c r="K21" s="27" t="str">
        <f>IF(IF(ISBLANK(Values!E20),"",IF(Values!J20, Values!$B$4, Values!$B$5))=0,"",IF(ISBLANK(Values!E20),"",IF(Values!J20, Values!$B$4, Values!$B$5)))</f>
        <v/>
      </c>
      <c r="L21" s="27">
        <f>IF(ISBLANK(Values!E20),"",IF($CO21="DEFAULT", Values!$B$18, ""))</f>
        <v>5</v>
      </c>
      <c r="M21" s="27" t="str">
        <f>IF(ISBLANK(Values!E20),"",Values!$M20)</f>
        <v>https://download.lenovo.com/Images/Parts/01YP546/01YP546_A.jpg</v>
      </c>
      <c r="N21" s="27" t="str">
        <f>IF(ISBLANK(Values!$F20),"",Values!N20)</f>
        <v>https://download.lenovo.com/Images/Parts/01YP546/01YP546_B.jpg</v>
      </c>
      <c r="O21" s="27" t="str">
        <f>IF(ISBLANK(Values!$F20),"",Values!O20)</f>
        <v>https://download.lenovo.com/Images/Parts/01YP546/01YP546_details.jpg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T490 Parent</v>
      </c>
      <c r="Y21" s="31" t="str">
        <f>IF(ISBLANK(Values!E20),"","Size-Color")</f>
        <v>Size-Color</v>
      </c>
      <c r="Z21" s="29" t="str">
        <f>IF(ISBLANK(Values!E20),"","variation")</f>
        <v>variation</v>
      </c>
      <c r="AA21" s="1" t="str">
        <f>IF(ISBLANK(Values!E20),"",Values!$B$20)</f>
        <v>PartialUpdate</v>
      </c>
      <c r="AB21" s="1" t="str">
        <f>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34" t="str">
        <f>IF(ISBLANK(Values!E20),"",IF(Values!I20,Values!$B$23,Values!$B$33))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1" s="32" t="str">
        <f>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21" s="1" t="str">
        <f>IF(ISBLANK(Values!E20),"",Values!$B$25)</f>
        <v xml:space="preserve">♻️ PRODOTTO ECOLOGICO - Acquista ricondizionato, ACQUISTA VERDE! Riduci oltre l'80% di anidride carbonica acquistando le nostre tastiere ricondizionate, rispetto a ottenere una nuova tastiera! </v>
      </c>
      <c r="AL21" s="1" t="str">
        <f>IF(ISBLANK(Values!E20),"",SUBSTITUTE(SUBSTITUTE(IF(Values!$J20, Values!$B$26, Values!$B$33), "{language}", Values!$H20), "{flag}", INDEX(options!$E$1:$E$20, Values!$V20)))</f>
        <v xml:space="preserve">👉 LAYOUT - 🇨🇭 Lenovo T480s black - CH retroilluminato. </v>
      </c>
      <c r="AM21" s="1" t="str">
        <f>SUBSTITUTE(IF(ISBLANK(Values!E20),"",Values!$B$27),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21" s="27" t="str">
        <f>IF(ISBLANK(Values!E20),"",Values!H20)</f>
        <v>Lenovo T480s black - CH</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1" s="1" t="str">
        <f>IF(ISBLANK(Values!E20),"","No")</f>
        <v>No</v>
      </c>
      <c r="DA21" s="1" t="str">
        <f>IF(ISBLANK(Values!E20),"","No")</f>
        <v>No</v>
      </c>
      <c r="DO21" s="1" t="str">
        <f>IF(ISBLANK(Values!E20),"","Parts")</f>
        <v>Parts</v>
      </c>
      <c r="DP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DY21" t="str">
        <f>IF(ISBLANK(Values!$E20), "", "not_applicable")</f>
        <v>not_applicable</v>
      </c>
      <c r="EI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48" x14ac:dyDescent="0.2">
      <c r="A22" s="1" t="str">
        <f>IF(ISBLANK(Values!E21),"",IF(Values!$B$37="EU","computercomponent","computer"))</f>
        <v>computercomponent</v>
      </c>
      <c r="B22" s="33" t="str">
        <f>IF(ISBLANK(Values!E21),"",Values!F21)</f>
        <v>Lenovo T480s black - US INT</v>
      </c>
      <c r="C22" s="29" t="str">
        <f>IF(ISBLANK(Values!E21),"","TellusRem")</f>
        <v>TellusRem</v>
      </c>
      <c r="D22" s="28">
        <f>IF(ISBLANK(Values!E21),"",Values!E21)</f>
        <v>5714401480181</v>
      </c>
      <c r="E22" s="1" t="str">
        <f>IF(ISBLANK(Values!E21),"","EAN")</f>
        <v>EAN</v>
      </c>
      <c r="F22" s="27" t="str">
        <f>IF(ISBLANK(Values!E21),"",IF(Values!J21, SUBSTITUTE(Values!$B$1, "{language}", Values!H21) &amp; " " &amp;Values!$B$3, SUBSTITUTE(Values!$B$2, "{language}", Values!$H21) &amp; " " &amp;Values!$B$3))</f>
        <v>sostituzione della tastiera Lenovo T480s black - US INT retroilluminata per Lenovo Thinkpad T480s, T490, E490, L480, L490, L380, L390, L380 Yoga, L390 Yoga, E490, E480</v>
      </c>
      <c r="G22" s="29" t="str">
        <f>IF(ISBLANK(Values!E21),"",IF(Values!$B$20="PartialUpdate","","TellusRem"))</f>
        <v/>
      </c>
      <c r="H22" s="1" t="str">
        <f>IF(ISBLANK(Values!E21),"",Values!$B$16)</f>
        <v>computer-keyboards</v>
      </c>
      <c r="I22" s="1" t="str">
        <f>IF(ISBLANK(Values!E21),"","4730574031")</f>
        <v>4730574031</v>
      </c>
      <c r="J22" s="31" t="str">
        <f>IF(ISBLANK(Values!E21),"",Values!F21 )</f>
        <v>Lenovo T480s black - US INT</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https://raw.githubusercontent.com/PatrickVibild/TellusAmazonPictures/master/pictures/Lenovo/T480S/BL/USI/1.jpg</v>
      </c>
      <c r="N22" s="27" t="str">
        <f>IF(ISBLANK(Values!$F21),"",Values!N21)</f>
        <v>https://raw.githubusercontent.com/PatrickVibild/TellusAmazonPictures/master/pictures/Lenovo/T480S/BL/USI/2.jpg</v>
      </c>
      <c r="O22" s="27" t="str">
        <f>IF(ISBLANK(Values!$F21),"",Values!O21)</f>
        <v>https://raw.githubusercontent.com/PatrickVibild/TellusAmazonPictures/master/pictures/Lenovo/T480S/BL/USI/3.jpg</v>
      </c>
      <c r="P22" s="27" t="str">
        <f>IF(ISBLANK(Values!$F21),"",Values!P21)</f>
        <v>https://raw.githubusercontent.com/PatrickVibild/TellusAmazonPictures/master/pictures/Lenovo/T480S/BL/USI/4.jpg</v>
      </c>
      <c r="Q22" s="27" t="str">
        <f>IF(ISBLANK(Values!$F21),"",Values!Q21)</f>
        <v>https://raw.githubusercontent.com/PatrickVibild/TellusAmazonPictures/master/pictures/Lenovo/T480S/BL/USI/5.jpg</v>
      </c>
      <c r="R22" s="27" t="str">
        <f>IF(ISBLANK(Values!$F21),"",Values!R21)</f>
        <v>https://raw.githubusercontent.com/PatrickVibild/TellusAmazonPictures/master/pictures/Lenovo/T480S/BL/USI/6.jpg</v>
      </c>
      <c r="S22" s="27" t="str">
        <f>IF(ISBLANK(Values!$F21),"",Values!S21)</f>
        <v>https://raw.githubusercontent.com/PatrickVibild/TellusAmazonPictures/master/pictures/Lenovo/T480S/BL/USI/7.jpg</v>
      </c>
      <c r="T22" s="27" t="str">
        <f>IF(ISBLANK(Values!$F21),"",Values!T21)</f>
        <v>https://raw.githubusercontent.com/PatrickVibild/TellusAmazonPictures/master/pictures/Lenovo/T480S/BL/USI/8.jpg</v>
      </c>
      <c r="U22" s="27" t="str">
        <f>IF(ISBLANK(Values!$F21),"",Values!U21)</f>
        <v>https://raw.githubusercontent.com/PatrickVibild/TellusAmazonPictures/master/pictures/Lenovo/T480S/BL/USI/9.jpg</v>
      </c>
      <c r="W22" s="29" t="str">
        <f>IF(ISBLANK(Values!E21),"","Child")</f>
        <v>Child</v>
      </c>
      <c r="X22" s="29" t="str">
        <f>IF(ISBLANK(Values!E21),"",Values!$B$13)</f>
        <v>Lenovo T490 Parent</v>
      </c>
      <c r="Y22" s="31" t="str">
        <f>IF(ISBLANK(Values!E21),"","Size-Color")</f>
        <v>Size-Color</v>
      </c>
      <c r="Z22" s="29" t="str">
        <f>IF(ISBLANK(Values!E21),"","variation")</f>
        <v>variation</v>
      </c>
      <c r="AA22" s="1" t="str">
        <f>IF(ISBLANK(Values!E21),"",Values!$B$20)</f>
        <v>PartialUpdate</v>
      </c>
      <c r="AB22" s="1" t="str">
        <f>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34" t="str">
        <f>IF(ISBLANK(Values!E21),"",IF(Values!I21,Values!$B$23,Values!$B$33))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2" s="32" t="str">
        <f>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22" s="1" t="str">
        <f>IF(ISBLANK(Values!E21),"",Values!$B$25)</f>
        <v xml:space="preserve">♻️ PRODOTTO ECOLOGICO - Acquista ricondizionato, ACQUISTA VERDE! Riduci oltre l'80% di anidride carbonica acquistando le nostre tastiere ricondizionate, rispetto a ottenere una nuova tastiera! </v>
      </c>
      <c r="AL22" s="1" t="str">
        <f>IF(ISBLANK(Values!E21),"",SUBSTITUTE(SUBSTITUTE(IF(Values!$J21, Values!$B$26, Values!$B$33), "{language}", Values!$H21), "{flag}", INDEX(options!$E$1:$E$20, Values!$V21)))</f>
        <v xml:space="preserve">👉 LAYOUT - 🇺🇸 with € symbol Lenovo T480s black - US INT retroilluminato. </v>
      </c>
      <c r="AM22" s="1" t="str">
        <f>SUBSTITUTE(IF(ISBLANK(Values!E21),"",Values!$B$27),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22" s="27" t="str">
        <f>IF(ISBLANK(Values!E21),"",Values!H21)</f>
        <v>Lenovo T480s black - US INT</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2" s="1" t="str">
        <f>IF(ISBLANK(Values!E21),"","No")</f>
        <v>No</v>
      </c>
      <c r="DA22" s="1" t="str">
        <f>IF(ISBLANK(Values!E21),"","No")</f>
        <v>No</v>
      </c>
      <c r="DO22" s="1" t="str">
        <f>IF(ISBLANK(Values!E21),"","Parts")</f>
        <v>Parts</v>
      </c>
      <c r="DP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DY22" t="str">
        <f>IF(ISBLANK(Values!$E21), "", "not_applicable")</f>
        <v>not_applicable</v>
      </c>
      <c r="EI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48" x14ac:dyDescent="0.2">
      <c r="A23" s="1" t="str">
        <f>IF(ISBLANK(Values!E22),"",IF(Values!$B$37="EU","computercomponent","computer"))</f>
        <v>computercomponent</v>
      </c>
      <c r="B23" s="33" t="str">
        <f>IF(ISBLANK(Values!E22),"",Values!F22)</f>
        <v>Lenovo T480s black - RUS</v>
      </c>
      <c r="C23" s="29" t="str">
        <f>IF(ISBLANK(Values!E22),"","TellusRem")</f>
        <v>TellusRem</v>
      </c>
      <c r="D23" s="28">
        <f>IF(ISBLANK(Values!E22),"",Values!E22)</f>
        <v>5714401480198</v>
      </c>
      <c r="E23" s="1" t="str">
        <f>IF(ISBLANK(Values!E22),"","EAN")</f>
        <v>EAN</v>
      </c>
      <c r="F23" s="27" t="str">
        <f>IF(ISBLANK(Values!E22),"",IF(Values!J22, SUBSTITUTE(Values!$B$1, "{language}", Values!H22) &amp; " " &amp;Values!$B$3, SUBSTITUTE(Values!$B$2, "{language}", Values!$H22) &amp; " " &amp;Values!$B$3))</f>
        <v>sostituzione della tastiera Lenovo T480s black - RUS retroilluminata per Lenovo Thinkpad T480s, T490, E490, L480, L490, L380, L390, L380 Yoga, L390 Yoga, E490, E480</v>
      </c>
      <c r="G23" s="29" t="str">
        <f>IF(ISBLANK(Values!E22),"",IF(Values!$B$20="PartialUpdate","","TellusRem"))</f>
        <v/>
      </c>
      <c r="H23" s="1" t="str">
        <f>IF(ISBLANK(Values!E22),"",Values!$B$16)</f>
        <v>computer-keyboards</v>
      </c>
      <c r="I23" s="1" t="str">
        <f>IF(ISBLANK(Values!E22),"","4730574031")</f>
        <v>4730574031</v>
      </c>
      <c r="J23" s="31" t="str">
        <f>IF(ISBLANK(Values!E22),"",Values!F22 )</f>
        <v>Lenovo T480s black - RUS</v>
      </c>
      <c r="K23" s="27" t="str">
        <f>IF(IF(ISBLANK(Values!E22),"",IF(Values!J22, Values!$B$4, Values!$B$5))=0,"",IF(ISBLANK(Values!E22),"",IF(Values!J22, Values!$B$4, Values!$B$5)))</f>
        <v/>
      </c>
      <c r="L23" s="27">
        <f>IF(ISBLANK(Values!E22),"",IF($CO23="DEFAULT", Values!$B$18, ""))</f>
        <v>5</v>
      </c>
      <c r="M23" s="27" t="str">
        <f>IF(ISBLANK(Values!E22),"",Values!$M22)</f>
        <v>https://download.lenovo.com/Images/Parts/01YP542/01YP542_A.jpg</v>
      </c>
      <c r="N23" s="27" t="str">
        <f>IF(ISBLANK(Values!$F22),"",Values!N22)</f>
        <v>https://download.lenovo.com/Images/Parts/01YP542/01YP542_B.jpg</v>
      </c>
      <c r="O23" s="27" t="str">
        <f>IF(ISBLANK(Values!$F22),"",Values!O22)</f>
        <v>https://download.lenovo.com/Images/Parts/01YP542/01YP542_details.jpg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T490 Parent</v>
      </c>
      <c r="Y23" s="31" t="str">
        <f>IF(ISBLANK(Values!E22),"","Size-Color")</f>
        <v>Size-Color</v>
      </c>
      <c r="Z23" s="29" t="str">
        <f>IF(ISBLANK(Values!E22),"","variation")</f>
        <v>variation</v>
      </c>
      <c r="AA23" s="1" t="str">
        <f>IF(ISBLANK(Values!E22),"",Values!$B$20)</f>
        <v>PartialUpdate</v>
      </c>
      <c r="AB23" s="1" t="str">
        <f>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34" t="str">
        <f>IF(ISBLANK(Values!E22),"",IF(Values!I22,Values!$B$23,Values!$B$33))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3" s="32" t="str">
        <f>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23" s="1" t="str">
        <f>IF(ISBLANK(Values!E22),"",Values!$B$25)</f>
        <v xml:space="preserve">♻️ PRODOTTO ECOLOGICO - Acquista ricondizionato, ACQUISTA VERDE! Riduci oltre l'80% di anidride carbonica acquistando le nostre tastiere ricondizionate, rispetto a ottenere una nuova tastiera! </v>
      </c>
      <c r="AL23" s="1" t="str">
        <f>IF(ISBLANK(Values!E22),"",SUBSTITUTE(SUBSTITUTE(IF(Values!$J22, Values!$B$26, Values!$B$33), "{language}", Values!$H22), "{flag}", INDEX(options!$E$1:$E$20, Values!$V22)))</f>
        <v xml:space="preserve">👉 LAYOUT - 🇷🇺 Lenovo T480s black - RUS retroilluminato. </v>
      </c>
      <c r="AM23" s="1" t="str">
        <f>SUBSTITUTE(IF(ISBLANK(Values!E22),"",Values!$B$27),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23" s="1"/>
      <c r="AO23" s="1"/>
      <c r="AP23" s="1"/>
      <c r="AQ23" s="1"/>
      <c r="AR23" s="1"/>
      <c r="AS23" s="1"/>
      <c r="AT23" s="27" t="str">
        <f>IF(ISBLANK(Values!E22),"",Values!H22)</f>
        <v>Lenovo T480s black - RUS</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computercomponent</v>
      </c>
      <c r="B24" s="33" t="str">
        <f>IF(ISBLANK(Values!E23),"",Values!F23)</f>
        <v>Lenovo T480s black - US</v>
      </c>
      <c r="C24" s="29" t="str">
        <f>IF(ISBLANK(Values!E23),"","TellusRem")</f>
        <v>TellusRem</v>
      </c>
      <c r="D24" s="28">
        <f>IF(ISBLANK(Values!E23),"",Values!E23)</f>
        <v>5714401480204</v>
      </c>
      <c r="E24" s="1" t="str">
        <f>IF(ISBLANK(Values!E23),"","EAN")</f>
        <v>EAN</v>
      </c>
      <c r="F24" s="27" t="str">
        <f>IF(ISBLANK(Values!E23),"",IF(Values!J23, SUBSTITUTE(Values!$B$1, "{language}", Values!H23) &amp; " " &amp;Values!$B$3, SUBSTITUTE(Values!$B$2, "{language}", Values!$H23) &amp; " " &amp;Values!$B$3))</f>
        <v>sostituzione della tastiera Lenovo T480s black - US retroilluminata per Lenovo Thinkpad T480s, T490, E490, L480, L490, L380, L390, L380 Yoga, L390 Yoga, E490, E480</v>
      </c>
      <c r="G24" s="29" t="str">
        <f>IF(ISBLANK(Values!E23),"",IF(Values!$B$20="PartialUpdate","","TellusRem"))</f>
        <v/>
      </c>
      <c r="H24" s="1" t="str">
        <f>IF(ISBLANK(Values!E23),"",Values!$B$16)</f>
        <v>computer-keyboards</v>
      </c>
      <c r="I24" s="1" t="str">
        <f>IF(ISBLANK(Values!E23),"","4730574031")</f>
        <v>4730574031</v>
      </c>
      <c r="J24" s="31" t="str">
        <f>IF(ISBLANK(Values!E23),"",Values!F23 )</f>
        <v>Lenovo T480s black - US</v>
      </c>
      <c r="K24" s="27" t="str">
        <f>IF(IF(ISBLANK(Values!E23),"",IF(Values!J23, Values!$B$4, Values!$B$5))=0,"",IF(ISBLANK(Values!E23),"",IF(Values!J23, Values!$B$4, Values!$B$5)))</f>
        <v/>
      </c>
      <c r="L24" s="27">
        <f>IF(ISBLANK(Values!E23),"",IF($CO24="DEFAULT", Values!$B$18, ""))</f>
        <v>5</v>
      </c>
      <c r="M24" s="27" t="str">
        <f>IF(ISBLANK(Values!E23),"",Values!$M23)</f>
        <v>https://raw.githubusercontent.com/PatrickVibild/TellusAmazonPictures/master/pictures/Lenovo/T480S/BL/US/1.jpg</v>
      </c>
      <c r="N24" s="27" t="str">
        <f>IF(ISBLANK(Values!$F23),"",Values!N23)</f>
        <v>https://raw.githubusercontent.com/PatrickVibild/TellusAmazonPictures/master/pictures/Lenovo/T480S/BL/US/2.jpg</v>
      </c>
      <c r="O24" s="27" t="str">
        <f>IF(ISBLANK(Values!$F23),"",Values!O23)</f>
        <v>https://raw.githubusercontent.com/PatrickVibild/TellusAmazonPictures/master/pictures/Lenovo/T480S/BL/US/3.jpg</v>
      </c>
      <c r="P24" s="27" t="str">
        <f>IF(ISBLANK(Values!$F23),"",Values!P23)</f>
        <v>https://raw.githubusercontent.com/PatrickVibild/TellusAmazonPictures/master/pictures/Lenovo/T480S/BL/US/4.jpg</v>
      </c>
      <c r="Q24" s="27" t="str">
        <f>IF(ISBLANK(Values!$F23),"",Values!Q23)</f>
        <v>https://raw.githubusercontent.com/PatrickVibild/TellusAmazonPictures/master/pictures/Lenovo/T480S/BL/US/5.jpg</v>
      </c>
      <c r="R24" s="27" t="str">
        <f>IF(ISBLANK(Values!$F23),"",Values!R23)</f>
        <v>https://raw.githubusercontent.com/PatrickVibild/TellusAmazonPictures/master/pictures/Lenovo/T480S/BL/US/6.jpg</v>
      </c>
      <c r="S24" s="27" t="str">
        <f>IF(ISBLANK(Values!$F23),"",Values!S23)</f>
        <v>https://raw.githubusercontent.com/PatrickVibild/TellusAmazonPictures/master/pictures/Lenovo/T480S/BL/US/7.jpg</v>
      </c>
      <c r="T24" s="27" t="str">
        <f>IF(ISBLANK(Values!$F23),"",Values!T23)</f>
        <v>https://raw.githubusercontent.com/PatrickVibild/TellusAmazonPictures/master/pictures/Lenovo/T480S/BL/US/8.jpg</v>
      </c>
      <c r="U24" s="27" t="str">
        <f>IF(ISBLANK(Values!$F23),"",Values!U23)</f>
        <v>https://raw.githubusercontent.com/PatrickVibild/TellusAmazonPictures/master/pictures/Lenovo/T480S/BL/US/9.jpg</v>
      </c>
      <c r="V24" s="1"/>
      <c r="W24" s="29" t="str">
        <f>IF(ISBLANK(Values!E23),"","Child")</f>
        <v>Child</v>
      </c>
      <c r="X24" s="29" t="str">
        <f>IF(ISBLANK(Values!E23),"",Values!$B$13)</f>
        <v>Lenovo T490 Parent</v>
      </c>
      <c r="Y24" s="31" t="str">
        <f>IF(ISBLANK(Values!E23),"","Size-Color")</f>
        <v>Size-Color</v>
      </c>
      <c r="Z24" s="29" t="str">
        <f>IF(ISBLANK(Values!E23),"","variation")</f>
        <v>variation</v>
      </c>
      <c r="AA24" s="1" t="str">
        <f>IF(ISBLANK(Values!E23),"",Values!$B$20)</f>
        <v>PartialUpdate</v>
      </c>
      <c r="AB24" s="1" t="str">
        <f>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34" t="str">
        <f>IF(ISBLANK(Values!E23),"",IF(Values!I23,Values!$B$23,Values!$B$33))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4" s="32" t="str">
        <f>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24" s="1" t="str">
        <f>IF(ISBLANK(Values!E23),"",Values!$B$25)</f>
        <v xml:space="preserve">♻️ PRODOTTO ECOLOGICO - Acquista ricondizionato, ACQUISTA VERDE! Riduci oltre l'80% di anidride carbonica acquistando le nostre tastiere ricondizionate, rispetto a ottenere una nuova tastiera! </v>
      </c>
      <c r="AL24" s="1" t="str">
        <f>IF(ISBLANK(Values!E23),"",SUBSTITUTE(SUBSTITUTE(IF(Values!$J23, Values!$B$26, Values!$B$33), "{language}", Values!$H23), "{flag}", INDEX(options!$E$1:$E$20, Values!$V23)))</f>
        <v xml:space="preserve">👉 LAYOUT - 🇺🇸 Lenovo T480s black - US retroilluminato. </v>
      </c>
      <c r="AM24" s="1" t="str">
        <f>SUBSTITUTE(IF(ISBLANK(Values!E23),"",Values!$B$27),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7" t="str">
        <f>IF(ISBLANK(Values!E23),"",Values!H23)</f>
        <v>Lenovo T480s black - US</v>
      </c>
      <c r="AU24" s="1"/>
      <c r="AV24" s="1" t="str">
        <f>IF(ISBLANK(Values!E23),"",IF(Values!J23,"Backlit", "Non-Backlit"))</f>
        <v>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B27"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x14ac:dyDescent="0.15">
      <c r="A3" s="37" t="s">
        <v>354</v>
      </c>
      <c r="B3" s="40" t="s">
        <v>756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c r="C4" s="42" t="b">
        <f>FALSE()</f>
        <v>0</v>
      </c>
      <c r="D4" s="42" t="b">
        <f>TRUE()</f>
        <v>1</v>
      </c>
      <c r="E4" s="36">
        <v>5714401480013</v>
      </c>
      <c r="F4" s="36" t="s">
        <v>676</v>
      </c>
      <c r="G4" s="43" t="s">
        <v>370</v>
      </c>
      <c r="H4" s="36" t="s">
        <v>676</v>
      </c>
      <c r="I4" s="44" t="b">
        <f>TRUE()</f>
        <v>1</v>
      </c>
      <c r="J4" s="45" t="b">
        <f>TRUE()</f>
        <v>1</v>
      </c>
      <c r="K4" s="36" t="s">
        <v>806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https://raw.githubusercontent.com/PatrickVibild/TellusAmazonPictures/master/pictures/Lenovo/T480S/BL/DE/1.jpg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https://raw.githubusercontent.com/PatrickVibild/TellusAmazonPictures/master/pictures/Lenovo/T480S/BL/DE/2.jpg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https://raw.githubusercontent.com/PatrickVibild/TellusAmazonPictures/master/pictures/Lenovo/T480S/BL/DE/3.jpg</v>
      </c>
      <c r="P4" t="str">
        <f t="shared" ref="P4:P35" si="3">IF(ISBLANK(K4),"",IF(L4, "https://raw.githubusercontent.com/PatrickVibild/TellusAmazonPictures/master/pictures/"&amp;K4&amp;"/4.jpg", ""))</f>
        <v>https://raw.githubusercontent.com/PatrickVibild/TellusAmazonPictures/master/pictures/Lenovo/T480S/BL/DE/4.jpg</v>
      </c>
      <c r="Q4" t="str">
        <f t="shared" ref="Q4:Q35" si="4">IF(ISBLANK(K4),"",IF(L4, "https://raw.githubusercontent.com/PatrickVibild/TellusAmazonPictures/master/pictures/"&amp;K4&amp;"/5.jpg", ""))</f>
        <v>https://raw.githubusercontent.com/PatrickVibild/TellusAmazonPictures/master/pictures/Lenovo/T480S/BL/DE/5.jpg</v>
      </c>
      <c r="R4" t="str">
        <f t="shared" ref="R4:R35" si="5">IF(ISBLANK(K4),"",IF(L4, "https://raw.githubusercontent.com/PatrickVibild/TellusAmazonPictures/master/pictures/"&amp;K4&amp;"/6.jpg", ""))</f>
        <v>https://raw.githubusercontent.com/PatrickVibild/TellusAmazonPictures/master/pictures/Lenovo/T480S/BL/DE/6.jpg</v>
      </c>
      <c r="S4" t="str">
        <f t="shared" ref="S4:S35" si="6">IF(ISBLANK(K4),"",IF(L4, "https://raw.githubusercontent.com/PatrickVibild/TellusAmazonPictures/master/pictures/"&amp;K4&amp;"/7.jpg", ""))</f>
        <v>https://raw.githubusercontent.com/PatrickVibild/TellusAmazonPictures/master/pictures/Lenovo/T480S/BL/DE/7.jpg</v>
      </c>
      <c r="T4" t="str">
        <f t="shared" ref="T4:T35" si="7">IF(ISBLANK(K4),"",IF(L4, "https://raw.githubusercontent.com/PatrickVibild/TellusAmazonPictures/master/pictures/"&amp;K4&amp;"/8.jpg",""))</f>
        <v>https://raw.githubusercontent.com/PatrickVibild/TellusAmazonPictures/master/pictures/Lenovo/T480S/BL/DE/8.jpg</v>
      </c>
      <c r="U4" t="str">
        <f t="shared" ref="U4:U35" si="8">IF(ISBLANK(K4),"",IF(L4, "https://raw.githubusercontent.com/PatrickVibild/TellusAmazonPictures/master/pictures/"&amp;K4&amp;"/9.jpg", ""))</f>
        <v>https://raw.githubusercontent.com/PatrickVibild/TellusAmazonPictures/master/pictures/Lenovo/T480S/BL/DE/9.jpg</v>
      </c>
      <c r="V4" s="43">
        <f>MATCH(G4,options!$D$1:$D$20,0)</f>
        <v>1</v>
      </c>
    </row>
    <row r="5" spans="1:22" ht="42" x14ac:dyDescent="0.15">
      <c r="A5" s="37" t="s">
        <v>371</v>
      </c>
      <c r="B5" s="41"/>
      <c r="C5" s="42" t="b">
        <f>FALSE()</f>
        <v>0</v>
      </c>
      <c r="D5" s="42" t="b">
        <f>TRUE()</f>
        <v>1</v>
      </c>
      <c r="E5" s="36">
        <v>5714401480020</v>
      </c>
      <c r="F5" s="36" t="s">
        <v>677</v>
      </c>
      <c r="G5" s="43" t="s">
        <v>372</v>
      </c>
      <c r="H5" s="36" t="s">
        <v>677</v>
      </c>
      <c r="I5" s="44" t="b">
        <f>TRUE()</f>
        <v>1</v>
      </c>
      <c r="J5" s="45" t="b">
        <f>TRUE()</f>
        <v>1</v>
      </c>
      <c r="K5" s="36" t="s">
        <v>807</v>
      </c>
      <c r="L5" s="46" t="b">
        <v>1</v>
      </c>
      <c r="M5" s="47" t="str">
        <f t="shared" si="0"/>
        <v>https://raw.githubusercontent.com/PatrickVibild/TellusAmazonPictures/master/pictures/Lenovo/T480S/BL/FR/1.jpg</v>
      </c>
      <c r="N5" s="47" t="str">
        <f t="shared" si="1"/>
        <v>https://raw.githubusercontent.com/PatrickVibild/TellusAmazonPictures/master/pictures/Lenovo/T480S/BL/FR/2.jpg</v>
      </c>
      <c r="O5" s="48" t="str">
        <f t="shared" si="2"/>
        <v>https://raw.githubusercontent.com/PatrickVibild/TellusAmazonPictures/master/pictures/Lenovo/T480S/BL/FR/3.jpg</v>
      </c>
      <c r="P5" t="str">
        <f t="shared" si="3"/>
        <v>https://raw.githubusercontent.com/PatrickVibild/TellusAmazonPictures/master/pictures/Lenovo/T480S/BL/FR/4.jpg</v>
      </c>
      <c r="Q5" t="str">
        <f t="shared" si="4"/>
        <v>https://raw.githubusercontent.com/PatrickVibild/TellusAmazonPictures/master/pictures/Lenovo/T480S/BL/FR/5.jpg</v>
      </c>
      <c r="R5" t="str">
        <f t="shared" si="5"/>
        <v>https://raw.githubusercontent.com/PatrickVibild/TellusAmazonPictures/master/pictures/Lenovo/T480S/BL/FR/6.jpg</v>
      </c>
      <c r="S5" t="str">
        <f t="shared" si="6"/>
        <v>https://raw.githubusercontent.com/PatrickVibild/TellusAmazonPictures/master/pictures/Lenovo/T480S/BL/FR/7.jpg</v>
      </c>
      <c r="T5" t="str">
        <f t="shared" si="7"/>
        <v>https://raw.githubusercontent.com/PatrickVibild/TellusAmazonPictures/master/pictures/Lenovo/T480S/BL/FR/8.jpg</v>
      </c>
      <c r="U5" t="str">
        <f t="shared" si="8"/>
        <v>https://raw.githubusercontent.com/PatrickVibild/TellusAmazonPictures/master/pictures/Lenovo/T480S/BL/FR/9.jpg</v>
      </c>
      <c r="V5" s="43">
        <f>MATCH(G5,options!$D$1:$D$20,0)</f>
        <v>2</v>
      </c>
    </row>
    <row r="6" spans="1:22" ht="42" x14ac:dyDescent="0.15">
      <c r="A6" s="37" t="s">
        <v>373</v>
      </c>
      <c r="B6" s="49" t="s">
        <v>414</v>
      </c>
      <c r="C6" s="42" t="b">
        <f>FALSE()</f>
        <v>0</v>
      </c>
      <c r="D6" s="42" t="b">
        <f>TRUE()</f>
        <v>1</v>
      </c>
      <c r="E6" s="36">
        <v>5714401480037</v>
      </c>
      <c r="F6" s="36" t="s">
        <v>678</v>
      </c>
      <c r="G6" s="43" t="s">
        <v>375</v>
      </c>
      <c r="H6" s="36" t="s">
        <v>678</v>
      </c>
      <c r="I6" s="44" t="b">
        <f>TRUE()</f>
        <v>1</v>
      </c>
      <c r="J6" s="45" t="b">
        <f>TRUE()</f>
        <v>1</v>
      </c>
      <c r="K6" s="36" t="s">
        <v>808</v>
      </c>
      <c r="L6" s="46" t="b">
        <v>1</v>
      </c>
      <c r="M6" s="47" t="str">
        <f t="shared" si="0"/>
        <v>https://raw.githubusercontent.com/PatrickVibild/TellusAmazonPictures/master/pictures/Lenovo/T480S/BL/IT/1.jpg</v>
      </c>
      <c r="N6" s="47" t="str">
        <f t="shared" si="1"/>
        <v>https://raw.githubusercontent.com/PatrickVibild/TellusAmazonPictures/master/pictures/Lenovo/T480S/BL/IT/2.jpg</v>
      </c>
      <c r="O6" s="48" t="str">
        <f t="shared" si="2"/>
        <v>https://raw.githubusercontent.com/PatrickVibild/TellusAmazonPictures/master/pictures/Lenovo/T480S/BL/IT/3.jpg</v>
      </c>
      <c r="P6" t="str">
        <f t="shared" si="3"/>
        <v>https://raw.githubusercontent.com/PatrickVibild/TellusAmazonPictures/master/pictures/Lenovo/T480S/BL/IT/4.jpg</v>
      </c>
      <c r="Q6" t="str">
        <f t="shared" si="4"/>
        <v>https://raw.githubusercontent.com/PatrickVibild/TellusAmazonPictures/master/pictures/Lenovo/T480S/BL/IT/5.jpg</v>
      </c>
      <c r="R6" t="str">
        <f t="shared" si="5"/>
        <v>https://raw.githubusercontent.com/PatrickVibild/TellusAmazonPictures/master/pictures/Lenovo/T480S/BL/IT/6.jpg</v>
      </c>
      <c r="S6" t="str">
        <f t="shared" si="6"/>
        <v>https://raw.githubusercontent.com/PatrickVibild/TellusAmazonPictures/master/pictures/Lenovo/T480S/BL/IT/7.jpg</v>
      </c>
      <c r="T6" t="str">
        <f t="shared" si="7"/>
        <v>https://raw.githubusercontent.com/PatrickVibild/TellusAmazonPictures/master/pictures/Lenovo/T480S/BL/IT/8.jpg</v>
      </c>
      <c r="U6" t="str">
        <f t="shared" si="8"/>
        <v>https://raw.githubusercontent.com/PatrickVibild/TellusAmazonPictures/master/pictures/Lenovo/T480S/BL/IT/9.jpg</v>
      </c>
      <c r="V6" s="43">
        <f>MATCH(G6,options!$D$1:$D$20,0)</f>
        <v>3</v>
      </c>
    </row>
    <row r="7" spans="1:22" ht="42" x14ac:dyDescent="0.15">
      <c r="A7" s="37" t="s">
        <v>376</v>
      </c>
      <c r="B7" s="50" t="str">
        <f>IF(B6=options!C1,"32","41")</f>
        <v>32</v>
      </c>
      <c r="C7" s="42" t="b">
        <f>FALSE()</f>
        <v>0</v>
      </c>
      <c r="D7" s="42" t="b">
        <f>TRUE()</f>
        <v>1</v>
      </c>
      <c r="E7" s="36">
        <v>5714401480044</v>
      </c>
      <c r="F7" s="36" t="s">
        <v>679</v>
      </c>
      <c r="G7" s="43" t="s">
        <v>377</v>
      </c>
      <c r="H7" s="36" t="s">
        <v>679</v>
      </c>
      <c r="I7" s="44" t="b">
        <f>TRUE()</f>
        <v>1</v>
      </c>
      <c r="J7" s="45" t="b">
        <f>TRUE()</f>
        <v>1</v>
      </c>
      <c r="K7" s="36" t="s">
        <v>809</v>
      </c>
      <c r="L7" s="46" t="b">
        <v>1</v>
      </c>
      <c r="M7" s="47" t="str">
        <f t="shared" si="0"/>
        <v>https://raw.githubusercontent.com/PatrickVibild/TellusAmazonPictures/master/pictures/Lenovo/T480S/BL/ES/1.jpg</v>
      </c>
      <c r="N7" s="47" t="str">
        <f t="shared" si="1"/>
        <v>https://raw.githubusercontent.com/PatrickVibild/TellusAmazonPictures/master/pictures/Lenovo/T480S/BL/ES/2.jpg</v>
      </c>
      <c r="O7" s="48" t="str">
        <f t="shared" si="2"/>
        <v>https://raw.githubusercontent.com/PatrickVibild/TellusAmazonPictures/master/pictures/Lenovo/T480S/BL/ES/3.jpg</v>
      </c>
      <c r="P7" t="str">
        <f t="shared" si="3"/>
        <v>https://raw.githubusercontent.com/PatrickVibild/TellusAmazonPictures/master/pictures/Lenovo/T480S/BL/ES/4.jpg</v>
      </c>
      <c r="Q7" t="str">
        <f t="shared" si="4"/>
        <v>https://raw.githubusercontent.com/PatrickVibild/TellusAmazonPictures/master/pictures/Lenovo/T480S/BL/ES/5.jpg</v>
      </c>
      <c r="R7" t="str">
        <f t="shared" si="5"/>
        <v>https://raw.githubusercontent.com/PatrickVibild/TellusAmazonPictures/master/pictures/Lenovo/T480S/BL/ES/6.jpg</v>
      </c>
      <c r="S7" t="str">
        <f t="shared" si="6"/>
        <v>https://raw.githubusercontent.com/PatrickVibild/TellusAmazonPictures/master/pictures/Lenovo/T480S/BL/ES/7.jpg</v>
      </c>
      <c r="T7" t="str">
        <f t="shared" si="7"/>
        <v>https://raw.githubusercontent.com/PatrickVibild/TellusAmazonPictures/master/pictures/Lenovo/T480S/BL/ES/8.jpg</v>
      </c>
      <c r="U7" t="str">
        <f t="shared" si="8"/>
        <v>https://raw.githubusercontent.com/PatrickVibild/TellusAmazonPictures/master/pictures/Lenovo/T480S/BL/ES/9.jpg</v>
      </c>
      <c r="V7" s="43">
        <f>MATCH(G7,options!$D$1:$D$20,0)</f>
        <v>4</v>
      </c>
    </row>
    <row r="8" spans="1:22" ht="42" x14ac:dyDescent="0.15">
      <c r="A8" s="37" t="s">
        <v>378</v>
      </c>
      <c r="B8" s="50" t="str">
        <f>IF(B6=options!C1,"18","17")</f>
        <v>18</v>
      </c>
      <c r="C8" s="42" t="b">
        <f>FALSE()</f>
        <v>0</v>
      </c>
      <c r="D8" s="42" t="b">
        <f>TRUE()</f>
        <v>1</v>
      </c>
      <c r="E8" s="36">
        <v>5714401480051</v>
      </c>
      <c r="F8" s="36" t="s">
        <v>680</v>
      </c>
      <c r="G8" s="43" t="s">
        <v>379</v>
      </c>
      <c r="H8" s="36" t="s">
        <v>680</v>
      </c>
      <c r="I8" s="44" t="b">
        <f>TRUE()</f>
        <v>1</v>
      </c>
      <c r="J8" s="45" t="b">
        <f>TRUE()</f>
        <v>1</v>
      </c>
      <c r="K8" s="36" t="s">
        <v>810</v>
      </c>
      <c r="L8" s="46" t="b">
        <v>1</v>
      </c>
      <c r="M8" s="47" t="str">
        <f t="shared" si="0"/>
        <v>https://raw.githubusercontent.com/PatrickVibild/TellusAmazonPictures/master/pictures/Lenovo/T480S/BL/UK/1.jpg</v>
      </c>
      <c r="N8" s="47" t="str">
        <f t="shared" si="1"/>
        <v>https://raw.githubusercontent.com/PatrickVibild/TellusAmazonPictures/master/pictures/Lenovo/T480S/BL/UK/2.jpg</v>
      </c>
      <c r="O8" s="48" t="str">
        <f t="shared" si="2"/>
        <v>https://raw.githubusercontent.com/PatrickVibild/TellusAmazonPictures/master/pictures/Lenovo/T480S/BL/UK/3.jpg</v>
      </c>
      <c r="P8" t="str">
        <f t="shared" si="3"/>
        <v>https://raw.githubusercontent.com/PatrickVibild/TellusAmazonPictures/master/pictures/Lenovo/T480S/BL/UK/4.jpg</v>
      </c>
      <c r="Q8" t="str">
        <f t="shared" si="4"/>
        <v>https://raw.githubusercontent.com/PatrickVibild/TellusAmazonPictures/master/pictures/Lenovo/T480S/BL/UK/5.jpg</v>
      </c>
      <c r="R8" t="str">
        <f t="shared" si="5"/>
        <v>https://raw.githubusercontent.com/PatrickVibild/TellusAmazonPictures/master/pictures/Lenovo/T480S/BL/UK/6.jpg</v>
      </c>
      <c r="S8" t="str">
        <f t="shared" si="6"/>
        <v>https://raw.githubusercontent.com/PatrickVibild/TellusAmazonPictures/master/pictures/Lenovo/T480S/BL/UK/7.jpg</v>
      </c>
      <c r="T8" t="str">
        <f t="shared" si="7"/>
        <v>https://raw.githubusercontent.com/PatrickVibild/TellusAmazonPictures/master/pictures/Lenovo/T480S/BL/UK/8.jpg</v>
      </c>
      <c r="U8" t="str">
        <f t="shared" si="8"/>
        <v>https://raw.githubusercontent.com/PatrickVibild/TellusAmazonPictures/master/pictures/Lenovo/T480S/BL/UK/9.jpg</v>
      </c>
      <c r="V8" s="43">
        <f>MATCH(G8,options!$D$1:$D$20,0)</f>
        <v>5</v>
      </c>
    </row>
    <row r="9" spans="1:22" ht="42" x14ac:dyDescent="0.15">
      <c r="A9" s="37" t="s">
        <v>380</v>
      </c>
      <c r="B9" s="50" t="str">
        <f>IF(B6=options!C1,"2","5")</f>
        <v>2</v>
      </c>
      <c r="C9" s="42" t="b">
        <f>FALSE()</f>
        <v>0</v>
      </c>
      <c r="D9" s="42" t="b">
        <f>FALSE()</f>
        <v>0</v>
      </c>
      <c r="E9" s="36">
        <v>5714401480068</v>
      </c>
      <c r="F9" s="36" t="s">
        <v>681</v>
      </c>
      <c r="G9" s="43" t="s">
        <v>381</v>
      </c>
      <c r="H9" s="36" t="s">
        <v>681</v>
      </c>
      <c r="I9" s="44" t="b">
        <f>TRUE()</f>
        <v>1</v>
      </c>
      <c r="J9" s="45" t="b">
        <f>TRUE()</f>
        <v>1</v>
      </c>
      <c r="K9" s="36" t="s">
        <v>811</v>
      </c>
      <c r="L9" s="46" t="b">
        <v>1</v>
      </c>
      <c r="M9" s="47" t="str">
        <f t="shared" si="0"/>
        <v>https://raw.githubusercontent.com/PatrickVibild/TellusAmazonPictures/master/pictures/Lenovo/T480S/BL/NOR/1.jpg</v>
      </c>
      <c r="N9" s="47" t="str">
        <f t="shared" si="1"/>
        <v>https://raw.githubusercontent.com/PatrickVibild/TellusAmazonPictures/master/pictures/Lenovo/T480S/BL/NOR/2.jpg</v>
      </c>
      <c r="O9" s="48" t="str">
        <f t="shared" si="2"/>
        <v>https://raw.githubusercontent.com/PatrickVibild/TellusAmazonPictures/master/pictures/Lenovo/T480S/BL/NOR/3.jpg</v>
      </c>
      <c r="P9" t="str">
        <f t="shared" si="3"/>
        <v>https://raw.githubusercontent.com/PatrickVibild/TellusAmazonPictures/master/pictures/Lenovo/T480S/BL/NOR/4.jpg</v>
      </c>
      <c r="Q9" t="str">
        <f t="shared" si="4"/>
        <v>https://raw.githubusercontent.com/PatrickVibild/TellusAmazonPictures/master/pictures/Lenovo/T480S/BL/NOR/5.jpg</v>
      </c>
      <c r="R9" t="str">
        <f t="shared" si="5"/>
        <v>https://raw.githubusercontent.com/PatrickVibild/TellusAmazonPictures/master/pictures/Lenovo/T480S/BL/NOR/6.jpg</v>
      </c>
      <c r="S9" t="str">
        <f t="shared" si="6"/>
        <v>https://raw.githubusercontent.com/PatrickVibild/TellusAmazonPictures/master/pictures/Lenovo/T480S/BL/NOR/7.jpg</v>
      </c>
      <c r="T9" t="str">
        <f t="shared" si="7"/>
        <v>https://raw.githubusercontent.com/PatrickVibild/TellusAmazonPictures/master/pictures/Lenovo/T480S/BL/NOR/8.jpg</v>
      </c>
      <c r="U9" t="str">
        <f t="shared" si="8"/>
        <v>https://raw.githubusercontent.com/PatrickVibild/TellusAmazonPictures/master/pictures/Lenovo/T480S/BL/NOR/9.jpg</v>
      </c>
      <c r="V9" s="43">
        <f>MATCH(G9,options!$D$1:$D$20,0)</f>
        <v>6</v>
      </c>
    </row>
    <row r="10" spans="1:22" ht="42" x14ac:dyDescent="0.15">
      <c r="A10" t="s">
        <v>382</v>
      </c>
      <c r="B10" s="51"/>
      <c r="C10" s="42" t="b">
        <f>FALSE()</f>
        <v>0</v>
      </c>
      <c r="D10" s="42" t="b">
        <f>FALSE()</f>
        <v>0</v>
      </c>
      <c r="E10" s="36">
        <v>5714401480075</v>
      </c>
      <c r="F10" s="36" t="s">
        <v>682</v>
      </c>
      <c r="G10" s="43" t="s">
        <v>383</v>
      </c>
      <c r="H10" s="36" t="s">
        <v>682</v>
      </c>
      <c r="I10" s="44" t="b">
        <f>TRUE()</f>
        <v>1</v>
      </c>
      <c r="J10" s="45" t="b">
        <f>TRUE()</f>
        <v>1</v>
      </c>
      <c r="K10" s="36" t="s">
        <v>758</v>
      </c>
      <c r="L10" s="46" t="b">
        <f>FALSE()</f>
        <v>0</v>
      </c>
      <c r="M10" s="47" t="str">
        <f t="shared" si="0"/>
        <v>https://download.lenovo.com/Images/Parts/01YP366/01YP366_A.jpg</v>
      </c>
      <c r="N10" s="47" t="str">
        <f t="shared" si="1"/>
        <v>https://download.lenovo.com/Images/Parts/01YP366/01YP366_B.jpg</v>
      </c>
      <c r="O10" s="48" t="str">
        <f t="shared" si="2"/>
        <v>https://download.lenovo.com/Images/Parts/01YP366/01YP366_details.jpg</v>
      </c>
      <c r="P10" t="str">
        <f t="shared" si="3"/>
        <v/>
      </c>
      <c r="Q10" t="str">
        <f t="shared" si="4"/>
        <v/>
      </c>
      <c r="R10" t="str">
        <f t="shared" si="5"/>
        <v/>
      </c>
      <c r="S10" t="str">
        <f t="shared" si="6"/>
        <v/>
      </c>
      <c r="T10" t="str">
        <f t="shared" si="7"/>
        <v/>
      </c>
      <c r="U10" t="str">
        <f t="shared" si="8"/>
        <v/>
      </c>
      <c r="V10" s="43">
        <f>MATCH(G10,options!$D$1:$D$20,0)</f>
        <v>7</v>
      </c>
    </row>
    <row r="11" spans="1:22" ht="42" x14ac:dyDescent="0.15">
      <c r="A11" s="37" t="s">
        <v>384</v>
      </c>
      <c r="B11" s="52">
        <v>150</v>
      </c>
      <c r="C11" s="42" t="b">
        <f>FALSE()</f>
        <v>0</v>
      </c>
      <c r="D11" s="42" t="b">
        <f>FALSE()</f>
        <v>0</v>
      </c>
      <c r="E11" s="36">
        <v>5714401480082</v>
      </c>
      <c r="F11" s="36" t="s">
        <v>683</v>
      </c>
      <c r="G11" s="43" t="s">
        <v>385</v>
      </c>
      <c r="H11" s="36" t="s">
        <v>683</v>
      </c>
      <c r="I11" s="44" t="b">
        <f>TRUE()</f>
        <v>1</v>
      </c>
      <c r="J11" s="45" t="b">
        <f>TRUE()</f>
        <v>1</v>
      </c>
      <c r="K11" s="36" t="s">
        <v>759</v>
      </c>
      <c r="L11" s="46" t="b">
        <f>FALSE()</f>
        <v>0</v>
      </c>
      <c r="M11" s="47" t="str">
        <f t="shared" si="0"/>
        <v>https://download.lenovo.com/Images/Parts/01YP287/01YP287_A.jpg</v>
      </c>
      <c r="N11" s="47" t="str">
        <f t="shared" si="1"/>
        <v>https://download.lenovo.com/Images/Parts/01YP287/01YP287_B.jpg</v>
      </c>
      <c r="O11" s="48" t="str">
        <f t="shared" si="2"/>
        <v>https://download.lenovo.com/Images/Parts/01YP287/01YP287_details.jpg</v>
      </c>
      <c r="P11" t="str">
        <f t="shared" si="3"/>
        <v/>
      </c>
      <c r="Q11" t="str">
        <f t="shared" si="4"/>
        <v/>
      </c>
      <c r="R11" t="str">
        <f t="shared" si="5"/>
        <v/>
      </c>
      <c r="S11" t="str">
        <f t="shared" si="6"/>
        <v/>
      </c>
      <c r="T11" t="str">
        <f t="shared" si="7"/>
        <v/>
      </c>
      <c r="U11" t="str">
        <f t="shared" si="8"/>
        <v/>
      </c>
      <c r="V11" s="43">
        <f>MATCH(G11,options!$D$1:$D$20,0)</f>
        <v>8</v>
      </c>
    </row>
    <row r="12" spans="1:22" ht="42" x14ac:dyDescent="0.15">
      <c r="B12" s="51"/>
      <c r="C12" s="42" t="b">
        <f>FALSE()</f>
        <v>0</v>
      </c>
      <c r="D12" s="42" t="b">
        <f>FALSE()</f>
        <v>0</v>
      </c>
      <c r="E12" s="36">
        <v>5714401480099</v>
      </c>
      <c r="F12" s="36" t="s">
        <v>684</v>
      </c>
      <c r="G12" s="43" t="s">
        <v>386</v>
      </c>
      <c r="H12" s="36" t="s">
        <v>684</v>
      </c>
      <c r="I12" s="44" t="b">
        <f>TRUE()</f>
        <v>1</v>
      </c>
      <c r="J12" s="45" t="b">
        <f>TRUE()</f>
        <v>1</v>
      </c>
      <c r="K12" s="36" t="s">
        <v>760</v>
      </c>
      <c r="L12" s="46" t="b">
        <f>FALSE()</f>
        <v>0</v>
      </c>
      <c r="M12" s="47" t="str">
        <f t="shared" si="0"/>
        <v>https://download.lenovo.com/Images/Parts/01EN978/01EN978_A.jpg</v>
      </c>
      <c r="N12" s="47" t="str">
        <f t="shared" si="1"/>
        <v>https://download.lenovo.com/Images/Parts/01EN978/01EN978_B.jpg</v>
      </c>
      <c r="O12" s="48" t="str">
        <f t="shared" si="2"/>
        <v>https://download.lenovo.com/Images/Parts/01EN978/01EN978_details.jpg</v>
      </c>
      <c r="P12" t="str">
        <f t="shared" si="3"/>
        <v/>
      </c>
      <c r="Q12" t="str">
        <f t="shared" si="4"/>
        <v/>
      </c>
      <c r="R12" t="str">
        <f t="shared" si="5"/>
        <v/>
      </c>
      <c r="S12" t="str">
        <f t="shared" si="6"/>
        <v/>
      </c>
      <c r="T12" t="str">
        <f t="shared" si="7"/>
        <v/>
      </c>
      <c r="U12" t="str">
        <f t="shared" si="8"/>
        <v/>
      </c>
      <c r="V12" s="43">
        <f>MATCH(G12,options!$D$1:$D$20,0)</f>
        <v>20</v>
      </c>
    </row>
    <row r="13" spans="1:22" ht="42" x14ac:dyDescent="0.15">
      <c r="A13" s="37" t="s">
        <v>387</v>
      </c>
      <c r="B13" s="36" t="s">
        <v>757</v>
      </c>
      <c r="C13" s="42" t="b">
        <f>FALSE()</f>
        <v>0</v>
      </c>
      <c r="D13" s="42" t="b">
        <f>FALSE()</f>
        <v>0</v>
      </c>
      <c r="E13" s="36">
        <v>5714401480105</v>
      </c>
      <c r="F13" s="36" t="s">
        <v>685</v>
      </c>
      <c r="G13" s="43" t="s">
        <v>388</v>
      </c>
      <c r="H13" s="36" t="s">
        <v>685</v>
      </c>
      <c r="I13" s="44" t="b">
        <f>TRUE()</f>
        <v>1</v>
      </c>
      <c r="J13" s="45" t="b">
        <f>TRUE()</f>
        <v>1</v>
      </c>
      <c r="K13" s="36" t="s">
        <v>761</v>
      </c>
      <c r="L13" s="46" t="b">
        <f>FALSE()</f>
        <v>0</v>
      </c>
      <c r="M13" s="47" t="str">
        <f t="shared" si="0"/>
        <v>https://download.lenovo.com/Images/Parts/01YP449/01YP449_A.jpg</v>
      </c>
      <c r="N13" s="47" t="str">
        <f t="shared" si="1"/>
        <v>https://download.lenovo.com/Images/Parts/01YP449/01YP449_B.jpg</v>
      </c>
      <c r="O13" s="48" t="str">
        <f t="shared" si="2"/>
        <v>https://download.lenovo.com/Images/Parts/01YP449/01YP449_details.jpg</v>
      </c>
      <c r="P13" t="str">
        <f t="shared" si="3"/>
        <v/>
      </c>
      <c r="Q13" t="str">
        <f t="shared" si="4"/>
        <v/>
      </c>
      <c r="R13" t="str">
        <f t="shared" si="5"/>
        <v/>
      </c>
      <c r="S13" t="str">
        <f t="shared" si="6"/>
        <v/>
      </c>
      <c r="T13" t="str">
        <f t="shared" si="7"/>
        <v/>
      </c>
      <c r="U13" t="str">
        <f t="shared" si="8"/>
        <v/>
      </c>
      <c r="V13" s="43">
        <f>MATCH(G13,options!$D$1:$D$20,0)</f>
        <v>9</v>
      </c>
    </row>
    <row r="14" spans="1:22" ht="42" x14ac:dyDescent="0.15">
      <c r="A14" s="37" t="s">
        <v>389</v>
      </c>
      <c r="B14" s="36">
        <v>5714401488996</v>
      </c>
      <c r="C14" s="42" t="b">
        <f>FALSE()</f>
        <v>0</v>
      </c>
      <c r="D14" s="42" t="b">
        <f>FALSE()</f>
        <v>0</v>
      </c>
      <c r="E14" s="36">
        <v>5714401480112</v>
      </c>
      <c r="F14" s="36" t="s">
        <v>686</v>
      </c>
      <c r="G14" s="43" t="s">
        <v>390</v>
      </c>
      <c r="H14" s="36" t="s">
        <v>686</v>
      </c>
      <c r="I14" s="44" t="b">
        <f>TRUE()</f>
        <v>1</v>
      </c>
      <c r="J14" s="45" t="b">
        <f>TRUE()</f>
        <v>1</v>
      </c>
      <c r="K14" s="36" t="s">
        <v>762</v>
      </c>
      <c r="L14" s="46" t="b">
        <f>FALSE()</f>
        <v>0</v>
      </c>
      <c r="M14" s="47" t="str">
        <f t="shared" si="0"/>
        <v>https://download.lenovo.com/Images/Parts/01YP535/01YP535_A.jpg</v>
      </c>
      <c r="N14" s="47" t="str">
        <f t="shared" si="1"/>
        <v>https://download.lenovo.com/Images/Parts/01YP535/01YP535_B.jpg</v>
      </c>
      <c r="O14" s="48" t="str">
        <f t="shared" si="2"/>
        <v>https://download.lenovo.com/Images/Parts/01YP535/01YP535_details.jpg</v>
      </c>
      <c r="P14" t="str">
        <f t="shared" si="3"/>
        <v/>
      </c>
      <c r="Q14" t="str">
        <f t="shared" si="4"/>
        <v/>
      </c>
      <c r="R14" t="str">
        <f t="shared" si="5"/>
        <v/>
      </c>
      <c r="S14" t="str">
        <f t="shared" si="6"/>
        <v/>
      </c>
      <c r="T14" t="str">
        <f t="shared" si="7"/>
        <v/>
      </c>
      <c r="U14" t="str">
        <f t="shared" si="8"/>
        <v/>
      </c>
      <c r="V14" s="43">
        <f>MATCH(G14,options!$D$1:$D$20,0)</f>
        <v>19</v>
      </c>
    </row>
    <row r="15" spans="1:22" ht="42" x14ac:dyDescent="0.15">
      <c r="B15" s="51"/>
      <c r="C15" s="42" t="b">
        <f>FALSE()</f>
        <v>0</v>
      </c>
      <c r="D15" s="42" t="b">
        <f>FALSE()</f>
        <v>0</v>
      </c>
      <c r="E15" s="36">
        <v>5714401480129</v>
      </c>
      <c r="F15" s="36" t="s">
        <v>687</v>
      </c>
      <c r="G15" s="43" t="s">
        <v>391</v>
      </c>
      <c r="H15" s="36" t="s">
        <v>687</v>
      </c>
      <c r="I15" s="44" t="b">
        <f>TRUE()</f>
        <v>1</v>
      </c>
      <c r="J15" s="45" t="b">
        <f>TRUE()</f>
        <v>1</v>
      </c>
      <c r="K15" s="36"/>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42" x14ac:dyDescent="0.15">
      <c r="A16" s="37" t="s">
        <v>392</v>
      </c>
      <c r="B16" s="38" t="s">
        <v>589</v>
      </c>
      <c r="C16" s="42" t="b">
        <f>FALSE()</f>
        <v>0</v>
      </c>
      <c r="D16" s="42" t="b">
        <f>FALSE()</f>
        <v>0</v>
      </c>
      <c r="E16" s="36">
        <v>5714401480136</v>
      </c>
      <c r="F16" s="36" t="s">
        <v>688</v>
      </c>
      <c r="G16" s="43" t="s">
        <v>393</v>
      </c>
      <c r="H16" s="36" t="s">
        <v>688</v>
      </c>
      <c r="I16" s="44" t="b">
        <f>TRUE()</f>
        <v>1</v>
      </c>
      <c r="J16" s="45" t="b">
        <f>TRUE()</f>
        <v>1</v>
      </c>
      <c r="K16" s="36" t="s">
        <v>763</v>
      </c>
      <c r="L16" s="46" t="b">
        <f>FALSE()</f>
        <v>0</v>
      </c>
      <c r="M16" s="47" t="str">
        <f t="shared" si="0"/>
        <v>https://download.lenovo.com/Images/Parts/01YP540/01YP540_A.jpg</v>
      </c>
      <c r="N16" s="47" t="str">
        <f t="shared" si="1"/>
        <v>https://download.lenovo.com/Images/Parts/01YP540/01YP540_B.jpg</v>
      </c>
      <c r="O16" s="48" t="str">
        <f t="shared" si="2"/>
        <v>https://download.lenovo.com/Images/Parts/01YP540/01YP540_details.jpg</v>
      </c>
      <c r="P16" t="str">
        <f t="shared" si="3"/>
        <v/>
      </c>
      <c r="Q16" t="str">
        <f t="shared" si="4"/>
        <v/>
      </c>
      <c r="R16" t="str">
        <f t="shared" si="5"/>
        <v/>
      </c>
      <c r="S16" t="str">
        <f t="shared" si="6"/>
        <v/>
      </c>
      <c r="T16" t="str">
        <f t="shared" si="7"/>
        <v/>
      </c>
      <c r="U16" t="str">
        <f t="shared" si="8"/>
        <v/>
      </c>
      <c r="V16" s="43">
        <f>MATCH(G16,options!$D$1:$D$20,0)</f>
        <v>11</v>
      </c>
    </row>
    <row r="17" spans="1:22" ht="42" x14ac:dyDescent="0.15">
      <c r="B17" s="51"/>
      <c r="C17" s="42" t="b">
        <f>FALSE()</f>
        <v>0</v>
      </c>
      <c r="D17" s="42" t="b">
        <f>FALSE()</f>
        <v>0</v>
      </c>
      <c r="E17" s="36">
        <v>5714401480143</v>
      </c>
      <c r="F17" s="36" t="s">
        <v>689</v>
      </c>
      <c r="G17" s="43" t="s">
        <v>394</v>
      </c>
      <c r="H17" s="36" t="s">
        <v>689</v>
      </c>
      <c r="I17" s="44" t="b">
        <f>TRUE()</f>
        <v>1</v>
      </c>
      <c r="J17" s="45" t="b">
        <f>TRUE()</f>
        <v>1</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42" x14ac:dyDescent="0.15">
      <c r="A18" s="37" t="s">
        <v>395</v>
      </c>
      <c r="B18" s="52">
        <v>5</v>
      </c>
      <c r="C18" s="42" t="b">
        <f>FALSE()</f>
        <v>0</v>
      </c>
      <c r="D18" s="42" t="b">
        <f>FALSE()</f>
        <v>0</v>
      </c>
      <c r="E18" s="36">
        <v>5714401480150</v>
      </c>
      <c r="F18" s="36" t="s">
        <v>690</v>
      </c>
      <c r="G18" s="43" t="s">
        <v>396</v>
      </c>
      <c r="H18" s="36" t="s">
        <v>690</v>
      </c>
      <c r="I18" s="44" t="b">
        <f>TRUE()</f>
        <v>1</v>
      </c>
      <c r="J18" s="45" t="b">
        <f>TRUE()</f>
        <v>1</v>
      </c>
      <c r="K18" s="36" t="s">
        <v>764</v>
      </c>
      <c r="L18" s="46" t="b">
        <f>FALSE()</f>
        <v>0</v>
      </c>
      <c r="M18" s="47" t="str">
        <f t="shared" si="0"/>
        <v>https://download.lenovo.com/Images/Parts/01YP541/01YP541_A.jpg</v>
      </c>
      <c r="N18" s="47" t="str">
        <f t="shared" si="1"/>
        <v>https://download.lenovo.com/Images/Parts/01YP541/01YP541_B.jpg</v>
      </c>
      <c r="O18" s="48" t="str">
        <f t="shared" si="2"/>
        <v>https://download.lenovo.com/Images/Parts/01YP541/01YP541_details.jpg</v>
      </c>
      <c r="P18" t="str">
        <f t="shared" si="3"/>
        <v/>
      </c>
      <c r="Q18" t="str">
        <f t="shared" si="4"/>
        <v/>
      </c>
      <c r="R18" t="str">
        <f t="shared" si="5"/>
        <v/>
      </c>
      <c r="S18" t="str">
        <f t="shared" si="6"/>
        <v/>
      </c>
      <c r="T18" t="str">
        <f t="shared" si="7"/>
        <v/>
      </c>
      <c r="U18" t="str">
        <f t="shared" si="8"/>
        <v/>
      </c>
      <c r="V18" s="43">
        <f>MATCH(G18,options!$D$1:$D$20,0)</f>
        <v>13</v>
      </c>
    </row>
    <row r="19" spans="1:22" ht="42" x14ac:dyDescent="0.15">
      <c r="B19" s="51"/>
      <c r="C19" s="42" t="b">
        <f>FALSE()</f>
        <v>0</v>
      </c>
      <c r="D19" s="42" t="b">
        <f>FALSE()</f>
        <v>0</v>
      </c>
      <c r="E19" s="36">
        <v>5714401480167</v>
      </c>
      <c r="F19" s="36" t="s">
        <v>691</v>
      </c>
      <c r="G19" s="43" t="s">
        <v>397</v>
      </c>
      <c r="H19" s="36" t="s">
        <v>691</v>
      </c>
      <c r="I19" s="44" t="b">
        <f>TRUE()</f>
        <v>1</v>
      </c>
      <c r="J19" s="45" t="b">
        <f>TRUE()</f>
        <v>1</v>
      </c>
      <c r="K19" s="36" t="s">
        <v>765</v>
      </c>
      <c r="L19" s="46" t="b">
        <f>FALSE()</f>
        <v>0</v>
      </c>
      <c r="M19" s="47" t="str">
        <f t="shared" si="0"/>
        <v>https://download.lenovo.com/Images/Parts/01YP549/01YP549_A.jpg</v>
      </c>
      <c r="N19" s="47" t="str">
        <f t="shared" si="1"/>
        <v>https://download.lenovo.com/Images/Parts/01YP549/01YP549_B.jpg</v>
      </c>
      <c r="O19" s="48" t="str">
        <f t="shared" si="2"/>
        <v>https://download.lenovo.com/Images/Parts/01YP549/01YP549_details.jpg</v>
      </c>
      <c r="P19" t="str">
        <f t="shared" si="3"/>
        <v/>
      </c>
      <c r="Q19" t="str">
        <f t="shared" si="4"/>
        <v/>
      </c>
      <c r="R19" t="str">
        <f t="shared" si="5"/>
        <v/>
      </c>
      <c r="S19" t="str">
        <f t="shared" si="6"/>
        <v/>
      </c>
      <c r="T19" t="str">
        <f t="shared" si="7"/>
        <v/>
      </c>
      <c r="U19" t="str">
        <f t="shared" si="8"/>
        <v/>
      </c>
      <c r="V19" s="43">
        <f>MATCH(G19,options!$D$1:$D$20,0)</f>
        <v>14</v>
      </c>
    </row>
    <row r="20" spans="1:22" ht="42" x14ac:dyDescent="0.15">
      <c r="A20" s="37" t="s">
        <v>398</v>
      </c>
      <c r="B20" s="53" t="s">
        <v>417</v>
      </c>
      <c r="C20" s="42" t="b">
        <f>FALSE()</f>
        <v>0</v>
      </c>
      <c r="D20" s="42" t="b">
        <f>FALSE()</f>
        <v>0</v>
      </c>
      <c r="E20" s="36">
        <v>5714401480174</v>
      </c>
      <c r="F20" s="36" t="s">
        <v>692</v>
      </c>
      <c r="G20" s="43" t="s">
        <v>400</v>
      </c>
      <c r="H20" s="36" t="s">
        <v>692</v>
      </c>
      <c r="I20" s="44" t="b">
        <f>TRUE()</f>
        <v>1</v>
      </c>
      <c r="J20" s="45" t="b">
        <f>TRUE()</f>
        <v>1</v>
      </c>
      <c r="K20" s="36" t="s">
        <v>766</v>
      </c>
      <c r="L20" s="46" t="b">
        <f>FALSE()</f>
        <v>0</v>
      </c>
      <c r="M20" s="47" t="str">
        <f t="shared" si="0"/>
        <v>https://download.lenovo.com/Images/Parts/01YP546/01YP546_A.jpg</v>
      </c>
      <c r="N20" s="47" t="str">
        <f t="shared" si="1"/>
        <v>https://download.lenovo.com/Images/Parts/01YP546/01YP546_B.jpg</v>
      </c>
      <c r="O20" s="48" t="str">
        <f t="shared" si="2"/>
        <v>https://download.lenovo.com/Images/Parts/01YP546/01YP546_details.jpg</v>
      </c>
      <c r="P20" t="str">
        <f t="shared" si="3"/>
        <v/>
      </c>
      <c r="Q20" t="str">
        <f t="shared" si="4"/>
        <v/>
      </c>
      <c r="R20" t="str">
        <f t="shared" si="5"/>
        <v/>
      </c>
      <c r="S20" t="str">
        <f t="shared" si="6"/>
        <v/>
      </c>
      <c r="T20" t="str">
        <f t="shared" si="7"/>
        <v/>
      </c>
      <c r="U20" t="str">
        <f t="shared" si="8"/>
        <v/>
      </c>
      <c r="V20" s="43">
        <f>MATCH(G20,options!$D$1:$D$20,0)</f>
        <v>15</v>
      </c>
    </row>
    <row r="21" spans="1:22" ht="42" x14ac:dyDescent="0.15">
      <c r="B21" s="51"/>
      <c r="C21" s="42" t="b">
        <f>FALSE()</f>
        <v>0</v>
      </c>
      <c r="D21" s="42" t="b">
        <f>FALSE()</f>
        <v>0</v>
      </c>
      <c r="E21" s="36">
        <v>5714401480181</v>
      </c>
      <c r="F21" s="36" t="s">
        <v>693</v>
      </c>
      <c r="G21" s="43" t="s">
        <v>401</v>
      </c>
      <c r="H21" s="36" t="s">
        <v>693</v>
      </c>
      <c r="I21" s="44" t="b">
        <f>TRUE()</f>
        <v>1</v>
      </c>
      <c r="J21" s="45" t="b">
        <f>TRUE()</f>
        <v>1</v>
      </c>
      <c r="K21" s="36" t="s">
        <v>812</v>
      </c>
      <c r="L21" s="46" t="b">
        <v>1</v>
      </c>
      <c r="M21" s="47" t="str">
        <f t="shared" si="0"/>
        <v>https://raw.githubusercontent.com/PatrickVibild/TellusAmazonPictures/master/pictures/Lenovo/T480S/BL/USI/1.jpg</v>
      </c>
      <c r="N21" s="47" t="str">
        <f t="shared" si="1"/>
        <v>https://raw.githubusercontent.com/PatrickVibild/TellusAmazonPictures/master/pictures/Lenovo/T480S/BL/USI/2.jpg</v>
      </c>
      <c r="O21" s="48" t="str">
        <f t="shared" si="2"/>
        <v>https://raw.githubusercontent.com/PatrickVibild/TellusAmazonPictures/master/pictures/Lenovo/T480S/BL/USI/3.jpg</v>
      </c>
      <c r="P21" t="str">
        <f t="shared" si="3"/>
        <v>https://raw.githubusercontent.com/PatrickVibild/TellusAmazonPictures/master/pictures/Lenovo/T480S/BL/USI/4.jpg</v>
      </c>
      <c r="Q21" t="str">
        <f t="shared" si="4"/>
        <v>https://raw.githubusercontent.com/PatrickVibild/TellusAmazonPictures/master/pictures/Lenovo/T480S/BL/USI/5.jpg</v>
      </c>
      <c r="R21" t="str">
        <f t="shared" si="5"/>
        <v>https://raw.githubusercontent.com/PatrickVibild/TellusAmazonPictures/master/pictures/Lenovo/T480S/BL/USI/6.jpg</v>
      </c>
      <c r="S21" t="str">
        <f t="shared" si="6"/>
        <v>https://raw.githubusercontent.com/PatrickVibild/TellusAmazonPictures/master/pictures/Lenovo/T480S/BL/USI/7.jpg</v>
      </c>
      <c r="T21" t="str">
        <f t="shared" si="7"/>
        <v>https://raw.githubusercontent.com/PatrickVibild/TellusAmazonPictures/master/pictures/Lenovo/T480S/BL/USI/8.jpg</v>
      </c>
      <c r="U21" t="str">
        <f t="shared" si="8"/>
        <v>https://raw.githubusercontent.com/PatrickVibild/TellusAmazonPictures/master/pictures/Lenovo/T480S/BL/USI/9.jpg</v>
      </c>
      <c r="V21" s="43">
        <f>MATCH(G21,options!$D$1:$D$20,0)</f>
        <v>16</v>
      </c>
    </row>
    <row r="22" spans="1:22" ht="42" x14ac:dyDescent="0.15">
      <c r="B22" s="51"/>
      <c r="C22" s="42" t="b">
        <f>FALSE()</f>
        <v>0</v>
      </c>
      <c r="D22" s="42" t="b">
        <f>FALSE()</f>
        <v>0</v>
      </c>
      <c r="E22" s="36">
        <v>5714401480198</v>
      </c>
      <c r="F22" s="36" t="s">
        <v>694</v>
      </c>
      <c r="G22" s="43" t="s">
        <v>402</v>
      </c>
      <c r="H22" s="36" t="s">
        <v>694</v>
      </c>
      <c r="I22" s="44" t="b">
        <f>TRUE()</f>
        <v>1</v>
      </c>
      <c r="J22" s="45" t="b">
        <f>TRUE()</f>
        <v>1</v>
      </c>
      <c r="K22" s="36" t="s">
        <v>767</v>
      </c>
      <c r="L22" s="46" t="b">
        <f>FALSE()</f>
        <v>0</v>
      </c>
      <c r="M22" s="47" t="str">
        <f t="shared" si="0"/>
        <v>https://download.lenovo.com/Images/Parts/01YP542/01YP542_A.jpg</v>
      </c>
      <c r="N22" s="47" t="str">
        <f t="shared" si="1"/>
        <v>https://download.lenovo.com/Images/Parts/01YP542/01YP542_B.jpg</v>
      </c>
      <c r="O22" s="48" t="str">
        <f t="shared" si="2"/>
        <v>https://download.lenovo.com/Images/Parts/01YP542/01YP542_details.jpg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42" t="b">
        <f>TRUE()</f>
        <v>1</v>
      </c>
      <c r="D23" s="42" t="b">
        <f>FALSE()</f>
        <v>0</v>
      </c>
      <c r="E23" s="36">
        <v>5714401480204</v>
      </c>
      <c r="F23" s="36" t="s">
        <v>695</v>
      </c>
      <c r="G23" s="43" t="s">
        <v>404</v>
      </c>
      <c r="H23" s="36" t="s">
        <v>695</v>
      </c>
      <c r="I23" s="44" t="b">
        <f>TRUE()</f>
        <v>1</v>
      </c>
      <c r="J23" s="45" t="b">
        <f>TRUE()</f>
        <v>1</v>
      </c>
      <c r="K23" s="36" t="s">
        <v>813</v>
      </c>
      <c r="L23" s="46" t="b">
        <v>1</v>
      </c>
      <c r="M23" s="47" t="str">
        <f t="shared" si="0"/>
        <v>https://raw.githubusercontent.com/PatrickVibild/TellusAmazonPictures/master/pictures/Lenovo/T480S/BL/US/1.jpg</v>
      </c>
      <c r="N23" s="47" t="str">
        <f t="shared" si="1"/>
        <v>https://raw.githubusercontent.com/PatrickVibild/TellusAmazonPictures/master/pictures/Lenovo/T480S/BL/US/2.jpg</v>
      </c>
      <c r="O23" s="48" t="str">
        <f t="shared" si="2"/>
        <v>https://raw.githubusercontent.com/PatrickVibild/TellusAmazonPictures/master/pictures/Lenovo/T480S/BL/US/3.jpg</v>
      </c>
      <c r="P23" t="str">
        <f t="shared" si="3"/>
        <v>https://raw.githubusercontent.com/PatrickVibild/TellusAmazonPictures/master/pictures/Lenovo/T480S/BL/US/4.jpg</v>
      </c>
      <c r="Q23" t="str">
        <f t="shared" si="4"/>
        <v>https://raw.githubusercontent.com/PatrickVibild/TellusAmazonPictures/master/pictures/Lenovo/T480S/BL/US/5.jpg</v>
      </c>
      <c r="R23" t="str">
        <f t="shared" si="5"/>
        <v>https://raw.githubusercontent.com/PatrickVibild/TellusAmazonPictures/master/pictures/Lenovo/T480S/BL/US/6.jpg</v>
      </c>
      <c r="S23" t="str">
        <f t="shared" si="6"/>
        <v>https://raw.githubusercontent.com/PatrickVibild/TellusAmazonPictures/master/pictures/Lenovo/T480S/BL/US/7.jpg</v>
      </c>
      <c r="T23" t="str">
        <f t="shared" si="7"/>
        <v>https://raw.githubusercontent.com/PatrickVibild/TellusAmazonPictures/master/pictures/Lenovo/T480S/BL/US/8.jpg</v>
      </c>
      <c r="U23" t="str">
        <f t="shared" si="8"/>
        <v>https://raw.githubusercontent.com/PatrickVibild/TellusAmazonPictures/master/pictures/Lenovo/T480S/BL/US/9.jpg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2"/>
      <c r="D24" s="42"/>
      <c r="E24" s="36"/>
      <c r="F24" s="36"/>
      <c r="G24" s="43" t="s">
        <v>370</v>
      </c>
      <c r="H24" s="36" t="s">
        <v>696</v>
      </c>
      <c r="I24" s="44" t="b">
        <f>TRUE()</f>
        <v>1</v>
      </c>
      <c r="J24" s="42" t="b">
        <f>FALSE()</f>
        <v>0</v>
      </c>
      <c r="K24" s="36" t="s">
        <v>814</v>
      </c>
      <c r="L24" s="46" t="b">
        <v>1</v>
      </c>
      <c r="M24" s="47" t="str">
        <f t="shared" si="0"/>
        <v>https://raw.githubusercontent.com/PatrickVibild/TellusAmazonPictures/master/pictures/Lenovo/T480S/RG/DE/1.jpg</v>
      </c>
      <c r="N24" s="47" t="str">
        <f t="shared" si="1"/>
        <v>https://raw.githubusercontent.com/PatrickVibild/TellusAmazonPictures/master/pictures/Lenovo/T480S/RG/DE/2.jpg</v>
      </c>
      <c r="O24" s="48" t="str">
        <f t="shared" si="2"/>
        <v>https://raw.githubusercontent.com/PatrickVibild/TellusAmazonPictures/master/pictures/Lenovo/T480S/RG/DE/3.jpg</v>
      </c>
      <c r="P24" t="str">
        <f t="shared" si="3"/>
        <v>https://raw.githubusercontent.com/PatrickVibild/TellusAmazonPictures/master/pictures/Lenovo/T480S/RG/DE/4.jpg</v>
      </c>
      <c r="Q24" t="str">
        <f t="shared" si="4"/>
        <v>https://raw.githubusercontent.com/PatrickVibild/TellusAmazonPictures/master/pictures/Lenovo/T480S/RG/DE/5.jpg</v>
      </c>
      <c r="R24" t="str">
        <f t="shared" si="5"/>
        <v>https://raw.githubusercontent.com/PatrickVibild/TellusAmazonPictures/master/pictures/Lenovo/T480S/RG/DE/6.jpg</v>
      </c>
      <c r="S24" t="str">
        <f t="shared" si="6"/>
        <v>https://raw.githubusercontent.com/PatrickVibild/TellusAmazonPictures/master/pictures/Lenovo/T480S/RG/DE/7.jpg</v>
      </c>
      <c r="T24" t="str">
        <f t="shared" si="7"/>
        <v>https://raw.githubusercontent.com/PatrickVibild/TellusAmazonPictures/master/pictures/Lenovo/T480S/RG/DE/8.jpg</v>
      </c>
      <c r="U24" t="str">
        <f t="shared" si="8"/>
        <v>https://raw.githubusercontent.com/PatrickVibild/TellusAmazonPictures/master/pictures/Lenovo/T480S/RG/DE/9.jpg</v>
      </c>
      <c r="V24" s="43">
        <f>MATCH(G24,options!$D$1:$D$20,0)</f>
        <v>1</v>
      </c>
    </row>
    <row r="25" spans="1:22" ht="56"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2"/>
      <c r="D25" s="42"/>
      <c r="E25" s="36"/>
      <c r="F25" s="36"/>
      <c r="G25" s="43" t="s">
        <v>372</v>
      </c>
      <c r="H25" s="36" t="s">
        <v>697</v>
      </c>
      <c r="I25" s="44" t="b">
        <f>TRUE()</f>
        <v>1</v>
      </c>
      <c r="J25" s="42" t="b">
        <f>FALSE()</f>
        <v>0</v>
      </c>
      <c r="K25" s="36" t="s">
        <v>815</v>
      </c>
      <c r="L25" s="46" t="b">
        <v>1</v>
      </c>
      <c r="M25" s="47" t="str">
        <f t="shared" si="0"/>
        <v>https://raw.githubusercontent.com/PatrickVibild/TellusAmazonPictures/master/pictures/Lenovo/T480S/RG/FR/1.jpg</v>
      </c>
      <c r="N25" s="47" t="str">
        <f t="shared" si="1"/>
        <v>https://raw.githubusercontent.com/PatrickVibild/TellusAmazonPictures/master/pictures/Lenovo/T480S/RG/FR/2.jpg</v>
      </c>
      <c r="O25" s="48" t="str">
        <f t="shared" si="2"/>
        <v>https://raw.githubusercontent.com/PatrickVibild/TellusAmazonPictures/master/pictures/Lenovo/T480S/RG/FR/3.jpg</v>
      </c>
      <c r="P25" t="str">
        <f t="shared" si="3"/>
        <v>https://raw.githubusercontent.com/PatrickVibild/TellusAmazonPictures/master/pictures/Lenovo/T480S/RG/FR/4.jpg</v>
      </c>
      <c r="Q25" t="str">
        <f t="shared" si="4"/>
        <v>https://raw.githubusercontent.com/PatrickVibild/TellusAmazonPictures/master/pictures/Lenovo/T480S/RG/FR/5.jpg</v>
      </c>
      <c r="R25" t="str">
        <f t="shared" si="5"/>
        <v>https://raw.githubusercontent.com/PatrickVibild/TellusAmazonPictures/master/pictures/Lenovo/T480S/RG/FR/6.jpg</v>
      </c>
      <c r="S25" t="str">
        <f t="shared" si="6"/>
        <v>https://raw.githubusercontent.com/PatrickVibild/TellusAmazonPictures/master/pictures/Lenovo/T480S/RG/FR/7.jpg</v>
      </c>
      <c r="T25" t="str">
        <f t="shared" si="7"/>
        <v>https://raw.githubusercontent.com/PatrickVibild/TellusAmazonPictures/master/pictures/Lenovo/T480S/RG/FR/8.jpg</v>
      </c>
      <c r="U25" t="str">
        <f t="shared" si="8"/>
        <v>https://raw.githubusercontent.com/PatrickVibild/TellusAmazonPictures/master/pictures/Lenovo/T480S/RG/FR/9.jpg</v>
      </c>
      <c r="V25" s="43">
        <f>MATCH(G25,options!$D$1:$D$20,0)</f>
        <v>2</v>
      </c>
    </row>
    <row r="26" spans="1:22" ht="56"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2"/>
      <c r="D26" s="42"/>
      <c r="E26" s="36"/>
      <c r="F26" s="36"/>
      <c r="G26" s="43" t="s">
        <v>375</v>
      </c>
      <c r="H26" s="36" t="s">
        <v>698</v>
      </c>
      <c r="I26" s="44" t="b">
        <f>TRUE()</f>
        <v>1</v>
      </c>
      <c r="J26" s="42" t="b">
        <f>FALSE()</f>
        <v>0</v>
      </c>
      <c r="K26" s="36" t="s">
        <v>816</v>
      </c>
      <c r="L26" s="46" t="b">
        <v>1</v>
      </c>
      <c r="M26" s="47" t="str">
        <f t="shared" si="0"/>
        <v>https://raw.githubusercontent.com/PatrickVibild/TellusAmazonPictures/master/pictures/Lenovo/T480S/RG/IT/1.jpg</v>
      </c>
      <c r="N26" s="47" t="str">
        <f t="shared" si="1"/>
        <v>https://raw.githubusercontent.com/PatrickVibild/TellusAmazonPictures/master/pictures/Lenovo/T480S/RG/IT/2.jpg</v>
      </c>
      <c r="O26" s="48" t="str">
        <f t="shared" si="2"/>
        <v>https://raw.githubusercontent.com/PatrickVibild/TellusAmazonPictures/master/pictures/Lenovo/T480S/RG/IT/3.jpg</v>
      </c>
      <c r="P26" t="str">
        <f t="shared" si="3"/>
        <v>https://raw.githubusercontent.com/PatrickVibild/TellusAmazonPictures/master/pictures/Lenovo/T480S/RG/IT/4.jpg</v>
      </c>
      <c r="Q26" t="str">
        <f t="shared" si="4"/>
        <v>https://raw.githubusercontent.com/PatrickVibild/TellusAmazonPictures/master/pictures/Lenovo/T480S/RG/IT/5.jpg</v>
      </c>
      <c r="R26" t="str">
        <f t="shared" si="5"/>
        <v>https://raw.githubusercontent.com/PatrickVibild/TellusAmazonPictures/master/pictures/Lenovo/T480S/RG/IT/6.jpg</v>
      </c>
      <c r="S26" t="str">
        <f t="shared" si="6"/>
        <v>https://raw.githubusercontent.com/PatrickVibild/TellusAmazonPictures/master/pictures/Lenovo/T480S/RG/IT/7.jpg</v>
      </c>
      <c r="T26" t="str">
        <f t="shared" si="7"/>
        <v>https://raw.githubusercontent.com/PatrickVibild/TellusAmazonPictures/master/pictures/Lenovo/T480S/RG/IT/8.jpg</v>
      </c>
      <c r="U26" t="str">
        <f t="shared" si="8"/>
        <v>https://raw.githubusercontent.com/PatrickVibild/TellusAmazonPictures/master/pictures/Lenovo/T480S/RG/IT/9.jpg</v>
      </c>
      <c r="V26" s="43">
        <f>MATCH(G26,options!$D$1:$D$20,0)</f>
        <v>3</v>
      </c>
    </row>
    <row r="27" spans="1:22" ht="56"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42"/>
      <c r="D27" s="42"/>
      <c r="E27" s="36"/>
      <c r="F27" s="36"/>
      <c r="G27" s="43" t="s">
        <v>377</v>
      </c>
      <c r="H27" s="36" t="s">
        <v>699</v>
      </c>
      <c r="I27" s="44" t="b">
        <f>TRUE()</f>
        <v>1</v>
      </c>
      <c r="J27" s="42" t="b">
        <f>FALSE()</f>
        <v>0</v>
      </c>
      <c r="K27" s="36" t="s">
        <v>817</v>
      </c>
      <c r="L27" s="46" t="b">
        <v>1</v>
      </c>
      <c r="M27" s="47" t="str">
        <f t="shared" si="0"/>
        <v>https://raw.githubusercontent.com/PatrickVibild/TellusAmazonPictures/master/pictures/Lenovo/T480S/RG/ES/1.jpg</v>
      </c>
      <c r="N27" s="47" t="str">
        <f t="shared" si="1"/>
        <v>https://raw.githubusercontent.com/PatrickVibild/TellusAmazonPictures/master/pictures/Lenovo/T480S/RG/ES/2.jpg</v>
      </c>
      <c r="O27" s="48" t="str">
        <f t="shared" si="2"/>
        <v>https://raw.githubusercontent.com/PatrickVibild/TellusAmazonPictures/master/pictures/Lenovo/T480S/RG/ES/3.jpg</v>
      </c>
      <c r="P27" t="str">
        <f t="shared" si="3"/>
        <v>https://raw.githubusercontent.com/PatrickVibild/TellusAmazonPictures/master/pictures/Lenovo/T480S/RG/ES/4.jpg</v>
      </c>
      <c r="Q27" t="str">
        <f t="shared" si="4"/>
        <v>https://raw.githubusercontent.com/PatrickVibild/TellusAmazonPictures/master/pictures/Lenovo/T480S/RG/ES/5.jpg</v>
      </c>
      <c r="R27" t="str">
        <f t="shared" si="5"/>
        <v>https://raw.githubusercontent.com/PatrickVibild/TellusAmazonPictures/master/pictures/Lenovo/T480S/RG/ES/6.jpg</v>
      </c>
      <c r="S27" t="str">
        <f t="shared" si="6"/>
        <v>https://raw.githubusercontent.com/PatrickVibild/TellusAmazonPictures/master/pictures/Lenovo/T480S/RG/ES/7.jpg</v>
      </c>
      <c r="T27" t="str">
        <f t="shared" si="7"/>
        <v>https://raw.githubusercontent.com/PatrickVibild/TellusAmazonPictures/master/pictures/Lenovo/T480S/RG/ES/8.jpg</v>
      </c>
      <c r="U27" t="str">
        <f t="shared" si="8"/>
        <v>https://raw.githubusercontent.com/PatrickVibild/TellusAmazonPictures/master/pictures/Lenovo/T480S/RG/ES/9.jpg</v>
      </c>
      <c r="V27" s="43">
        <f>MATCH(G27,options!$D$1:$D$20,0)</f>
        <v>4</v>
      </c>
    </row>
    <row r="28" spans="1:22" ht="56" x14ac:dyDescent="0.15">
      <c r="B28" s="54"/>
      <c r="C28" s="42"/>
      <c r="D28" s="42"/>
      <c r="E28" s="36"/>
      <c r="F28" s="36"/>
      <c r="G28" s="43" t="s">
        <v>379</v>
      </c>
      <c r="H28" s="36" t="s">
        <v>700</v>
      </c>
      <c r="I28" s="44" t="b">
        <f>TRUE()</f>
        <v>1</v>
      </c>
      <c r="J28" s="42" t="b">
        <f>FALSE()</f>
        <v>0</v>
      </c>
      <c r="K28" s="36" t="s">
        <v>818</v>
      </c>
      <c r="L28" s="46" t="b">
        <v>1</v>
      </c>
      <c r="M28" s="47" t="str">
        <f t="shared" si="0"/>
        <v>https://raw.githubusercontent.com/PatrickVibild/TellusAmazonPictures/master/pictures/Lenovo/T480S/RG/UK/1.jpg</v>
      </c>
      <c r="N28" s="47" t="str">
        <f t="shared" si="1"/>
        <v>https://raw.githubusercontent.com/PatrickVibild/TellusAmazonPictures/master/pictures/Lenovo/T480S/RG/UK/2.jpg</v>
      </c>
      <c r="O28" s="48" t="str">
        <f t="shared" si="2"/>
        <v>https://raw.githubusercontent.com/PatrickVibild/TellusAmazonPictures/master/pictures/Lenovo/T480S/RG/UK/3.jpg</v>
      </c>
      <c r="P28" t="str">
        <f t="shared" si="3"/>
        <v>https://raw.githubusercontent.com/PatrickVibild/TellusAmazonPictures/master/pictures/Lenovo/T480S/RG/UK/4.jpg</v>
      </c>
      <c r="Q28" t="str">
        <f t="shared" si="4"/>
        <v>https://raw.githubusercontent.com/PatrickVibild/TellusAmazonPictures/master/pictures/Lenovo/T480S/RG/UK/5.jpg</v>
      </c>
      <c r="R28" t="str">
        <f t="shared" si="5"/>
        <v>https://raw.githubusercontent.com/PatrickVibild/TellusAmazonPictures/master/pictures/Lenovo/T480S/RG/UK/6.jpg</v>
      </c>
      <c r="S28" t="str">
        <f t="shared" si="6"/>
        <v>https://raw.githubusercontent.com/PatrickVibild/TellusAmazonPictures/master/pictures/Lenovo/T480S/RG/UK/7.jpg</v>
      </c>
      <c r="T28" t="str">
        <f t="shared" si="7"/>
        <v>https://raw.githubusercontent.com/PatrickVibild/TellusAmazonPictures/master/pictures/Lenovo/T480S/RG/UK/8.jpg</v>
      </c>
      <c r="U28" t="str">
        <f t="shared" si="8"/>
        <v>https://raw.githubusercontent.com/PatrickVibild/TellusAmazonPictures/master/pictures/Lenovo/T480S/RG/UK/9.jpg</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2"/>
      <c r="D29" s="42"/>
      <c r="E29" s="36"/>
      <c r="F29" s="36"/>
      <c r="G29" s="43" t="s">
        <v>381</v>
      </c>
      <c r="H29" s="36" t="s">
        <v>701</v>
      </c>
      <c r="I29" s="44" t="b">
        <f>TRUE()</f>
        <v>1</v>
      </c>
      <c r="J29" s="42" t="b">
        <f>FALSE()</f>
        <v>0</v>
      </c>
      <c r="K29" s="36" t="s">
        <v>819</v>
      </c>
      <c r="L29" s="46" t="b">
        <v>1</v>
      </c>
      <c r="M29" s="47" t="str">
        <f t="shared" si="0"/>
        <v>https://raw.githubusercontent.com/PatrickVibild/TellusAmazonPictures/master/pictures/Lenovo/T480S/RG/NOR/1.jpg</v>
      </c>
      <c r="N29" s="47" t="str">
        <f t="shared" si="1"/>
        <v>https://raw.githubusercontent.com/PatrickVibild/TellusAmazonPictures/master/pictures/Lenovo/T480S/RG/NOR/2.jpg</v>
      </c>
      <c r="O29" s="48" t="str">
        <f t="shared" si="2"/>
        <v>https://raw.githubusercontent.com/PatrickVibild/TellusAmazonPictures/master/pictures/Lenovo/T480S/RG/NOR/3.jpg</v>
      </c>
      <c r="P29" t="str">
        <f t="shared" si="3"/>
        <v>https://raw.githubusercontent.com/PatrickVibild/TellusAmazonPictures/master/pictures/Lenovo/T480S/RG/NOR/4.jpg</v>
      </c>
      <c r="Q29" t="str">
        <f t="shared" si="4"/>
        <v>https://raw.githubusercontent.com/PatrickVibild/TellusAmazonPictures/master/pictures/Lenovo/T480S/RG/NOR/5.jpg</v>
      </c>
      <c r="R29" t="str">
        <f t="shared" si="5"/>
        <v>https://raw.githubusercontent.com/PatrickVibild/TellusAmazonPictures/master/pictures/Lenovo/T480S/RG/NOR/6.jpg</v>
      </c>
      <c r="S29" t="str">
        <f t="shared" si="6"/>
        <v>https://raw.githubusercontent.com/PatrickVibild/TellusAmazonPictures/master/pictures/Lenovo/T480S/RG/NOR/7.jpg</v>
      </c>
      <c r="T29" t="str">
        <f t="shared" si="7"/>
        <v>https://raw.githubusercontent.com/PatrickVibild/TellusAmazonPictures/master/pictures/Lenovo/T480S/RG/NOR/8.jpg</v>
      </c>
      <c r="U29" t="str">
        <f t="shared" si="8"/>
        <v>https://raw.githubusercontent.com/PatrickVibild/TellusAmazonPictures/master/pictures/Lenovo/T480S/RG/NOR/9.jpg</v>
      </c>
      <c r="V29" s="43">
        <f>MATCH(G29,options!$D$1:$D$20,0)</f>
        <v>6</v>
      </c>
    </row>
    <row r="30" spans="1:22" ht="56" x14ac:dyDescent="0.15">
      <c r="B30" s="54"/>
      <c r="C30" s="42"/>
      <c r="D30" s="42"/>
      <c r="E30" s="36"/>
      <c r="F30" s="36"/>
      <c r="G30" s="43" t="s">
        <v>383</v>
      </c>
      <c r="H30" s="36" t="s">
        <v>702</v>
      </c>
      <c r="I30" s="44" t="b">
        <f>TRUE()</f>
        <v>1</v>
      </c>
      <c r="J30" s="42" t="b">
        <f>FALSE()</f>
        <v>0</v>
      </c>
      <c r="K30" s="36" t="s">
        <v>768</v>
      </c>
      <c r="L30" s="46" t="b">
        <f>FALSE()</f>
        <v>0</v>
      </c>
      <c r="M30" s="47" t="str">
        <f t="shared" si="0"/>
        <v>https://download.lenovo.com/Images/Parts/01YP486/01YP486_A.jpg</v>
      </c>
      <c r="N30" s="47" t="str">
        <f t="shared" si="1"/>
        <v>https://download.lenovo.com/Images/Parts/01YP486/01YP486_B.jpg</v>
      </c>
      <c r="O30" s="48" t="str">
        <f t="shared" si="2"/>
        <v>https://download.lenovo.com/Images/Parts/01YP486/01YP486_details.jpg</v>
      </c>
      <c r="P30" t="str">
        <f t="shared" si="3"/>
        <v/>
      </c>
      <c r="Q30" t="str">
        <f t="shared" si="4"/>
        <v/>
      </c>
      <c r="R30" t="str">
        <f t="shared" si="5"/>
        <v/>
      </c>
      <c r="S30" t="str">
        <f t="shared" si="6"/>
        <v/>
      </c>
      <c r="T30" t="str">
        <f t="shared" si="7"/>
        <v/>
      </c>
      <c r="U30" t="str">
        <f t="shared" si="8"/>
        <v/>
      </c>
      <c r="V30" s="43">
        <f>MATCH(G30,options!$D$1:$D$20,0)</f>
        <v>7</v>
      </c>
    </row>
    <row r="31" spans="1:22" ht="56"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2"/>
      <c r="D31" s="42"/>
      <c r="E31" s="36"/>
      <c r="F31" s="36"/>
      <c r="G31" s="43" t="s">
        <v>385</v>
      </c>
      <c r="H31" s="36" t="s">
        <v>703</v>
      </c>
      <c r="I31" s="44" t="b">
        <f>TRUE()</f>
        <v>1</v>
      </c>
      <c r="J31" s="42" t="b">
        <f>FALSE()</f>
        <v>0</v>
      </c>
      <c r="K31" s="36" t="s">
        <v>769</v>
      </c>
      <c r="L31" s="46" t="b">
        <f>FALSE()</f>
        <v>0</v>
      </c>
      <c r="M31" s="47" t="str">
        <f t="shared" si="0"/>
        <v>https://download.lenovo.com/Images/Parts/01YP487/01YP487_A.jpg</v>
      </c>
      <c r="N31" s="47" t="str">
        <f t="shared" si="1"/>
        <v>https://download.lenovo.com/Images/Parts/01YP487/01YP487_B.jpg</v>
      </c>
      <c r="O31" s="48" t="str">
        <f t="shared" si="2"/>
        <v>https://download.lenovo.com/Images/Parts/01YP487/01YP487_details.jpg</v>
      </c>
      <c r="P31" t="str">
        <f t="shared" si="3"/>
        <v/>
      </c>
      <c r="Q31" t="str">
        <f t="shared" si="4"/>
        <v/>
      </c>
      <c r="R31" t="str">
        <f t="shared" si="5"/>
        <v/>
      </c>
      <c r="S31" t="str">
        <f t="shared" si="6"/>
        <v/>
      </c>
      <c r="T31" t="str">
        <f t="shared" si="7"/>
        <v/>
      </c>
      <c r="U31" t="str">
        <f t="shared" si="8"/>
        <v/>
      </c>
      <c r="V31" s="43">
        <f>MATCH(G31,options!$D$1:$D$20,0)</f>
        <v>8</v>
      </c>
    </row>
    <row r="32" spans="1:22" ht="56" x14ac:dyDescent="0.15">
      <c r="C32" s="42"/>
      <c r="D32" s="42"/>
      <c r="E32" s="36"/>
      <c r="F32" s="36"/>
      <c r="G32" s="43" t="s">
        <v>386</v>
      </c>
      <c r="H32" s="36" t="s">
        <v>704</v>
      </c>
      <c r="I32" s="44" t="b">
        <f>TRUE()</f>
        <v>1</v>
      </c>
      <c r="J32" s="42" t="b">
        <f>FALSE()</f>
        <v>0</v>
      </c>
      <c r="K32" s="36" t="s">
        <v>770</v>
      </c>
      <c r="L32" s="46" t="b">
        <f>FALSE()</f>
        <v>0</v>
      </c>
      <c r="M32" s="47" t="str">
        <f t="shared" si="0"/>
        <v>https://download.lenovo.com/Images/Parts/01EN981/01EN981_A.jpg</v>
      </c>
      <c r="N32" s="47" t="str">
        <f t="shared" si="1"/>
        <v>https://download.lenovo.com/Images/Parts/01EN981/01EN981_B.jpg</v>
      </c>
      <c r="O32" s="48" t="str">
        <f t="shared" si="2"/>
        <v>https://download.lenovo.com/Images/Parts/01EN981/01EN981_details.jpg</v>
      </c>
      <c r="P32" t="str">
        <f t="shared" si="3"/>
        <v/>
      </c>
      <c r="Q32" t="str">
        <f t="shared" si="4"/>
        <v/>
      </c>
      <c r="R32" t="str">
        <f t="shared" si="5"/>
        <v/>
      </c>
      <c r="S32" t="str">
        <f t="shared" si="6"/>
        <v/>
      </c>
      <c r="T32" t="str">
        <f t="shared" si="7"/>
        <v/>
      </c>
      <c r="U32" t="str">
        <f t="shared" si="8"/>
        <v/>
      </c>
      <c r="V32" s="43">
        <f>MATCH(G32,options!$D$1:$D$20,0)</f>
        <v>20</v>
      </c>
    </row>
    <row r="33" spans="1:22" ht="56"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2"/>
      <c r="D33" s="42"/>
      <c r="E33" s="36"/>
      <c r="F33" s="36"/>
      <c r="G33" s="43" t="s">
        <v>388</v>
      </c>
      <c r="H33" s="36" t="s">
        <v>705</v>
      </c>
      <c r="I33" s="44" t="b">
        <f>TRUE()</f>
        <v>1</v>
      </c>
      <c r="J33" s="42" t="b">
        <f>FALSE()</f>
        <v>0</v>
      </c>
      <c r="K33" s="36" t="s">
        <v>771</v>
      </c>
      <c r="L33" s="46" t="b">
        <f>FALSE()</f>
        <v>0</v>
      </c>
      <c r="M33" s="47" t="str">
        <f t="shared" si="0"/>
        <v>https://download.lenovo.com/Images/Parts/01YP489/01YP489_A.jpg</v>
      </c>
      <c r="N33" s="47" t="str">
        <f t="shared" si="1"/>
        <v>https://download.lenovo.com/Images/Parts/01YP489/01YP489_B.jpg</v>
      </c>
      <c r="O33" s="48" t="str">
        <f t="shared" si="2"/>
        <v>https://download.lenovo.com/Images/Parts/01YP489/01YP489_details.jpg</v>
      </c>
      <c r="P33" t="str">
        <f t="shared" si="3"/>
        <v/>
      </c>
      <c r="Q33" t="str">
        <f t="shared" si="4"/>
        <v/>
      </c>
      <c r="R33" t="str">
        <f t="shared" si="5"/>
        <v/>
      </c>
      <c r="S33" t="str">
        <f t="shared" si="6"/>
        <v/>
      </c>
      <c r="T33" t="str">
        <f t="shared" si="7"/>
        <v/>
      </c>
      <c r="U33" t="str">
        <f t="shared" si="8"/>
        <v/>
      </c>
      <c r="V33" s="43">
        <f>MATCH(G33,options!$D$1:$D$20,0)</f>
        <v>9</v>
      </c>
    </row>
    <row r="34" spans="1:22" ht="56" x14ac:dyDescent="0.15">
      <c r="C34" s="42"/>
      <c r="D34" s="42"/>
      <c r="E34" s="36"/>
      <c r="F34" s="36"/>
      <c r="G34" s="43" t="s">
        <v>390</v>
      </c>
      <c r="H34" s="36" t="s">
        <v>706</v>
      </c>
      <c r="I34" s="44" t="b">
        <f>TRUE()</f>
        <v>1</v>
      </c>
      <c r="J34" s="42" t="b">
        <f>FALSE()</f>
        <v>0</v>
      </c>
      <c r="K34" s="36" t="s">
        <v>772</v>
      </c>
      <c r="L34" s="46" t="b">
        <f>FALSE()</f>
        <v>0</v>
      </c>
      <c r="M34" s="47" t="str">
        <f t="shared" si="0"/>
        <v>https://download.lenovo.com/Images/Parts/01YP495/01YP495_A.jpg</v>
      </c>
      <c r="N34" s="47" t="str">
        <f t="shared" si="1"/>
        <v>https://download.lenovo.com/Images/Parts/01YP495/01YP495_B.jpg</v>
      </c>
      <c r="O34" s="48" t="str">
        <f t="shared" si="2"/>
        <v>https://download.lenovo.com/Images/Parts/01YP495/01YP495_details.jpg</v>
      </c>
      <c r="P34" t="str">
        <f t="shared" si="3"/>
        <v/>
      </c>
      <c r="Q34" t="str">
        <f t="shared" si="4"/>
        <v/>
      </c>
      <c r="R34" t="str">
        <f t="shared" si="5"/>
        <v/>
      </c>
      <c r="S34" t="str">
        <f t="shared" si="6"/>
        <v/>
      </c>
      <c r="T34" t="str">
        <f t="shared" si="7"/>
        <v/>
      </c>
      <c r="U34" t="str">
        <f t="shared" si="8"/>
        <v/>
      </c>
      <c r="V34" s="43">
        <f>MATCH(G34,options!$D$1:$D$20,0)</f>
        <v>19</v>
      </c>
    </row>
    <row r="35" spans="1:22" ht="56" x14ac:dyDescent="0.15">
      <c r="C35" s="42"/>
      <c r="D35" s="42"/>
      <c r="E35" s="36"/>
      <c r="F35" s="36"/>
      <c r="G35" s="43" t="s">
        <v>391</v>
      </c>
      <c r="H35" s="36" t="s">
        <v>707</v>
      </c>
      <c r="I35" s="44" t="b">
        <f>TRUE()</f>
        <v>1</v>
      </c>
      <c r="J35" s="42" t="b">
        <f>FALSE()</f>
        <v>0</v>
      </c>
      <c r="K35" s="36"/>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56" x14ac:dyDescent="0.15">
      <c r="A36" s="37" t="s">
        <v>411</v>
      </c>
      <c r="B36" s="53" t="s">
        <v>375</v>
      </c>
      <c r="C36" s="42"/>
      <c r="D36" s="42"/>
      <c r="E36" s="36"/>
      <c r="F36" s="36"/>
      <c r="G36" s="43" t="s">
        <v>393</v>
      </c>
      <c r="H36" s="36" t="s">
        <v>708</v>
      </c>
      <c r="I36" s="44" t="b">
        <f>TRUE()</f>
        <v>1</v>
      </c>
      <c r="J36" s="42" t="b">
        <f>FALSE()</f>
        <v>0</v>
      </c>
      <c r="K36" s="36" t="s">
        <v>773</v>
      </c>
      <c r="L36" s="46" t="b">
        <f>FALSE()</f>
        <v>0</v>
      </c>
      <c r="M36" s="47" t="str">
        <f t="shared" ref="M36:M67" si="9">IF(ISBLANK(K36),"",IF(L36, "https://raw.githubusercontent.com/PatrickVibild/TellusAmazonPictures/master/pictures/"&amp;K36&amp;"/1.jpg","https://download.lenovo.com/Images/Parts/"&amp;K36&amp;"/"&amp;K36&amp;"_A.jpg"))</f>
        <v>https://download.lenovo.com/Images/Parts/01YP500/01YP500_A.jpg</v>
      </c>
      <c r="N36" s="47" t="str">
        <f t="shared" ref="N36:N67" si="10">IF(ISBLANK(K36),"",IF(L36, "https://raw.githubusercontent.com/PatrickVibild/TellusAmazonPictures/master/pictures/"&amp;K36&amp;"/2.jpg","https://download.lenovo.com/Images/Parts/"&amp;K36&amp;"/"&amp;K36&amp;"_B.jpg"))</f>
        <v>https://download.lenovo.com/Images/Parts/01YP500/01YP500_B.jpg</v>
      </c>
      <c r="O36" s="48" t="str">
        <f t="shared" ref="O36:O67" si="11">IF(ISBLANK(K36),"",IF(L36, "https://raw.githubusercontent.com/PatrickVibild/TellusAmazonPictures/master/pictures/"&amp;K36&amp;"/3.jpg","https://download.lenovo.com/Images/Parts/"&amp;K36&amp;"/"&amp;K36&amp;"_details.jpg"))</f>
        <v>https://download.lenovo.com/Images/Parts/01YP500/01YP500_details.jpg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56" x14ac:dyDescent="0.15">
      <c r="A37" t="s">
        <v>413</v>
      </c>
      <c r="B37" s="53" t="s">
        <v>416</v>
      </c>
      <c r="C37" s="42"/>
      <c r="D37" s="42"/>
      <c r="E37" s="36"/>
      <c r="F37" s="36"/>
      <c r="G37" s="43" t="s">
        <v>394</v>
      </c>
      <c r="H37" s="36" t="s">
        <v>709</v>
      </c>
      <c r="I37" s="44" t="b">
        <f>TRUE()</f>
        <v>1</v>
      </c>
      <c r="J37" s="42" t="b">
        <f>FALSE()</f>
        <v>0</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56" x14ac:dyDescent="0.15">
      <c r="C38" s="42"/>
      <c r="D38" s="42"/>
      <c r="E38" s="36"/>
      <c r="F38" s="36"/>
      <c r="G38" s="43" t="s">
        <v>396</v>
      </c>
      <c r="H38" s="36" t="s">
        <v>710</v>
      </c>
      <c r="I38" s="44" t="b">
        <f>TRUE()</f>
        <v>1</v>
      </c>
      <c r="J38" s="42" t="b">
        <f>FALSE()</f>
        <v>0</v>
      </c>
      <c r="K38" s="36" t="s">
        <v>774</v>
      </c>
      <c r="L38" s="46" t="b">
        <f>FALSE()</f>
        <v>0</v>
      </c>
      <c r="M38" s="47" t="str">
        <f t="shared" si="9"/>
        <v>https://download.lenovo.com/Images/Parts/01YP501/01YP501_A.jpg</v>
      </c>
      <c r="N38" s="47" t="str">
        <f t="shared" si="10"/>
        <v>https://download.lenovo.com/Images/Parts/01YP501/01YP501_B.jpg</v>
      </c>
      <c r="O38" s="48" t="str">
        <f t="shared" si="11"/>
        <v>https://download.lenovo.com/Images/Parts/01YP501/01YP501_details.jpg</v>
      </c>
      <c r="P38" t="str">
        <f t="shared" si="12"/>
        <v/>
      </c>
      <c r="Q38" t="str">
        <f t="shared" si="13"/>
        <v/>
      </c>
      <c r="R38" t="str">
        <f t="shared" si="14"/>
        <v/>
      </c>
      <c r="S38" t="str">
        <f t="shared" si="15"/>
        <v/>
      </c>
      <c r="T38" t="str">
        <f t="shared" si="16"/>
        <v/>
      </c>
      <c r="U38" t="str">
        <f t="shared" si="17"/>
        <v/>
      </c>
      <c r="V38" s="43">
        <f>MATCH(G38,options!$D$1:$D$20,0)</f>
        <v>13</v>
      </c>
    </row>
    <row r="39" spans="1:22" ht="56" x14ac:dyDescent="0.15">
      <c r="C39" s="42"/>
      <c r="D39" s="42"/>
      <c r="E39" s="36"/>
      <c r="F39" s="36"/>
      <c r="G39" s="43" t="s">
        <v>397</v>
      </c>
      <c r="H39" s="36" t="s">
        <v>711</v>
      </c>
      <c r="I39" s="44" t="b">
        <f>TRUE()</f>
        <v>1</v>
      </c>
      <c r="J39" s="42" t="b">
        <f>FALSE()</f>
        <v>0</v>
      </c>
      <c r="K39" s="36" t="s">
        <v>775</v>
      </c>
      <c r="L39" s="46" t="b">
        <f>FALSE()</f>
        <v>0</v>
      </c>
      <c r="M39" s="47" t="str">
        <f t="shared" si="9"/>
        <v>https://download.lenovo.com/Images/Parts/01YP509/01YP509_A.jpg</v>
      </c>
      <c r="N39" s="47" t="str">
        <f t="shared" si="10"/>
        <v>https://download.lenovo.com/Images/Parts/01YP509/01YP509_B.jpg</v>
      </c>
      <c r="O39" s="48" t="str">
        <f t="shared" si="11"/>
        <v>https://download.lenovo.com/Images/Parts/01YP509/01YP509_details.jpg</v>
      </c>
      <c r="P39" t="str">
        <f t="shared" si="12"/>
        <v/>
      </c>
      <c r="Q39" t="str">
        <f t="shared" si="13"/>
        <v/>
      </c>
      <c r="R39" t="str">
        <f t="shared" si="14"/>
        <v/>
      </c>
      <c r="S39" t="str">
        <f t="shared" si="15"/>
        <v/>
      </c>
      <c r="T39" t="str">
        <f t="shared" si="16"/>
        <v/>
      </c>
      <c r="U39" t="str">
        <f t="shared" si="17"/>
        <v/>
      </c>
      <c r="V39" s="43">
        <f>MATCH(G39,options!$D$1:$D$20,0)</f>
        <v>14</v>
      </c>
    </row>
    <row r="40" spans="1:22" ht="56" x14ac:dyDescent="0.15">
      <c r="C40" s="42"/>
      <c r="D40" s="42"/>
      <c r="E40" s="36"/>
      <c r="F40" s="36"/>
      <c r="G40" s="43" t="s">
        <v>400</v>
      </c>
      <c r="H40" s="36" t="s">
        <v>712</v>
      </c>
      <c r="I40" s="44" t="b">
        <f>TRUE()</f>
        <v>1</v>
      </c>
      <c r="J40" s="42" t="b">
        <f>FALSE()</f>
        <v>0</v>
      </c>
      <c r="K40" s="36" t="s">
        <v>776</v>
      </c>
      <c r="L40" s="46" t="b">
        <f>FALSE()</f>
        <v>0</v>
      </c>
      <c r="M40" s="47" t="str">
        <f t="shared" si="9"/>
        <v>https://download.lenovo.com/Images/Parts/01YP346/01YP346_A.jpg</v>
      </c>
      <c r="N40" s="47" t="str">
        <f t="shared" si="10"/>
        <v>https://download.lenovo.com/Images/Parts/01YP346/01YP346_B.jpg</v>
      </c>
      <c r="O40" s="48" t="str">
        <f t="shared" si="11"/>
        <v>https://download.lenovo.com/Images/Parts/01YP346/01YP346_details.jpg</v>
      </c>
      <c r="P40" t="str">
        <f t="shared" si="12"/>
        <v/>
      </c>
      <c r="Q40" t="str">
        <f t="shared" si="13"/>
        <v/>
      </c>
      <c r="R40" t="str">
        <f t="shared" si="14"/>
        <v/>
      </c>
      <c r="S40" t="str">
        <f t="shared" si="15"/>
        <v/>
      </c>
      <c r="T40" t="str">
        <f t="shared" si="16"/>
        <v/>
      </c>
      <c r="U40" t="str">
        <f t="shared" si="17"/>
        <v/>
      </c>
      <c r="V40" s="43">
        <f>MATCH(G40,options!$D$1:$D$20,0)</f>
        <v>15</v>
      </c>
    </row>
    <row r="41" spans="1:22" ht="70" x14ac:dyDescent="0.15">
      <c r="C41" s="42"/>
      <c r="D41" s="42"/>
      <c r="E41" s="36"/>
      <c r="F41" s="36"/>
      <c r="G41" s="43" t="s">
        <v>401</v>
      </c>
      <c r="H41" s="36" t="s">
        <v>713</v>
      </c>
      <c r="I41" s="44" t="b">
        <f>TRUE()</f>
        <v>1</v>
      </c>
      <c r="J41" s="42" t="b">
        <f>FALSE()</f>
        <v>0</v>
      </c>
      <c r="K41" s="36" t="s">
        <v>820</v>
      </c>
      <c r="L41" s="46" t="b">
        <v>1</v>
      </c>
      <c r="M41" s="47" t="str">
        <f t="shared" si="9"/>
        <v>https://raw.githubusercontent.com/PatrickVibild/TellusAmazonPictures/master/pictures/Lenovo/T480S/RG/USI/1.jpg</v>
      </c>
      <c r="N41" s="47" t="str">
        <f t="shared" si="10"/>
        <v>https://raw.githubusercontent.com/PatrickVibild/TellusAmazonPictures/master/pictures/Lenovo/T480S/RG/USI/2.jpg</v>
      </c>
      <c r="O41" s="48" t="str">
        <f t="shared" si="11"/>
        <v>https://raw.githubusercontent.com/PatrickVibild/TellusAmazonPictures/master/pictures/Lenovo/T480S/RG/USI/3.jpg</v>
      </c>
      <c r="P41" t="str">
        <f t="shared" si="12"/>
        <v>https://raw.githubusercontent.com/PatrickVibild/TellusAmazonPictures/master/pictures/Lenovo/T480S/RG/USI/4.jpg</v>
      </c>
      <c r="Q41" t="str">
        <f t="shared" si="13"/>
        <v>https://raw.githubusercontent.com/PatrickVibild/TellusAmazonPictures/master/pictures/Lenovo/T480S/RG/USI/5.jpg</v>
      </c>
      <c r="R41" t="str">
        <f t="shared" si="14"/>
        <v>https://raw.githubusercontent.com/PatrickVibild/TellusAmazonPictures/master/pictures/Lenovo/T480S/RG/USI/6.jpg</v>
      </c>
      <c r="S41" t="str">
        <f t="shared" si="15"/>
        <v>https://raw.githubusercontent.com/PatrickVibild/TellusAmazonPictures/master/pictures/Lenovo/T480S/RG/USI/7.jpg</v>
      </c>
      <c r="T41" t="str">
        <f t="shared" si="16"/>
        <v>https://raw.githubusercontent.com/PatrickVibild/TellusAmazonPictures/master/pictures/Lenovo/T480S/RG/USI/8.jpg</v>
      </c>
      <c r="U41" t="str">
        <f t="shared" si="17"/>
        <v>https://raw.githubusercontent.com/PatrickVibild/TellusAmazonPictures/master/pictures/Lenovo/T480S/RG/USI/9.jpg</v>
      </c>
      <c r="V41" s="43">
        <f>MATCH(G41,options!$D$1:$D$20,0)</f>
        <v>16</v>
      </c>
    </row>
    <row r="42" spans="1:22" ht="56" x14ac:dyDescent="0.15">
      <c r="C42" s="42"/>
      <c r="D42" s="42"/>
      <c r="E42" s="36"/>
      <c r="F42" s="36"/>
      <c r="G42" s="43" t="s">
        <v>402</v>
      </c>
      <c r="H42" s="36" t="s">
        <v>714</v>
      </c>
      <c r="I42" s="44" t="b">
        <f>TRUE()</f>
        <v>1</v>
      </c>
      <c r="J42" s="42" t="b">
        <f>FALSE()</f>
        <v>0</v>
      </c>
      <c r="K42" s="36" t="s">
        <v>777</v>
      </c>
      <c r="L42" s="46" t="b">
        <f>FALSE()</f>
        <v>0</v>
      </c>
      <c r="M42" s="47" t="str">
        <f t="shared" si="9"/>
        <v>https://download.lenovo.com/Images/Parts/01YP262/01YP262_A.jpg</v>
      </c>
      <c r="N42" s="47" t="str">
        <f t="shared" si="10"/>
        <v>https://download.lenovo.com/Images/Parts/01YP262/01YP262_B.jpg</v>
      </c>
      <c r="O42" s="48" t="str">
        <f t="shared" si="11"/>
        <v>https://download.lenovo.com/Images/Parts/01YP262/01YP262_details.jpg</v>
      </c>
      <c r="P42" t="str">
        <f t="shared" si="12"/>
        <v/>
      </c>
      <c r="Q42" t="str">
        <f t="shared" si="13"/>
        <v/>
      </c>
      <c r="R42" t="str">
        <f t="shared" si="14"/>
        <v/>
      </c>
      <c r="S42" t="str">
        <f t="shared" si="15"/>
        <v/>
      </c>
      <c r="T42" t="str">
        <f t="shared" si="16"/>
        <v/>
      </c>
      <c r="U42" t="str">
        <f t="shared" si="17"/>
        <v/>
      </c>
      <c r="V42" s="43">
        <f>MATCH(G42,options!$D$1:$D$20,0)</f>
        <v>17</v>
      </c>
    </row>
    <row r="43" spans="1:22" ht="56" x14ac:dyDescent="0.15">
      <c r="C43" s="42"/>
      <c r="D43" s="42"/>
      <c r="E43" s="36"/>
      <c r="F43" s="36"/>
      <c r="G43" s="43" t="s">
        <v>404</v>
      </c>
      <c r="H43" s="36" t="s">
        <v>715</v>
      </c>
      <c r="I43" s="44" t="b">
        <f>TRUE()</f>
        <v>1</v>
      </c>
      <c r="J43" s="42" t="b">
        <f>FALSE()</f>
        <v>0</v>
      </c>
      <c r="K43" s="36" t="s">
        <v>821</v>
      </c>
      <c r="L43" s="46" t="b">
        <v>1</v>
      </c>
      <c r="M43" s="47" t="str">
        <f t="shared" si="9"/>
        <v>https://raw.githubusercontent.com/PatrickVibild/TellusAmazonPictures/master/pictures/Lenovo/T480S/RG/US/1.jpg</v>
      </c>
      <c r="N43" s="47" t="str">
        <f t="shared" si="10"/>
        <v>https://raw.githubusercontent.com/PatrickVibild/TellusAmazonPictures/master/pictures/Lenovo/T480S/RG/US/2.jpg</v>
      </c>
      <c r="O43" s="48" t="str">
        <f t="shared" si="11"/>
        <v>https://raw.githubusercontent.com/PatrickVibild/TellusAmazonPictures/master/pictures/Lenovo/T480S/RG/US/3.jpg</v>
      </c>
      <c r="P43" t="str">
        <f t="shared" si="12"/>
        <v>https://raw.githubusercontent.com/PatrickVibild/TellusAmazonPictures/master/pictures/Lenovo/T480S/RG/US/4.jpg</v>
      </c>
      <c r="Q43" t="str">
        <f t="shared" si="13"/>
        <v>https://raw.githubusercontent.com/PatrickVibild/TellusAmazonPictures/master/pictures/Lenovo/T480S/RG/US/5.jpg</v>
      </c>
      <c r="R43" t="str">
        <f t="shared" si="14"/>
        <v>https://raw.githubusercontent.com/PatrickVibild/TellusAmazonPictures/master/pictures/Lenovo/T480S/RG/US/6.jpg</v>
      </c>
      <c r="S43" t="str">
        <f t="shared" si="15"/>
        <v>https://raw.githubusercontent.com/PatrickVibild/TellusAmazonPictures/master/pictures/Lenovo/T480S/RG/US/7.jpg</v>
      </c>
      <c r="T43" t="str">
        <f t="shared" si="16"/>
        <v>https://raw.githubusercontent.com/PatrickVibild/TellusAmazonPictures/master/pictures/Lenovo/T480S/RG/US/8.jpg</v>
      </c>
      <c r="U43" t="str">
        <f t="shared" si="17"/>
        <v>https://raw.githubusercontent.com/PatrickVibild/TellusAmazonPictures/master/pictures/Lenovo/T480S/RG/US/9.jpg</v>
      </c>
      <c r="V43" s="43">
        <f>MATCH(G43,options!$D$1:$D$20,0)</f>
        <v>18</v>
      </c>
    </row>
    <row r="44" spans="1:22" ht="42" x14ac:dyDescent="0.15">
      <c r="C44" s="42"/>
      <c r="D44" s="42"/>
      <c r="E44" s="36"/>
      <c r="F44" s="36"/>
      <c r="G44" s="43" t="s">
        <v>370</v>
      </c>
      <c r="H44" s="36" t="s">
        <v>716</v>
      </c>
      <c r="I44" s="44" t="b">
        <f>TRUE()</f>
        <v>1</v>
      </c>
      <c r="J44" s="45" t="b">
        <f>TRUE()</f>
        <v>1</v>
      </c>
      <c r="K44" s="36" t="s">
        <v>778</v>
      </c>
      <c r="L44" s="46" t="b">
        <f>FALSE()</f>
        <v>0</v>
      </c>
      <c r="M44" s="47" t="str">
        <f t="shared" si="9"/>
        <v>https://download.lenovo.com/Images/Parts/01YN352/01YN352_A.jpg</v>
      </c>
      <c r="N44" s="47" t="str">
        <f t="shared" si="10"/>
        <v>https://download.lenovo.com/Images/Parts/01YN352/01YN352_B.jpg</v>
      </c>
      <c r="O44" s="48" t="str">
        <f t="shared" si="11"/>
        <v>https://download.lenovo.com/Images/Parts/01YN352/01YN352_details.jpg</v>
      </c>
      <c r="P44" t="str">
        <f t="shared" si="12"/>
        <v/>
      </c>
      <c r="Q44" t="str">
        <f t="shared" si="13"/>
        <v/>
      </c>
      <c r="R44" t="str">
        <f t="shared" si="14"/>
        <v/>
      </c>
      <c r="S44" t="str">
        <f t="shared" si="15"/>
        <v/>
      </c>
      <c r="T44" t="str">
        <f t="shared" si="16"/>
        <v/>
      </c>
      <c r="U44" t="str">
        <f t="shared" si="17"/>
        <v/>
      </c>
      <c r="V44" s="43">
        <f>MATCH(G44,options!$D$1:$D$20,0)</f>
        <v>1</v>
      </c>
    </row>
    <row r="45" spans="1:22" ht="42" x14ac:dyDescent="0.15">
      <c r="C45" s="42"/>
      <c r="D45" s="42"/>
      <c r="E45" s="36"/>
      <c r="F45" s="36"/>
      <c r="G45" s="43" t="s">
        <v>372</v>
      </c>
      <c r="H45" s="36" t="s">
        <v>717</v>
      </c>
      <c r="I45" s="44" t="b">
        <f>TRUE()</f>
        <v>1</v>
      </c>
      <c r="J45" s="45" t="b">
        <f>TRUE()</f>
        <v>1</v>
      </c>
      <c r="K45" s="36" t="s">
        <v>779</v>
      </c>
      <c r="L45" s="46" t="b">
        <f>FALSE()</f>
        <v>0</v>
      </c>
      <c r="M45" s="47" t="str">
        <f t="shared" si="9"/>
        <v>https://download.lenovo.com/Images/Parts/01YN431/01YN431_A.jpg</v>
      </c>
      <c r="N45" s="47" t="str">
        <f t="shared" si="10"/>
        <v>https://download.lenovo.com/Images/Parts/01YN431/01YN431_B.jpg</v>
      </c>
      <c r="O45" s="48" t="str">
        <f t="shared" si="11"/>
        <v>https://download.lenovo.com/Images/Parts/01YN431/01YN431_details.jpg</v>
      </c>
      <c r="P45" t="str">
        <f t="shared" si="12"/>
        <v/>
      </c>
      <c r="Q45" t="str">
        <f t="shared" si="13"/>
        <v/>
      </c>
      <c r="R45" t="str">
        <f t="shared" si="14"/>
        <v/>
      </c>
      <c r="S45" t="str">
        <f t="shared" si="15"/>
        <v/>
      </c>
      <c r="T45" t="str">
        <f t="shared" si="16"/>
        <v/>
      </c>
      <c r="U45" t="str">
        <f t="shared" si="17"/>
        <v/>
      </c>
      <c r="V45" s="43">
        <f>MATCH(G45,options!$D$1:$D$20,0)</f>
        <v>2</v>
      </c>
    </row>
    <row r="46" spans="1:22" ht="42" x14ac:dyDescent="0.15">
      <c r="C46" s="42"/>
      <c r="D46" s="42"/>
      <c r="E46" s="36"/>
      <c r="F46" s="36"/>
      <c r="G46" s="43" t="s">
        <v>375</v>
      </c>
      <c r="H46" s="36" t="s">
        <v>718</v>
      </c>
      <c r="I46" s="44" t="b">
        <f>TRUE()</f>
        <v>1</v>
      </c>
      <c r="J46" s="45" t="b">
        <f>TRUE()</f>
        <v>1</v>
      </c>
      <c r="K46" s="36" t="s">
        <v>780</v>
      </c>
      <c r="L46" s="46" t="b">
        <f>FALSE()</f>
        <v>0</v>
      </c>
      <c r="M46" s="47" t="str">
        <f t="shared" si="9"/>
        <v>https://download.lenovo.com/Images/Parts/01YN357/01YN357_A.jpg</v>
      </c>
      <c r="N46" s="47" t="str">
        <f t="shared" si="10"/>
        <v>https://download.lenovo.com/Images/Parts/01YN357/01YN357_B.jpg</v>
      </c>
      <c r="O46" s="48" t="str">
        <f t="shared" si="11"/>
        <v>https://download.lenovo.com/Images/Parts/01YN357/01YN357_details.jpg</v>
      </c>
      <c r="P46" t="str">
        <f t="shared" si="12"/>
        <v/>
      </c>
      <c r="Q46" t="str">
        <f t="shared" si="13"/>
        <v/>
      </c>
      <c r="R46" t="str">
        <f t="shared" si="14"/>
        <v/>
      </c>
      <c r="S46" t="str">
        <f t="shared" si="15"/>
        <v/>
      </c>
      <c r="T46" t="str">
        <f t="shared" si="16"/>
        <v/>
      </c>
      <c r="U46" t="str">
        <f t="shared" si="17"/>
        <v/>
      </c>
      <c r="V46" s="43">
        <f>MATCH(G46,options!$D$1:$D$20,0)</f>
        <v>3</v>
      </c>
    </row>
    <row r="47" spans="1:22" ht="42" x14ac:dyDescent="0.15">
      <c r="C47" s="42"/>
      <c r="D47" s="42"/>
      <c r="E47" s="36"/>
      <c r="F47" s="36"/>
      <c r="G47" s="43" t="s">
        <v>377</v>
      </c>
      <c r="H47" s="36" t="s">
        <v>719</v>
      </c>
      <c r="I47" s="44" t="b">
        <f>TRUE()</f>
        <v>1</v>
      </c>
      <c r="J47" s="45" t="b">
        <f>TRUE()</f>
        <v>1</v>
      </c>
      <c r="K47" s="36" t="s">
        <v>781</v>
      </c>
      <c r="L47" s="46" t="b">
        <f>FALSE()</f>
        <v>0</v>
      </c>
      <c r="M47" s="47" t="str">
        <f t="shared" si="9"/>
        <v>https://download.lenovo.com/Images/Parts/01YP490/01YP490_A.jpg</v>
      </c>
      <c r="N47" s="47" t="str">
        <f t="shared" si="10"/>
        <v>https://download.lenovo.com/Images/Parts/01YP490/01YP490_B.jpg</v>
      </c>
      <c r="O47" s="48" t="str">
        <f t="shared" si="11"/>
        <v>https://download.lenovo.com/Images/Parts/01YP490/01YP490_details.jpg</v>
      </c>
      <c r="P47" t="str">
        <f t="shared" si="12"/>
        <v/>
      </c>
      <c r="Q47" t="str">
        <f t="shared" si="13"/>
        <v/>
      </c>
      <c r="R47" t="str">
        <f t="shared" si="14"/>
        <v/>
      </c>
      <c r="S47" t="str">
        <f t="shared" si="15"/>
        <v/>
      </c>
      <c r="T47" t="str">
        <f t="shared" si="16"/>
        <v/>
      </c>
      <c r="U47" t="str">
        <f t="shared" si="17"/>
        <v/>
      </c>
      <c r="V47" s="43">
        <f>MATCH(G47,options!$D$1:$D$20,0)</f>
        <v>4</v>
      </c>
    </row>
    <row r="48" spans="1:22" ht="42" x14ac:dyDescent="0.15">
      <c r="C48" s="42"/>
      <c r="D48" s="42"/>
      <c r="E48" s="36"/>
      <c r="F48" s="36"/>
      <c r="G48" s="43" t="s">
        <v>379</v>
      </c>
      <c r="H48" s="36" t="s">
        <v>720</v>
      </c>
      <c r="I48" s="44" t="b">
        <f>TRUE()</f>
        <v>1</v>
      </c>
      <c r="J48" s="45" t="b">
        <f>TRUE()</f>
        <v>1</v>
      </c>
      <c r="K48" s="36" t="s">
        <v>782</v>
      </c>
      <c r="L48" s="46" t="b">
        <f>FALSE()</f>
        <v>0</v>
      </c>
      <c r="M48" s="47" t="str">
        <f t="shared" si="9"/>
        <v>https://download.lenovo.com/Images/Parts/01YN448/01YN448_A.jpg</v>
      </c>
      <c r="N48" s="47" t="str">
        <f t="shared" si="10"/>
        <v>https://download.lenovo.com/Images/Parts/01YN448/01YN448_B.jpg</v>
      </c>
      <c r="O48" s="48" t="str">
        <f t="shared" si="11"/>
        <v>https://download.lenovo.com/Images/Parts/01YN448/01YN448_details.jpg</v>
      </c>
      <c r="P48" t="str">
        <f t="shared" si="12"/>
        <v/>
      </c>
      <c r="Q48" t="str">
        <f t="shared" si="13"/>
        <v/>
      </c>
      <c r="R48" t="str">
        <f t="shared" si="14"/>
        <v/>
      </c>
      <c r="S48" t="str">
        <f t="shared" si="15"/>
        <v/>
      </c>
      <c r="T48" t="str">
        <f t="shared" si="16"/>
        <v/>
      </c>
      <c r="U48" t="str">
        <f t="shared" si="17"/>
        <v/>
      </c>
      <c r="V48" s="43">
        <f>MATCH(G48,options!$D$1:$D$20,0)</f>
        <v>5</v>
      </c>
    </row>
    <row r="49" spans="3:22" ht="42" x14ac:dyDescent="0.15">
      <c r="C49" s="42"/>
      <c r="D49" s="42"/>
      <c r="E49" s="36"/>
      <c r="F49" s="36"/>
      <c r="G49" s="43" t="s">
        <v>381</v>
      </c>
      <c r="H49" s="36" t="s">
        <v>721</v>
      </c>
      <c r="I49" s="44" t="b">
        <f>TRUE()</f>
        <v>1</v>
      </c>
      <c r="J49" s="45" t="b">
        <f>TRUE()</f>
        <v>1</v>
      </c>
      <c r="K49" s="36" t="s">
        <v>783</v>
      </c>
      <c r="L49" s="46" t="b">
        <f>FALSE()</f>
        <v>0</v>
      </c>
      <c r="M49" s="47" t="str">
        <f t="shared" si="9"/>
        <v>https://download.lenovo.com/Images/Parts/01YN379/01YN379_A.jpg</v>
      </c>
      <c r="N49" s="47" t="str">
        <f t="shared" si="10"/>
        <v>https://download.lenovo.com/Images/Parts/01YN379/01YN379_B.jpg</v>
      </c>
      <c r="O49" s="48" t="str">
        <f t="shared" si="11"/>
        <v>https://download.lenovo.com/Images/Parts/01YN379/01YN379_details.jpg</v>
      </c>
      <c r="P49" t="str">
        <f t="shared" si="12"/>
        <v/>
      </c>
      <c r="Q49" t="str">
        <f t="shared" si="13"/>
        <v/>
      </c>
      <c r="R49" t="str">
        <f t="shared" si="14"/>
        <v/>
      </c>
      <c r="S49" t="str">
        <f t="shared" si="15"/>
        <v/>
      </c>
      <c r="T49" t="str">
        <f t="shared" si="16"/>
        <v/>
      </c>
      <c r="U49" t="str">
        <f t="shared" si="17"/>
        <v/>
      </c>
      <c r="V49" s="43">
        <f>MATCH(G49,options!$D$1:$D$20,0)</f>
        <v>6</v>
      </c>
    </row>
    <row r="50" spans="3:22" ht="42" x14ac:dyDescent="0.15">
      <c r="C50" s="42"/>
      <c r="D50" s="42"/>
      <c r="E50" s="36"/>
      <c r="F50" s="36"/>
      <c r="G50" s="43" t="s">
        <v>383</v>
      </c>
      <c r="H50" s="36" t="s">
        <v>722</v>
      </c>
      <c r="I50" s="44" t="b">
        <f>TRUE()</f>
        <v>1</v>
      </c>
      <c r="J50" s="45" t="b">
        <f>TRUE()</f>
        <v>1</v>
      </c>
      <c r="K50" s="36" t="s">
        <v>784</v>
      </c>
      <c r="L50" s="46" t="b">
        <f>FALSE()</f>
        <v>0</v>
      </c>
      <c r="M50" s="47" t="str">
        <f t="shared" si="9"/>
        <v>https://download.lenovo.com/Images/Parts/01YN346/01YN346_A.jpg</v>
      </c>
      <c r="N50" s="47" t="str">
        <f t="shared" si="10"/>
        <v>https://download.lenovo.com/Images/Parts/01YN346/01YN346_B.jpg</v>
      </c>
      <c r="O50" s="48" t="str">
        <f t="shared" si="11"/>
        <v>https://download.lenovo.com/Images/Parts/01YN346/01YN346_details.jpg</v>
      </c>
      <c r="P50" t="str">
        <f t="shared" si="12"/>
        <v/>
      </c>
      <c r="Q50" t="str">
        <f t="shared" si="13"/>
        <v/>
      </c>
      <c r="R50" t="str">
        <f t="shared" si="14"/>
        <v/>
      </c>
      <c r="S50" t="str">
        <f t="shared" si="15"/>
        <v/>
      </c>
      <c r="T50" t="str">
        <f t="shared" si="16"/>
        <v/>
      </c>
      <c r="U50" t="str">
        <f t="shared" si="17"/>
        <v/>
      </c>
      <c r="V50" s="43">
        <f>MATCH(G50,options!$D$1:$D$20,0)</f>
        <v>7</v>
      </c>
    </row>
    <row r="51" spans="3:22" ht="42" x14ac:dyDescent="0.15">
      <c r="C51" s="42"/>
      <c r="D51" s="42"/>
      <c r="E51" s="36"/>
      <c r="F51" s="36"/>
      <c r="G51" s="43" t="s">
        <v>385</v>
      </c>
      <c r="H51" s="36" t="s">
        <v>723</v>
      </c>
      <c r="I51" s="44" t="b">
        <f>TRUE()</f>
        <v>1</v>
      </c>
      <c r="J51" s="45" t="b">
        <f>TRUE()</f>
        <v>1</v>
      </c>
      <c r="K51" s="36" t="s">
        <v>785</v>
      </c>
      <c r="L51" s="46" t="b">
        <f>FALSE()</f>
        <v>0</v>
      </c>
      <c r="M51" s="47" t="str">
        <f t="shared" si="9"/>
        <v>https://download.lenovo.com/Images/Parts/01YN427/01YN427_A.jpg</v>
      </c>
      <c r="N51" s="47" t="str">
        <f t="shared" si="10"/>
        <v>https://download.lenovo.com/Images/Parts/01YN427/01YN427_B.jpg</v>
      </c>
      <c r="O51" s="48" t="str">
        <f t="shared" si="11"/>
        <v>https://download.lenovo.com/Images/Parts/01YN427/01YN427_details.jpg</v>
      </c>
      <c r="P51" t="str">
        <f t="shared" si="12"/>
        <v/>
      </c>
      <c r="Q51" t="str">
        <f t="shared" si="13"/>
        <v/>
      </c>
      <c r="R51" t="str">
        <f t="shared" si="14"/>
        <v/>
      </c>
      <c r="S51" t="str">
        <f t="shared" si="15"/>
        <v/>
      </c>
      <c r="T51" t="str">
        <f t="shared" si="16"/>
        <v/>
      </c>
      <c r="U51" t="str">
        <f t="shared" si="17"/>
        <v/>
      </c>
      <c r="V51" s="43">
        <f>MATCH(G51,options!$D$1:$D$20,0)</f>
        <v>8</v>
      </c>
    </row>
    <row r="52" spans="3:22" ht="42" x14ac:dyDescent="0.15">
      <c r="C52" s="42"/>
      <c r="D52" s="42"/>
      <c r="E52" s="36"/>
      <c r="F52" s="36"/>
      <c r="G52" s="43" t="s">
        <v>386</v>
      </c>
      <c r="H52" s="36" t="s">
        <v>724</v>
      </c>
      <c r="I52" s="44" t="b">
        <f>TRUE()</f>
        <v>1</v>
      </c>
      <c r="J52" s="45" t="b">
        <f>TRUE()</f>
        <v>1</v>
      </c>
      <c r="K52" s="36" t="s">
        <v>786</v>
      </c>
      <c r="L52" s="46" t="b">
        <f>FALSE()</f>
        <v>0</v>
      </c>
      <c r="M52" s="47" t="str">
        <f t="shared" si="9"/>
        <v>https://download.lenovo.com/Images/Parts/01EN984/01EN984_A.jpg</v>
      </c>
      <c r="N52" s="47" t="str">
        <f t="shared" si="10"/>
        <v>https://download.lenovo.com/Images/Parts/01EN984/01EN984_B.jpg</v>
      </c>
      <c r="O52" s="48" t="str">
        <f t="shared" si="11"/>
        <v>https://download.lenovo.com/Images/Parts/01EN984/01EN984_details.jpg</v>
      </c>
      <c r="P52" t="str">
        <f t="shared" si="12"/>
        <v/>
      </c>
      <c r="Q52" t="str">
        <f t="shared" si="13"/>
        <v/>
      </c>
      <c r="R52" t="str">
        <f t="shared" si="14"/>
        <v/>
      </c>
      <c r="S52" t="str">
        <f t="shared" si="15"/>
        <v/>
      </c>
      <c r="T52" t="str">
        <f t="shared" si="16"/>
        <v/>
      </c>
      <c r="U52" t="str">
        <f t="shared" si="17"/>
        <v/>
      </c>
      <c r="V52" s="43">
        <f>MATCH(G52,options!$D$1:$D$20,0)</f>
        <v>20</v>
      </c>
    </row>
    <row r="53" spans="3:22" ht="42" x14ac:dyDescent="0.15">
      <c r="C53" s="42"/>
      <c r="D53" s="42"/>
      <c r="E53" s="36"/>
      <c r="F53" s="36"/>
      <c r="G53" s="43" t="s">
        <v>388</v>
      </c>
      <c r="H53" s="36" t="s">
        <v>725</v>
      </c>
      <c r="I53" s="44" t="b">
        <f>TRUE()</f>
        <v>1</v>
      </c>
      <c r="J53" s="45" t="b">
        <f>TRUE()</f>
        <v>1</v>
      </c>
      <c r="K53" s="36" t="s">
        <v>787</v>
      </c>
      <c r="L53" s="46" t="b">
        <f>FALSE()</f>
        <v>0</v>
      </c>
      <c r="M53" s="47" t="str">
        <f t="shared" si="9"/>
        <v>https://download.lenovo.com/Images/Parts/01YN389/01YN389_A.jpg</v>
      </c>
      <c r="N53" s="47" t="str">
        <f t="shared" si="10"/>
        <v>https://download.lenovo.com/Images/Parts/01YN389/01YN389_B.jpg</v>
      </c>
      <c r="O53" s="48" t="str">
        <f t="shared" si="11"/>
        <v>https://download.lenovo.com/Images/Parts/01YN389/01YN389_details.jpg</v>
      </c>
      <c r="P53" t="str">
        <f t="shared" si="12"/>
        <v/>
      </c>
      <c r="Q53" t="str">
        <f t="shared" si="13"/>
        <v/>
      </c>
      <c r="R53" t="str">
        <f t="shared" si="14"/>
        <v/>
      </c>
      <c r="S53" t="str">
        <f t="shared" si="15"/>
        <v/>
      </c>
      <c r="T53" t="str">
        <f t="shared" si="16"/>
        <v/>
      </c>
      <c r="U53" t="str">
        <f t="shared" si="17"/>
        <v/>
      </c>
      <c r="V53" s="43">
        <f>MATCH(G53,options!$D$1:$D$20,0)</f>
        <v>9</v>
      </c>
    </row>
    <row r="54" spans="3:22" ht="42" x14ac:dyDescent="0.15">
      <c r="C54" s="42"/>
      <c r="D54" s="42"/>
      <c r="E54" s="36"/>
      <c r="F54" s="36"/>
      <c r="G54" s="43" t="s">
        <v>390</v>
      </c>
      <c r="H54" s="36" t="s">
        <v>726</v>
      </c>
      <c r="I54" s="44" t="b">
        <f>TRUE()</f>
        <v>1</v>
      </c>
      <c r="J54" s="45" t="b">
        <f>TRUE()</f>
        <v>1</v>
      </c>
      <c r="K54" s="36" t="s">
        <v>788</v>
      </c>
      <c r="L54" s="46" t="b">
        <f>FALSE()</f>
        <v>0</v>
      </c>
      <c r="M54" s="47" t="str">
        <f t="shared" si="9"/>
        <v>https://download.lenovo.com/Images/Parts/01YN435/01YN435_A.jpg</v>
      </c>
      <c r="N54" s="47" t="str">
        <f t="shared" si="10"/>
        <v>https://download.lenovo.com/Images/Parts/01YN435/01YN435_B.jpg</v>
      </c>
      <c r="O54" s="48" t="str">
        <f t="shared" si="11"/>
        <v>https://download.lenovo.com/Images/Parts/01YN435/01YN435_details.jpg</v>
      </c>
      <c r="P54" t="str">
        <f t="shared" si="12"/>
        <v/>
      </c>
      <c r="Q54" t="str">
        <f t="shared" si="13"/>
        <v/>
      </c>
      <c r="R54" t="str">
        <f t="shared" si="14"/>
        <v/>
      </c>
      <c r="S54" t="str">
        <f t="shared" si="15"/>
        <v/>
      </c>
      <c r="T54" t="str">
        <f t="shared" si="16"/>
        <v/>
      </c>
      <c r="U54" t="str">
        <f t="shared" si="17"/>
        <v/>
      </c>
      <c r="V54" s="43">
        <f>MATCH(G54,options!$D$1:$D$20,0)</f>
        <v>19</v>
      </c>
    </row>
    <row r="55" spans="3:22" ht="42" x14ac:dyDescent="0.15">
      <c r="C55" s="42"/>
      <c r="D55" s="42"/>
      <c r="E55" s="36"/>
      <c r="F55" s="36"/>
      <c r="G55" s="43" t="s">
        <v>391</v>
      </c>
      <c r="H55" s="36" t="s">
        <v>727</v>
      </c>
      <c r="I55" s="44" t="b">
        <f>TRUE()</f>
        <v>1</v>
      </c>
      <c r="J55" s="45" t="b">
        <f>TRUE()</f>
        <v>1</v>
      </c>
      <c r="K55" s="47"/>
      <c r="L55" s="46" t="b">
        <f>FALSE()</f>
        <v>0</v>
      </c>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f>MATCH(G55,options!$D$1:$D$20,0)</f>
        <v>10</v>
      </c>
    </row>
    <row r="56" spans="3:22" ht="42" x14ac:dyDescent="0.15">
      <c r="C56" s="42"/>
      <c r="D56" s="42"/>
      <c r="E56" s="36"/>
      <c r="F56" s="36"/>
      <c r="G56" s="43" t="s">
        <v>393</v>
      </c>
      <c r="H56" s="36" t="s">
        <v>728</v>
      </c>
      <c r="I56" s="44" t="b">
        <f>TRUE()</f>
        <v>1</v>
      </c>
      <c r="J56" s="45" t="b">
        <f>TRUE()</f>
        <v>1</v>
      </c>
      <c r="K56" s="36" t="s">
        <v>789</v>
      </c>
      <c r="L56" s="46" t="b">
        <f>FALSE()</f>
        <v>0</v>
      </c>
      <c r="M56" s="47" t="str">
        <f t="shared" si="9"/>
        <v>https://download.lenovo.com/Images/Parts/01YN360/01YN360_A.jpg</v>
      </c>
      <c r="N56" s="47" t="str">
        <f t="shared" si="10"/>
        <v>https://download.lenovo.com/Images/Parts/01YN360/01YN360_B.jpg</v>
      </c>
      <c r="O56" s="48" t="str">
        <f t="shared" si="11"/>
        <v>https://download.lenovo.com/Images/Parts/01YN360/01YN360_details.jpg</v>
      </c>
      <c r="P56" t="str">
        <f t="shared" si="12"/>
        <v/>
      </c>
      <c r="Q56" t="str">
        <f t="shared" si="13"/>
        <v/>
      </c>
      <c r="R56" t="str">
        <f t="shared" si="14"/>
        <v/>
      </c>
      <c r="S56" t="str">
        <f t="shared" si="15"/>
        <v/>
      </c>
      <c r="T56" t="str">
        <f t="shared" si="16"/>
        <v/>
      </c>
      <c r="U56" t="str">
        <f t="shared" si="17"/>
        <v/>
      </c>
      <c r="V56" s="43">
        <f>MATCH(G56,options!$D$1:$D$20,0)</f>
        <v>11</v>
      </c>
    </row>
    <row r="57" spans="3:22" ht="42" x14ac:dyDescent="0.15">
      <c r="C57" s="42"/>
      <c r="D57" s="42"/>
      <c r="E57" s="36"/>
      <c r="F57" s="36"/>
      <c r="G57" s="43" t="s">
        <v>394</v>
      </c>
      <c r="H57" s="36" t="s">
        <v>729</v>
      </c>
      <c r="I57" s="44" t="b">
        <f>TRUE()</f>
        <v>1</v>
      </c>
      <c r="J57" s="45" t="b">
        <f>TRUE()</f>
        <v>1</v>
      </c>
      <c r="K57" s="47"/>
      <c r="L57" s="46" t="b">
        <f>FALSE()</f>
        <v>0</v>
      </c>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f>MATCH(G57,options!$D$1:$D$20,0)</f>
        <v>12</v>
      </c>
    </row>
    <row r="58" spans="3:22" ht="42" x14ac:dyDescent="0.15">
      <c r="C58" s="42"/>
      <c r="D58" s="42"/>
      <c r="E58" s="36"/>
      <c r="F58" s="36"/>
      <c r="G58" s="43" t="s">
        <v>396</v>
      </c>
      <c r="H58" s="36" t="s">
        <v>730</v>
      </c>
      <c r="I58" s="44" t="b">
        <f>TRUE()</f>
        <v>1</v>
      </c>
      <c r="J58" s="45" t="b">
        <f>TRUE()</f>
        <v>1</v>
      </c>
      <c r="K58" s="36" t="s">
        <v>790</v>
      </c>
      <c r="L58" s="46" t="b">
        <f>FALSE()</f>
        <v>0</v>
      </c>
      <c r="M58" s="47" t="str">
        <f t="shared" si="9"/>
        <v>https://download.lenovo.com/Images/Parts/01YN441/01YN441_A.jpg</v>
      </c>
      <c r="N58" s="47" t="str">
        <f t="shared" si="10"/>
        <v>https://download.lenovo.com/Images/Parts/01YN441/01YN441_B.jpg</v>
      </c>
      <c r="O58" s="48" t="str">
        <f t="shared" si="11"/>
        <v>https://download.lenovo.com/Images/Parts/01YN441/01YN441_details.jpg</v>
      </c>
      <c r="P58" t="str">
        <f t="shared" si="12"/>
        <v/>
      </c>
      <c r="Q58" t="str">
        <f t="shared" si="13"/>
        <v/>
      </c>
      <c r="R58" t="str">
        <f t="shared" si="14"/>
        <v/>
      </c>
      <c r="S58" t="str">
        <f t="shared" si="15"/>
        <v/>
      </c>
      <c r="T58" t="str">
        <f t="shared" si="16"/>
        <v/>
      </c>
      <c r="U58" t="str">
        <f t="shared" si="17"/>
        <v/>
      </c>
      <c r="V58" s="43">
        <f>MATCH(G58,options!$D$1:$D$20,0)</f>
        <v>13</v>
      </c>
    </row>
    <row r="59" spans="3:22" ht="42" x14ac:dyDescent="0.15">
      <c r="C59" s="42"/>
      <c r="D59" s="42"/>
      <c r="E59" s="36"/>
      <c r="F59" s="36"/>
      <c r="G59" s="43" t="s">
        <v>397</v>
      </c>
      <c r="H59" s="36" t="s">
        <v>731</v>
      </c>
      <c r="I59" s="44" t="b">
        <f>TRUE()</f>
        <v>1</v>
      </c>
      <c r="J59" s="45" t="b">
        <f>TRUE()</f>
        <v>1</v>
      </c>
      <c r="K59" s="36" t="s">
        <v>791</v>
      </c>
      <c r="L59" s="46" t="b">
        <f>FALSE()</f>
        <v>0</v>
      </c>
      <c r="M59" s="47" t="str">
        <f t="shared" si="9"/>
        <v>https://download.lenovo.com/Images/Parts/01YN365/01YN365_A.jpg</v>
      </c>
      <c r="N59" s="47" t="str">
        <f t="shared" si="10"/>
        <v>https://download.lenovo.com/Images/Parts/01YN365/01YN365_B.jpg</v>
      </c>
      <c r="O59" s="48" t="str">
        <f t="shared" si="11"/>
        <v>https://download.lenovo.com/Images/Parts/01YN365/01YN365_details.jpg</v>
      </c>
      <c r="P59" t="str">
        <f t="shared" si="12"/>
        <v/>
      </c>
      <c r="Q59" t="str">
        <f t="shared" si="13"/>
        <v/>
      </c>
      <c r="R59" t="str">
        <f t="shared" si="14"/>
        <v/>
      </c>
      <c r="S59" t="str">
        <f t="shared" si="15"/>
        <v/>
      </c>
      <c r="T59" t="str">
        <f t="shared" si="16"/>
        <v/>
      </c>
      <c r="U59" t="str">
        <f t="shared" si="17"/>
        <v/>
      </c>
      <c r="V59" s="43">
        <f>MATCH(G59,options!$D$1:$D$20,0)</f>
        <v>14</v>
      </c>
    </row>
    <row r="60" spans="3:22" ht="42" x14ac:dyDescent="0.15">
      <c r="C60" s="42"/>
      <c r="D60" s="42"/>
      <c r="E60" s="36"/>
      <c r="F60" s="36"/>
      <c r="G60" s="43" t="s">
        <v>400</v>
      </c>
      <c r="H60" s="36" t="s">
        <v>732</v>
      </c>
      <c r="I60" s="44" t="b">
        <f>TRUE()</f>
        <v>1</v>
      </c>
      <c r="J60" s="45" t="b">
        <f>TRUE()</f>
        <v>1</v>
      </c>
      <c r="K60" s="36" t="s">
        <v>792</v>
      </c>
      <c r="L60" s="46" t="b">
        <f>FALSE()</f>
        <v>0</v>
      </c>
      <c r="M60" s="47" t="str">
        <f t="shared" si="9"/>
        <v>https://download.lenovo.com/Images/Parts/01YN366/01YN366_A.jpg</v>
      </c>
      <c r="N60" s="47" t="str">
        <f t="shared" si="10"/>
        <v>https://download.lenovo.com/Images/Parts/01YN366/01YN366_B.jpg</v>
      </c>
      <c r="O60" s="48" t="str">
        <f t="shared" si="11"/>
        <v>https://download.lenovo.com/Images/Parts/01YN366/01YN366_details.jpg</v>
      </c>
      <c r="P60" t="str">
        <f t="shared" si="12"/>
        <v/>
      </c>
      <c r="Q60" t="str">
        <f t="shared" si="13"/>
        <v/>
      </c>
      <c r="R60" t="str">
        <f t="shared" si="14"/>
        <v/>
      </c>
      <c r="S60" t="str">
        <f t="shared" si="15"/>
        <v/>
      </c>
      <c r="T60" t="str">
        <f t="shared" si="16"/>
        <v/>
      </c>
      <c r="U60" t="str">
        <f t="shared" si="17"/>
        <v/>
      </c>
      <c r="V60" s="43">
        <f>MATCH(G60,options!$D$1:$D$20,0)</f>
        <v>15</v>
      </c>
    </row>
    <row r="61" spans="3:22" ht="42" x14ac:dyDescent="0.15">
      <c r="C61" s="42"/>
      <c r="D61" s="42"/>
      <c r="E61" s="36"/>
      <c r="F61" s="36"/>
      <c r="G61" s="43" t="s">
        <v>401</v>
      </c>
      <c r="H61" s="36" t="s">
        <v>733</v>
      </c>
      <c r="I61" s="44" t="b">
        <f>TRUE()</f>
        <v>1</v>
      </c>
      <c r="J61" s="45" t="b">
        <f>TRUE()</f>
        <v>1</v>
      </c>
      <c r="K61" s="36" t="s">
        <v>793</v>
      </c>
      <c r="L61" s="46" t="b">
        <f>FALSE()</f>
        <v>0</v>
      </c>
      <c r="M61" s="47" t="str">
        <f t="shared" si="9"/>
        <v>https://download.lenovo.com/Images/Parts/01YN449/01YN449_A.jpg</v>
      </c>
      <c r="N61" s="47" t="str">
        <f t="shared" si="10"/>
        <v>https://download.lenovo.com/Images/Parts/01YN449/01YN449_B.jpg</v>
      </c>
      <c r="O61" s="48" t="str">
        <f t="shared" si="11"/>
        <v>https://download.lenovo.com/Images/Parts/01YN449/01YN449_details.jpg</v>
      </c>
      <c r="P61" t="str">
        <f t="shared" si="12"/>
        <v/>
      </c>
      <c r="Q61" t="str">
        <f t="shared" si="13"/>
        <v/>
      </c>
      <c r="R61" t="str">
        <f t="shared" si="14"/>
        <v/>
      </c>
      <c r="S61" t="str">
        <f t="shared" si="15"/>
        <v/>
      </c>
      <c r="T61" t="str">
        <f t="shared" si="16"/>
        <v/>
      </c>
      <c r="U61" t="str">
        <f t="shared" si="17"/>
        <v/>
      </c>
      <c r="V61" s="43">
        <f>MATCH(G61,options!$D$1:$D$20,0)</f>
        <v>16</v>
      </c>
    </row>
    <row r="62" spans="3:22" ht="42" x14ac:dyDescent="0.15">
      <c r="C62" s="42"/>
      <c r="D62" s="42"/>
      <c r="E62" s="36"/>
      <c r="F62" s="36"/>
      <c r="G62" s="43" t="s">
        <v>402</v>
      </c>
      <c r="H62" s="36" t="s">
        <v>734</v>
      </c>
      <c r="I62" s="44" t="b">
        <f>TRUE()</f>
        <v>1</v>
      </c>
      <c r="J62" s="45" t="b">
        <f>TRUE()</f>
        <v>1</v>
      </c>
      <c r="K62" s="36" t="s">
        <v>794</v>
      </c>
      <c r="L62" s="46" t="b">
        <f>FALSE()</f>
        <v>0</v>
      </c>
      <c r="M62" s="47" t="str">
        <f t="shared" si="9"/>
        <v>https://download.lenovo.com/Images/Parts/01YN402/01YN402_A.jpg</v>
      </c>
      <c r="N62" s="47" t="str">
        <f t="shared" si="10"/>
        <v>https://download.lenovo.com/Images/Parts/01YN402/01YN402_B.jpg</v>
      </c>
      <c r="O62" s="48" t="str">
        <f t="shared" si="11"/>
        <v>https://download.lenovo.com/Images/Parts/01YN402/01YN402_details.jpg</v>
      </c>
      <c r="P62" t="str">
        <f t="shared" si="12"/>
        <v/>
      </c>
      <c r="Q62" t="str">
        <f t="shared" si="13"/>
        <v/>
      </c>
      <c r="R62" t="str">
        <f t="shared" si="14"/>
        <v/>
      </c>
      <c r="S62" t="str">
        <f t="shared" si="15"/>
        <v/>
      </c>
      <c r="T62" t="str">
        <f t="shared" si="16"/>
        <v/>
      </c>
      <c r="U62" t="str">
        <f t="shared" si="17"/>
        <v/>
      </c>
      <c r="V62" s="43">
        <f>MATCH(G62,options!$D$1:$D$20,0)</f>
        <v>17</v>
      </c>
    </row>
    <row r="63" spans="3:22" ht="42" x14ac:dyDescent="0.15">
      <c r="C63" s="42"/>
      <c r="D63" s="42"/>
      <c r="E63" s="36"/>
      <c r="F63" s="36"/>
      <c r="G63" s="43" t="s">
        <v>404</v>
      </c>
      <c r="H63" s="36" t="s">
        <v>735</v>
      </c>
      <c r="I63" s="44" t="b">
        <f>TRUE()</f>
        <v>1</v>
      </c>
      <c r="J63" s="45" t="b">
        <f>TRUE()</f>
        <v>1</v>
      </c>
      <c r="K63" s="36" t="s">
        <v>795</v>
      </c>
      <c r="L63" s="46" t="b">
        <f>FALSE()</f>
        <v>0</v>
      </c>
      <c r="M63" s="47" t="str">
        <f t="shared" si="9"/>
        <v>https://download.lenovo.com/Images/Parts/01YN340/01YN340_A.jpg</v>
      </c>
      <c r="N63" s="47" t="str">
        <f t="shared" si="10"/>
        <v>https://download.lenovo.com/Images/Parts/01YN340/01YN340_B.jpg</v>
      </c>
      <c r="O63" s="48" t="str">
        <f t="shared" si="11"/>
        <v>https://download.lenovo.com/Images/Parts/01YN340/01YN340_details.jpg</v>
      </c>
      <c r="P63" t="str">
        <f t="shared" si="12"/>
        <v/>
      </c>
      <c r="Q63" t="str">
        <f t="shared" si="13"/>
        <v/>
      </c>
      <c r="R63" t="str">
        <f t="shared" si="14"/>
        <v/>
      </c>
      <c r="S63" t="str">
        <f t="shared" si="15"/>
        <v/>
      </c>
      <c r="T63" t="str">
        <f t="shared" si="16"/>
        <v/>
      </c>
      <c r="U63" t="str">
        <f t="shared" si="17"/>
        <v/>
      </c>
      <c r="V63" s="43">
        <f>MATCH(G63,options!$D$1:$D$20,0)</f>
        <v>18</v>
      </c>
    </row>
    <row r="64" spans="3:22" ht="56" x14ac:dyDescent="0.15">
      <c r="C64" s="42"/>
      <c r="D64" s="42"/>
      <c r="E64" s="36"/>
      <c r="F64" s="36"/>
      <c r="G64" s="43" t="s">
        <v>370</v>
      </c>
      <c r="H64" s="36" t="s">
        <v>736</v>
      </c>
      <c r="I64" s="44" t="b">
        <f>TRUE()</f>
        <v>1</v>
      </c>
      <c r="J64" s="42" t="b">
        <f>FALSE()</f>
        <v>0</v>
      </c>
      <c r="K64" s="36" t="s">
        <v>778</v>
      </c>
      <c r="L64" s="46" t="b">
        <f>FALSE()</f>
        <v>0</v>
      </c>
      <c r="M64" s="47" t="str">
        <f t="shared" si="9"/>
        <v>https://download.lenovo.com/Images/Parts/01YN352/01YN352_A.jpg</v>
      </c>
      <c r="N64" s="47" t="str">
        <f t="shared" si="10"/>
        <v>https://download.lenovo.com/Images/Parts/01YN352/01YN352_B.jpg</v>
      </c>
      <c r="O64" s="48" t="str">
        <f t="shared" si="11"/>
        <v>https://download.lenovo.com/Images/Parts/01YN352/01YN352_details.jpg</v>
      </c>
      <c r="P64" t="str">
        <f t="shared" si="12"/>
        <v/>
      </c>
      <c r="Q64" t="str">
        <f t="shared" si="13"/>
        <v/>
      </c>
      <c r="R64" t="str">
        <f t="shared" si="14"/>
        <v/>
      </c>
      <c r="S64" t="str">
        <f t="shared" si="15"/>
        <v/>
      </c>
      <c r="T64" t="str">
        <f t="shared" si="16"/>
        <v/>
      </c>
      <c r="U64" t="str">
        <f t="shared" si="17"/>
        <v/>
      </c>
      <c r="V64" s="43">
        <f>MATCH(G64,options!$D$1:$D$20,0)</f>
        <v>1</v>
      </c>
    </row>
    <row r="65" spans="3:22" ht="56" x14ac:dyDescent="0.15">
      <c r="C65" s="42"/>
      <c r="D65" s="42"/>
      <c r="E65" s="36"/>
      <c r="F65" s="36"/>
      <c r="G65" s="43" t="s">
        <v>372</v>
      </c>
      <c r="H65" s="36" t="s">
        <v>737</v>
      </c>
      <c r="I65" s="44" t="b">
        <f>TRUE()</f>
        <v>1</v>
      </c>
      <c r="J65" s="42" t="b">
        <f>FALSE()</f>
        <v>0</v>
      </c>
      <c r="K65" s="36" t="s">
        <v>796</v>
      </c>
      <c r="L65" s="46" t="b">
        <f>FALSE()</f>
        <v>0</v>
      </c>
      <c r="M65" s="47" t="str">
        <f t="shared" si="9"/>
        <v>https://download.lenovo.com/Images/Parts/01YN391/01YN391_A.jpg</v>
      </c>
      <c r="N65" s="47" t="str">
        <f t="shared" si="10"/>
        <v>https://download.lenovo.com/Images/Parts/01YN391/01YN391_B.jpg</v>
      </c>
      <c r="O65" s="48" t="str">
        <f t="shared" si="11"/>
        <v>https://download.lenovo.com/Images/Parts/01YN391/01YN391_details.jpg</v>
      </c>
      <c r="P65" t="str">
        <f t="shared" si="12"/>
        <v/>
      </c>
      <c r="Q65" t="str">
        <f t="shared" si="13"/>
        <v/>
      </c>
      <c r="R65" t="str">
        <f t="shared" si="14"/>
        <v/>
      </c>
      <c r="S65" t="str">
        <f t="shared" si="15"/>
        <v/>
      </c>
      <c r="T65" t="str">
        <f t="shared" si="16"/>
        <v/>
      </c>
      <c r="U65" t="str">
        <f t="shared" si="17"/>
        <v/>
      </c>
      <c r="V65" s="43">
        <f>MATCH(G65,options!$D$1:$D$20,0)</f>
        <v>2</v>
      </c>
    </row>
    <row r="66" spans="3:22" ht="56" x14ac:dyDescent="0.15">
      <c r="C66" s="42"/>
      <c r="D66" s="42"/>
      <c r="E66" s="36"/>
      <c r="F66" s="36"/>
      <c r="G66" s="43" t="s">
        <v>375</v>
      </c>
      <c r="H66" s="36" t="s">
        <v>738</v>
      </c>
      <c r="I66" s="44" t="b">
        <f>TRUE()</f>
        <v>1</v>
      </c>
      <c r="J66" s="42" t="b">
        <f>FALSE()</f>
        <v>0</v>
      </c>
      <c r="K66" s="36" t="s">
        <v>797</v>
      </c>
      <c r="L66" s="46" t="b">
        <f>FALSE()</f>
        <v>0</v>
      </c>
      <c r="M66" s="47" t="str">
        <f t="shared" si="9"/>
        <v>https://download.lenovo.com/Images/Parts/01YN397/01YN397_A.jpg</v>
      </c>
      <c r="N66" s="47" t="str">
        <f t="shared" si="10"/>
        <v>https://download.lenovo.com/Images/Parts/01YN397/01YN397_B.jpg</v>
      </c>
      <c r="O66" s="48" t="str">
        <f t="shared" si="11"/>
        <v>https://download.lenovo.com/Images/Parts/01YN397/01YN397_details.jpg</v>
      </c>
      <c r="P66" t="str">
        <f t="shared" si="12"/>
        <v/>
      </c>
      <c r="Q66" t="str">
        <f t="shared" si="13"/>
        <v/>
      </c>
      <c r="R66" t="str">
        <f t="shared" si="14"/>
        <v/>
      </c>
      <c r="S66" t="str">
        <f t="shared" si="15"/>
        <v/>
      </c>
      <c r="T66" t="str">
        <f t="shared" si="16"/>
        <v/>
      </c>
      <c r="U66" t="str">
        <f t="shared" si="17"/>
        <v/>
      </c>
      <c r="V66" s="43">
        <f>MATCH(G66,options!$D$1:$D$20,0)</f>
        <v>3</v>
      </c>
    </row>
    <row r="67" spans="3:22" ht="56" x14ac:dyDescent="0.15">
      <c r="C67" s="42"/>
      <c r="D67" s="42"/>
      <c r="E67" s="36"/>
      <c r="F67" s="36"/>
      <c r="G67" s="43" t="s">
        <v>377</v>
      </c>
      <c r="H67" s="36" t="s">
        <v>739</v>
      </c>
      <c r="I67" s="44" t="b">
        <f>TRUE()</f>
        <v>1</v>
      </c>
      <c r="J67" s="42" t="b">
        <f>FALSE()</f>
        <v>0</v>
      </c>
      <c r="K67" s="36" t="s">
        <v>798</v>
      </c>
      <c r="L67" s="46" t="b">
        <f>FALSE()</f>
        <v>0</v>
      </c>
      <c r="M67" s="47" t="str">
        <f t="shared" si="9"/>
        <v>https://download.lenovo.com/Images/Parts/01YN390/01YN390_A.jpg</v>
      </c>
      <c r="N67" s="47" t="str">
        <f t="shared" si="10"/>
        <v>https://download.lenovo.com/Images/Parts/01YN390/01YN390_B.jpg</v>
      </c>
      <c r="O67" s="48" t="str">
        <f t="shared" si="11"/>
        <v>https://download.lenovo.com/Images/Parts/01YN390/01YN390_details.jpg</v>
      </c>
      <c r="P67" t="str">
        <f t="shared" si="12"/>
        <v/>
      </c>
      <c r="Q67" t="str">
        <f t="shared" si="13"/>
        <v/>
      </c>
      <c r="R67" t="str">
        <f t="shared" si="14"/>
        <v/>
      </c>
      <c r="S67" t="str">
        <f t="shared" si="15"/>
        <v/>
      </c>
      <c r="T67" t="str">
        <f t="shared" si="16"/>
        <v/>
      </c>
      <c r="U67" t="str">
        <f t="shared" si="17"/>
        <v/>
      </c>
      <c r="V67" s="43">
        <f>MATCH(G67,options!$D$1:$D$20,0)</f>
        <v>4</v>
      </c>
    </row>
    <row r="68" spans="3:22" ht="56" x14ac:dyDescent="0.15">
      <c r="C68" s="42"/>
      <c r="D68" s="42"/>
      <c r="E68" s="36"/>
      <c r="F68" s="36"/>
      <c r="G68" s="43" t="s">
        <v>379</v>
      </c>
      <c r="H68" s="36" t="s">
        <v>740</v>
      </c>
      <c r="I68" s="44" t="b">
        <f>TRUE()</f>
        <v>1</v>
      </c>
      <c r="J68" s="42" t="b">
        <f>FALSE()</f>
        <v>0</v>
      </c>
      <c r="K68" s="36" t="s">
        <v>799</v>
      </c>
      <c r="L68" s="46" t="b">
        <f>FALSE()</f>
        <v>0</v>
      </c>
      <c r="M68" s="47" t="str">
        <f t="shared" ref="M68:M99" si="18">IF(ISBLANK(K68),"",IF(L68, "https://raw.githubusercontent.com/PatrickVibild/TellusAmazonPictures/master/pictures/"&amp;K68&amp;"/1.jpg","https://download.lenovo.com/Images/Parts/"&amp;K68&amp;"/"&amp;K68&amp;"_A.jpg"))</f>
        <v>https://download.lenovo.com/Images/Parts/01YP508/01YP508_A.jpg</v>
      </c>
      <c r="N68" s="47" t="str">
        <f t="shared" ref="N68:N103" si="19">IF(ISBLANK(K68),"",IF(L68, "https://raw.githubusercontent.com/PatrickVibild/TellusAmazonPictures/master/pictures/"&amp;K68&amp;"/2.jpg","https://download.lenovo.com/Images/Parts/"&amp;K68&amp;"/"&amp;K68&amp;"_B.jpg"))</f>
        <v>https://download.lenovo.com/Images/Parts/01YP508/01YP508_B.jpg</v>
      </c>
      <c r="O68" s="48" t="str">
        <f t="shared" ref="O68:O103" si="20">IF(ISBLANK(K68),"",IF(L68, "https://raw.githubusercontent.com/PatrickVibild/TellusAmazonPictures/master/pictures/"&amp;K68&amp;"/3.jpg","https://download.lenovo.com/Images/Parts/"&amp;K68&amp;"/"&amp;K68&amp;"_details.jpg"))</f>
        <v>https://download.lenovo.com/Images/Parts/01YP508/01YP508_details.jpg</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f>MATCH(G68,options!$D$1:$D$20,0)</f>
        <v>5</v>
      </c>
    </row>
    <row r="69" spans="3:22" ht="56" x14ac:dyDescent="0.15">
      <c r="C69" s="42"/>
      <c r="D69" s="42"/>
      <c r="E69" s="36"/>
      <c r="F69" s="36"/>
      <c r="G69" s="43" t="s">
        <v>381</v>
      </c>
      <c r="H69" s="36" t="s">
        <v>741</v>
      </c>
      <c r="I69" s="44" t="b">
        <f>TRUE()</f>
        <v>1</v>
      </c>
      <c r="J69" s="42" t="b">
        <f>FALSE()</f>
        <v>0</v>
      </c>
      <c r="K69" s="36" t="s">
        <v>800</v>
      </c>
      <c r="L69" s="46" t="b">
        <f>FALSE()</f>
        <v>0</v>
      </c>
      <c r="M69" s="47" t="str">
        <f t="shared" si="18"/>
        <v>https://download.lenovo.com/Images/Parts/01YN419/01YN419_A.jpg</v>
      </c>
      <c r="N69" s="47" t="str">
        <f t="shared" si="19"/>
        <v>https://download.lenovo.com/Images/Parts/01YN419/01YN419_B.jpg</v>
      </c>
      <c r="O69" s="48" t="str">
        <f t="shared" si="20"/>
        <v>https://download.lenovo.com/Images/Parts/01YN419/01YN419_details.jpg</v>
      </c>
      <c r="P69" t="str">
        <f t="shared" si="21"/>
        <v/>
      </c>
      <c r="Q69" t="str">
        <f t="shared" si="22"/>
        <v/>
      </c>
      <c r="R69" t="str">
        <f t="shared" si="23"/>
        <v/>
      </c>
      <c r="S69" t="str">
        <f t="shared" si="24"/>
        <v/>
      </c>
      <c r="T69" t="str">
        <f t="shared" si="25"/>
        <v/>
      </c>
      <c r="U69" t="str">
        <f t="shared" si="26"/>
        <v/>
      </c>
      <c r="V69" s="43">
        <f>MATCH(G69,options!$D$1:$D$20,0)</f>
        <v>6</v>
      </c>
    </row>
    <row r="70" spans="3:22" ht="56" x14ac:dyDescent="0.15">
      <c r="C70" s="42"/>
      <c r="D70" s="42"/>
      <c r="E70" s="36"/>
      <c r="F70" s="36"/>
      <c r="G70" s="43" t="s">
        <v>383</v>
      </c>
      <c r="H70" s="36" t="s">
        <v>742</v>
      </c>
      <c r="I70" s="44" t="b">
        <f>TRUE()</f>
        <v>1</v>
      </c>
      <c r="J70" s="42" t="b">
        <f>FALSE()</f>
        <v>0</v>
      </c>
      <c r="K70" s="36" t="s">
        <v>801</v>
      </c>
      <c r="L70" s="46" t="b">
        <f>FALSE()</f>
        <v>0</v>
      </c>
      <c r="M70" s="47" t="str">
        <f t="shared" si="18"/>
        <v>https://download.lenovo.com/Images/Parts/01YN386/01YN386_A.jpg</v>
      </c>
      <c r="N70" s="47" t="str">
        <f t="shared" si="19"/>
        <v>https://download.lenovo.com/Images/Parts/01YN386/01YN386_B.jpg</v>
      </c>
      <c r="O70" s="48" t="str">
        <f t="shared" si="20"/>
        <v>https://download.lenovo.com/Images/Parts/01YN386/01YN386_details.jpg</v>
      </c>
      <c r="P70" t="str">
        <f t="shared" si="21"/>
        <v/>
      </c>
      <c r="Q70" t="str">
        <f t="shared" si="22"/>
        <v/>
      </c>
      <c r="R70" t="str">
        <f t="shared" si="23"/>
        <v/>
      </c>
      <c r="S70" t="str">
        <f t="shared" si="24"/>
        <v/>
      </c>
      <c r="T70" t="str">
        <f t="shared" si="25"/>
        <v/>
      </c>
      <c r="U70" t="str">
        <f t="shared" si="26"/>
        <v/>
      </c>
      <c r="V70" s="43">
        <f>MATCH(G70,options!$D$1:$D$20,0)</f>
        <v>7</v>
      </c>
    </row>
    <row r="71" spans="3:22" ht="56" x14ac:dyDescent="0.15">
      <c r="C71" s="42"/>
      <c r="D71" s="42"/>
      <c r="E71" s="36"/>
      <c r="F71" s="36"/>
      <c r="G71" s="43" t="s">
        <v>385</v>
      </c>
      <c r="H71" s="36" t="s">
        <v>743</v>
      </c>
      <c r="I71" s="44" t="b">
        <f>TRUE()</f>
        <v>1</v>
      </c>
      <c r="J71" s="42" t="b">
        <f>FALSE()</f>
        <v>0</v>
      </c>
      <c r="K71" s="36" t="s">
        <v>785</v>
      </c>
      <c r="L71" s="46" t="b">
        <f>FALSE()</f>
        <v>0</v>
      </c>
      <c r="M71" s="47" t="str">
        <f t="shared" si="18"/>
        <v>https://download.lenovo.com/Images/Parts/01YN427/01YN427_A.jpg</v>
      </c>
      <c r="N71" s="47" t="str">
        <f t="shared" si="19"/>
        <v>https://download.lenovo.com/Images/Parts/01YN427/01YN427_B.jpg</v>
      </c>
      <c r="O71" s="48" t="str">
        <f t="shared" si="20"/>
        <v>https://download.lenovo.com/Images/Parts/01YN427/01YN427_details.jpg</v>
      </c>
      <c r="P71" t="str">
        <f t="shared" si="21"/>
        <v/>
      </c>
      <c r="Q71" t="str">
        <f t="shared" si="22"/>
        <v/>
      </c>
      <c r="R71" t="str">
        <f t="shared" si="23"/>
        <v/>
      </c>
      <c r="S71" t="str">
        <f t="shared" si="24"/>
        <v/>
      </c>
      <c r="T71" t="str">
        <f t="shared" si="25"/>
        <v/>
      </c>
      <c r="U71" t="str">
        <f t="shared" si="26"/>
        <v/>
      </c>
      <c r="V71" s="43">
        <f>MATCH(G71,options!$D$1:$D$20,0)</f>
        <v>8</v>
      </c>
    </row>
    <row r="72" spans="3:22" ht="56" x14ac:dyDescent="0.15">
      <c r="C72" s="42"/>
      <c r="D72" s="42"/>
      <c r="E72" s="36"/>
      <c r="F72" s="36"/>
      <c r="G72" s="43" t="s">
        <v>386</v>
      </c>
      <c r="H72" s="36" t="s">
        <v>744</v>
      </c>
      <c r="I72" s="44" t="b">
        <f>TRUE()</f>
        <v>1</v>
      </c>
      <c r="J72" s="42" t="b">
        <f>FALSE()</f>
        <v>0</v>
      </c>
      <c r="K72" s="36" t="s">
        <v>786</v>
      </c>
      <c r="L72" s="46" t="b">
        <f>FALSE()</f>
        <v>0</v>
      </c>
      <c r="M72" s="47" t="str">
        <f t="shared" si="18"/>
        <v>https://download.lenovo.com/Images/Parts/01EN984/01EN984_A.jpg</v>
      </c>
      <c r="N72" s="47" t="str">
        <f t="shared" si="19"/>
        <v>https://download.lenovo.com/Images/Parts/01EN984/01EN984_B.jpg</v>
      </c>
      <c r="O72" s="48" t="str">
        <f t="shared" si="20"/>
        <v>https://download.lenovo.com/Images/Parts/01EN984/01EN984_details.jpg</v>
      </c>
      <c r="P72" t="str">
        <f t="shared" si="21"/>
        <v/>
      </c>
      <c r="Q72" t="str">
        <f t="shared" si="22"/>
        <v/>
      </c>
      <c r="R72" t="str">
        <f t="shared" si="23"/>
        <v/>
      </c>
      <c r="S72" t="str">
        <f t="shared" si="24"/>
        <v/>
      </c>
      <c r="T72" t="str">
        <f t="shared" si="25"/>
        <v/>
      </c>
      <c r="U72" t="str">
        <f t="shared" si="26"/>
        <v/>
      </c>
      <c r="V72" s="43">
        <f>MATCH(G72,options!$D$1:$D$20,0)</f>
        <v>20</v>
      </c>
    </row>
    <row r="73" spans="3:22" ht="56" x14ac:dyDescent="0.15">
      <c r="C73" s="42"/>
      <c r="D73" s="42"/>
      <c r="E73" s="36"/>
      <c r="F73" s="36"/>
      <c r="G73" s="43" t="s">
        <v>388</v>
      </c>
      <c r="H73" s="36" t="s">
        <v>745</v>
      </c>
      <c r="I73" s="44" t="b">
        <f>TRUE()</f>
        <v>1</v>
      </c>
      <c r="J73" s="42" t="b">
        <f>FALSE()</f>
        <v>0</v>
      </c>
      <c r="K73" s="36" t="s">
        <v>787</v>
      </c>
      <c r="L73" s="46" t="b">
        <f>FALSE()</f>
        <v>0</v>
      </c>
      <c r="M73" s="47" t="str">
        <f t="shared" si="18"/>
        <v>https://download.lenovo.com/Images/Parts/01YN389/01YN389_A.jpg</v>
      </c>
      <c r="N73" s="47" t="str">
        <f t="shared" si="19"/>
        <v>https://download.lenovo.com/Images/Parts/01YN389/01YN389_B.jpg</v>
      </c>
      <c r="O73" s="48" t="str">
        <f t="shared" si="20"/>
        <v>https://download.lenovo.com/Images/Parts/01YN389/01YN389_details.jpg</v>
      </c>
      <c r="P73" t="str">
        <f t="shared" si="21"/>
        <v/>
      </c>
      <c r="Q73" t="str">
        <f t="shared" si="22"/>
        <v/>
      </c>
      <c r="R73" t="str">
        <f t="shared" si="23"/>
        <v/>
      </c>
      <c r="S73" t="str">
        <f t="shared" si="24"/>
        <v/>
      </c>
      <c r="T73" t="str">
        <f t="shared" si="25"/>
        <v/>
      </c>
      <c r="U73" t="str">
        <f t="shared" si="26"/>
        <v/>
      </c>
      <c r="V73" s="43">
        <f>MATCH(G73,options!$D$1:$D$20,0)</f>
        <v>9</v>
      </c>
    </row>
    <row r="74" spans="3:22" ht="56" x14ac:dyDescent="0.15">
      <c r="C74" s="42"/>
      <c r="D74" s="42"/>
      <c r="E74" s="36"/>
      <c r="F74" s="36"/>
      <c r="G74" s="43" t="s">
        <v>390</v>
      </c>
      <c r="H74" s="36" t="s">
        <v>746</v>
      </c>
      <c r="I74" s="44" t="b">
        <f>TRUE()</f>
        <v>1</v>
      </c>
      <c r="J74" s="42" t="b">
        <f>FALSE()</f>
        <v>0</v>
      </c>
      <c r="K74" s="36" t="s">
        <v>788</v>
      </c>
      <c r="L74" s="46" t="b">
        <f>FALSE()</f>
        <v>0</v>
      </c>
      <c r="M74" s="47" t="str">
        <f t="shared" si="18"/>
        <v>https://download.lenovo.com/Images/Parts/01YN435/01YN435_A.jpg</v>
      </c>
      <c r="N74" s="47" t="str">
        <f t="shared" si="19"/>
        <v>https://download.lenovo.com/Images/Parts/01YN435/01YN435_B.jpg</v>
      </c>
      <c r="O74" s="48" t="str">
        <f t="shared" si="20"/>
        <v>https://download.lenovo.com/Images/Parts/01YN435/01YN435_details.jpg</v>
      </c>
      <c r="P74" t="str">
        <f t="shared" si="21"/>
        <v/>
      </c>
      <c r="Q74" t="str">
        <f t="shared" si="22"/>
        <v/>
      </c>
      <c r="R74" t="str">
        <f t="shared" si="23"/>
        <v/>
      </c>
      <c r="S74" t="str">
        <f t="shared" si="24"/>
        <v/>
      </c>
      <c r="T74" t="str">
        <f t="shared" si="25"/>
        <v/>
      </c>
      <c r="U74" t="str">
        <f t="shared" si="26"/>
        <v/>
      </c>
      <c r="V74" s="43">
        <f>MATCH(G74,options!$D$1:$D$20,0)</f>
        <v>19</v>
      </c>
    </row>
    <row r="75" spans="3:22" ht="56" x14ac:dyDescent="0.15">
      <c r="C75" s="42"/>
      <c r="D75" s="42"/>
      <c r="E75" s="36"/>
      <c r="F75" s="36"/>
      <c r="G75" s="43" t="s">
        <v>391</v>
      </c>
      <c r="H75" s="36" t="s">
        <v>747</v>
      </c>
      <c r="I75" s="44" t="b">
        <f>TRUE()</f>
        <v>1</v>
      </c>
      <c r="J75" s="42" t="b">
        <f>FALSE()</f>
        <v>0</v>
      </c>
      <c r="K75" s="47"/>
      <c r="L75" s="46" t="b">
        <f>FALSE()</f>
        <v>0</v>
      </c>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f>MATCH(G75,options!$D$1:$D$20,0)</f>
        <v>10</v>
      </c>
    </row>
    <row r="76" spans="3:22" ht="56" x14ac:dyDescent="0.15">
      <c r="C76" s="42"/>
      <c r="D76" s="42"/>
      <c r="E76" s="36"/>
      <c r="F76" s="36"/>
      <c r="G76" s="43" t="s">
        <v>393</v>
      </c>
      <c r="H76" s="36" t="s">
        <v>748</v>
      </c>
      <c r="I76" s="44" t="b">
        <f>TRUE()</f>
        <v>1</v>
      </c>
      <c r="J76" s="42" t="b">
        <f>FALSE()</f>
        <v>0</v>
      </c>
      <c r="K76" s="36" t="s">
        <v>789</v>
      </c>
      <c r="L76" s="46" t="b">
        <f>FALSE()</f>
        <v>0</v>
      </c>
      <c r="M76" s="47" t="str">
        <f t="shared" si="18"/>
        <v>https://download.lenovo.com/Images/Parts/01YN360/01YN360_A.jpg</v>
      </c>
      <c r="N76" s="47" t="str">
        <f t="shared" si="19"/>
        <v>https://download.lenovo.com/Images/Parts/01YN360/01YN360_B.jpg</v>
      </c>
      <c r="O76" s="48" t="str">
        <f t="shared" si="20"/>
        <v>https://download.lenovo.com/Images/Parts/01YN360/01YN360_details.jpg</v>
      </c>
      <c r="P76" t="str">
        <f t="shared" si="21"/>
        <v/>
      </c>
      <c r="Q76" t="str">
        <f t="shared" si="22"/>
        <v/>
      </c>
      <c r="R76" t="str">
        <f t="shared" si="23"/>
        <v/>
      </c>
      <c r="S76" t="str">
        <f t="shared" si="24"/>
        <v/>
      </c>
      <c r="T76" t="str">
        <f t="shared" si="25"/>
        <v/>
      </c>
      <c r="U76" t="str">
        <f t="shared" si="26"/>
        <v/>
      </c>
      <c r="V76" s="43">
        <f>MATCH(G76,options!$D$1:$D$20,0)</f>
        <v>11</v>
      </c>
    </row>
    <row r="77" spans="3:22" ht="56" x14ac:dyDescent="0.15">
      <c r="C77" s="42"/>
      <c r="D77" s="42"/>
      <c r="E77" s="36"/>
      <c r="F77" s="36"/>
      <c r="G77" s="43" t="s">
        <v>394</v>
      </c>
      <c r="H77" s="36" t="s">
        <v>749</v>
      </c>
      <c r="I77" s="44" t="b">
        <f>TRUE()</f>
        <v>1</v>
      </c>
      <c r="J77" s="42" t="b">
        <f>FALSE()</f>
        <v>0</v>
      </c>
      <c r="K77" s="47"/>
      <c r="L77" s="46" t="b">
        <f>FALSE()</f>
        <v>0</v>
      </c>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f>MATCH(G77,options!$D$1:$D$20,0)</f>
        <v>12</v>
      </c>
    </row>
    <row r="78" spans="3:22" ht="56" x14ac:dyDescent="0.15">
      <c r="C78" s="42"/>
      <c r="D78" s="42"/>
      <c r="E78" s="36"/>
      <c r="F78" s="36"/>
      <c r="G78" s="43" t="s">
        <v>396</v>
      </c>
      <c r="H78" s="36" t="s">
        <v>750</v>
      </c>
      <c r="I78" s="44" t="b">
        <f>TRUE()</f>
        <v>1</v>
      </c>
      <c r="J78" s="42" t="b">
        <f>FALSE()</f>
        <v>0</v>
      </c>
      <c r="K78" s="36" t="s">
        <v>802</v>
      </c>
      <c r="L78" s="46" t="b">
        <f>FALSE()</f>
        <v>0</v>
      </c>
      <c r="M78" s="47" t="str">
        <f t="shared" si="18"/>
        <v>https://download.lenovo.com/Images/Parts/01YN401/01YN401_A.jpg</v>
      </c>
      <c r="N78" s="47" t="str">
        <f t="shared" si="19"/>
        <v>https://download.lenovo.com/Images/Parts/01YN401/01YN401_B.jpg</v>
      </c>
      <c r="O78" s="48" t="str">
        <f t="shared" si="20"/>
        <v>https://download.lenovo.com/Images/Parts/01YN401/01YN401_details.jpg</v>
      </c>
      <c r="P78" t="str">
        <f t="shared" si="21"/>
        <v/>
      </c>
      <c r="Q78" t="str">
        <f t="shared" si="22"/>
        <v/>
      </c>
      <c r="R78" t="str">
        <f t="shared" si="23"/>
        <v/>
      </c>
      <c r="S78" t="str">
        <f t="shared" si="24"/>
        <v/>
      </c>
      <c r="T78" t="str">
        <f t="shared" si="25"/>
        <v/>
      </c>
      <c r="U78" t="str">
        <f t="shared" si="26"/>
        <v/>
      </c>
      <c r="V78" s="43">
        <f>MATCH(G78,options!$D$1:$D$20,0)</f>
        <v>13</v>
      </c>
    </row>
    <row r="79" spans="3:22" ht="56" x14ac:dyDescent="0.15">
      <c r="C79" s="42"/>
      <c r="D79" s="42"/>
      <c r="E79" s="36"/>
      <c r="F79" s="36"/>
      <c r="G79" s="43" t="s">
        <v>397</v>
      </c>
      <c r="H79" s="36" t="s">
        <v>751</v>
      </c>
      <c r="I79" s="44" t="b">
        <f>TRUE()</f>
        <v>1</v>
      </c>
      <c r="J79" s="42" t="b">
        <f>FALSE()</f>
        <v>0</v>
      </c>
      <c r="K79" s="36" t="s">
        <v>803</v>
      </c>
      <c r="L79" s="46" t="b">
        <f>FALSE()</f>
        <v>0</v>
      </c>
      <c r="M79" s="47" t="str">
        <f t="shared" si="18"/>
        <v>https://download.lenovo.com/Images/Parts/01YN329/01YN329_A.jpg</v>
      </c>
      <c r="N79" s="47" t="str">
        <f t="shared" si="19"/>
        <v>https://download.lenovo.com/Images/Parts/01YN329/01YN329_B.jpg</v>
      </c>
      <c r="O79" s="48" t="str">
        <f t="shared" si="20"/>
        <v>https://download.lenovo.com/Images/Parts/01YN329/01YN329_details.jpg</v>
      </c>
      <c r="P79" t="str">
        <f t="shared" si="21"/>
        <v/>
      </c>
      <c r="Q79" t="str">
        <f t="shared" si="22"/>
        <v/>
      </c>
      <c r="R79" t="str">
        <f t="shared" si="23"/>
        <v/>
      </c>
      <c r="S79" t="str">
        <f t="shared" si="24"/>
        <v/>
      </c>
      <c r="T79" t="str">
        <f t="shared" si="25"/>
        <v/>
      </c>
      <c r="U79" t="str">
        <f t="shared" si="26"/>
        <v/>
      </c>
      <c r="V79" s="43">
        <f>MATCH(G79,options!$D$1:$D$20,0)</f>
        <v>14</v>
      </c>
    </row>
    <row r="80" spans="3:22" ht="56" x14ac:dyDescent="0.15">
      <c r="C80" s="42"/>
      <c r="D80" s="42"/>
      <c r="E80" s="36"/>
      <c r="F80" s="36"/>
      <c r="G80" s="43" t="s">
        <v>400</v>
      </c>
      <c r="H80" s="36" t="s">
        <v>752</v>
      </c>
      <c r="I80" s="44" t="b">
        <f>TRUE()</f>
        <v>1</v>
      </c>
      <c r="J80" s="42" t="b">
        <f>FALSE()</f>
        <v>0</v>
      </c>
      <c r="K80" s="36" t="s">
        <v>804</v>
      </c>
      <c r="L80" s="46" t="b">
        <f>FALSE()</f>
        <v>0</v>
      </c>
      <c r="M80" s="47" t="str">
        <f t="shared" si="18"/>
        <v>https://download.lenovo.com/Images/Parts/01YN406/01YN406_A.jpg</v>
      </c>
      <c r="N80" s="47" t="str">
        <f t="shared" si="19"/>
        <v>https://download.lenovo.com/Images/Parts/01YN406/01YN406_B.jpg</v>
      </c>
      <c r="O80" s="48" t="str">
        <f t="shared" si="20"/>
        <v>https://download.lenovo.com/Images/Parts/01YN406/01YN406_details.jpg</v>
      </c>
      <c r="P80" t="str">
        <f t="shared" si="21"/>
        <v/>
      </c>
      <c r="Q80" t="str">
        <f t="shared" si="22"/>
        <v/>
      </c>
      <c r="R80" t="str">
        <f t="shared" si="23"/>
        <v/>
      </c>
      <c r="S80" t="str">
        <f t="shared" si="24"/>
        <v/>
      </c>
      <c r="T80" t="str">
        <f t="shared" si="25"/>
        <v/>
      </c>
      <c r="U80" t="str">
        <f t="shared" si="26"/>
        <v/>
      </c>
      <c r="V80" s="43">
        <f>MATCH(G80,options!$D$1:$D$20,0)</f>
        <v>15</v>
      </c>
    </row>
    <row r="81" spans="3:22" ht="70" x14ac:dyDescent="0.15">
      <c r="C81" s="42"/>
      <c r="D81" s="42"/>
      <c r="E81" s="36"/>
      <c r="F81" s="36"/>
      <c r="G81" s="43" t="s">
        <v>401</v>
      </c>
      <c r="H81" s="36" t="s">
        <v>753</v>
      </c>
      <c r="I81" s="44" t="b">
        <f>TRUE()</f>
        <v>1</v>
      </c>
      <c r="J81" s="42" t="b">
        <f>FALSE()</f>
        <v>0</v>
      </c>
      <c r="K81" s="36" t="s">
        <v>805</v>
      </c>
      <c r="L81" s="46" t="b">
        <f>FALSE()</f>
        <v>0</v>
      </c>
      <c r="M81" s="47" t="str">
        <f t="shared" si="18"/>
        <v>https://download.lenovo.com/Images/Parts/01YN409/01YN409_A.jpg</v>
      </c>
      <c r="N81" s="47" t="str">
        <f t="shared" si="19"/>
        <v>https://download.lenovo.com/Images/Parts/01YN409/01YN409_B.jpg</v>
      </c>
      <c r="O81" s="48" t="str">
        <f t="shared" si="20"/>
        <v>https://download.lenovo.com/Images/Parts/01YN409/01YN409_details.jpg</v>
      </c>
      <c r="P81" t="str">
        <f t="shared" si="21"/>
        <v/>
      </c>
      <c r="Q81" t="str">
        <f t="shared" si="22"/>
        <v/>
      </c>
      <c r="R81" t="str">
        <f t="shared" si="23"/>
        <v/>
      </c>
      <c r="S81" t="str">
        <f t="shared" si="24"/>
        <v/>
      </c>
      <c r="T81" t="str">
        <f t="shared" si="25"/>
        <v/>
      </c>
      <c r="U81" t="str">
        <f t="shared" si="26"/>
        <v/>
      </c>
      <c r="V81" s="43">
        <f>MATCH(G81,options!$D$1:$D$20,0)</f>
        <v>16</v>
      </c>
    </row>
    <row r="82" spans="3:22" ht="56" x14ac:dyDescent="0.15">
      <c r="C82" s="42"/>
      <c r="D82" s="42"/>
      <c r="E82" s="36"/>
      <c r="F82" s="36"/>
      <c r="G82" s="43" t="s">
        <v>402</v>
      </c>
      <c r="H82" s="36" t="s">
        <v>754</v>
      </c>
      <c r="I82" s="44" t="b">
        <f>TRUE()</f>
        <v>1</v>
      </c>
      <c r="J82" s="42" t="b">
        <f>FALSE()</f>
        <v>0</v>
      </c>
      <c r="K82" s="36" t="s">
        <v>794</v>
      </c>
      <c r="L82" s="46" t="b">
        <f>FALSE()</f>
        <v>0</v>
      </c>
      <c r="M82" s="47" t="str">
        <f t="shared" si="18"/>
        <v>https://download.lenovo.com/Images/Parts/01YN402/01YN402_A.jpg</v>
      </c>
      <c r="N82" s="47" t="str">
        <f t="shared" si="19"/>
        <v>https://download.lenovo.com/Images/Parts/01YN402/01YN402_B.jpg</v>
      </c>
      <c r="O82" s="48" t="str">
        <f t="shared" si="20"/>
        <v>https://download.lenovo.com/Images/Parts/01YN402/01YN402_details.jpg</v>
      </c>
      <c r="P82" t="str">
        <f t="shared" si="21"/>
        <v/>
      </c>
      <c r="Q82" t="str">
        <f t="shared" si="22"/>
        <v/>
      </c>
      <c r="R82" t="str">
        <f t="shared" si="23"/>
        <v/>
      </c>
      <c r="S82" t="str">
        <f t="shared" si="24"/>
        <v/>
      </c>
      <c r="T82" t="str">
        <f t="shared" si="25"/>
        <v/>
      </c>
      <c r="U82" t="str">
        <f t="shared" si="26"/>
        <v/>
      </c>
      <c r="V82" s="43">
        <f>MATCH(G82,options!$D$1:$D$20,0)</f>
        <v>17</v>
      </c>
    </row>
    <row r="83" spans="3:22" ht="56" x14ac:dyDescent="0.15">
      <c r="C83" s="42"/>
      <c r="D83" s="42"/>
      <c r="E83" s="36"/>
      <c r="F83" s="36"/>
      <c r="G83" s="43" t="s">
        <v>404</v>
      </c>
      <c r="H83" s="36" t="s">
        <v>755</v>
      </c>
      <c r="I83" s="44" t="b">
        <f>TRUE()</f>
        <v>1</v>
      </c>
      <c r="J83" s="42" t="b">
        <f>FALSE()</f>
        <v>0</v>
      </c>
      <c r="K83" s="36" t="s">
        <v>803</v>
      </c>
      <c r="L83" s="46" t="b">
        <f>FALSE()</f>
        <v>0</v>
      </c>
      <c r="M83" s="47" t="str">
        <f t="shared" si="18"/>
        <v>https://download.lenovo.com/Images/Parts/01YN329/01YN329_A.jpg</v>
      </c>
      <c r="N83" s="47" t="str">
        <f t="shared" si="19"/>
        <v>https://download.lenovo.com/Images/Parts/01YN329/01YN329_B.jpg</v>
      </c>
      <c r="O83" s="48" t="str">
        <f t="shared" si="20"/>
        <v>https://download.lenovo.com/Images/Parts/01YN329/01YN329_details.jpg</v>
      </c>
      <c r="P83" t="str">
        <f t="shared" si="21"/>
        <v/>
      </c>
      <c r="Q83" t="str">
        <f t="shared" si="22"/>
        <v/>
      </c>
      <c r="R83" t="str">
        <f t="shared" si="23"/>
        <v/>
      </c>
      <c r="S83" t="str">
        <f t="shared" si="24"/>
        <v/>
      </c>
      <c r="T83" t="str">
        <f t="shared" si="25"/>
        <v/>
      </c>
      <c r="U83" t="str">
        <f t="shared" si="26"/>
        <v/>
      </c>
      <c r="V83" s="43">
        <f>MATCH(G83,options!$D$1:$D$20,0)</f>
        <v>18</v>
      </c>
    </row>
    <row r="84" spans="3: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3: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3: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3: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3: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3: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3: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3: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3: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3: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3: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3: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3: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J84:J104 L84:L104 I4:I104</xm:sqref>
        </x14:dataValidation>
        <x14:dataValidation type="list" operator="equal" allowBlank="1" showErrorMessage="1" xr:uid="{00000000-0002-0000-0100-000004000000}">
          <x14:formula1>
            <xm:f>options!$D$1:$D$20</xm:f>
          </x14:formula1>
          <x14:formula2>
            <xm:f>0</xm:f>
          </x14:formula2>
          <xm:sqref>G84:G104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2024-01-29T04:28:31Z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