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
    </mc:Choice>
  </mc:AlternateContent>
  <xr:revisionPtr revIDLastSave="0" documentId="8_{07D8D86E-C012-974E-9636-02615DCB01F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O82" i="1" l="1"/>
  <c r="L82" i="1" s="1"/>
  <c r="CO81" i="1"/>
  <c r="CO80" i="1"/>
  <c r="CO77" i="1"/>
  <c r="CO75" i="1"/>
  <c r="L75" i="1" s="1"/>
  <c r="CO71" i="1"/>
  <c r="CO70" i="1"/>
  <c r="CO66" i="1"/>
  <c r="CO65" i="1"/>
  <c r="L65" i="1" s="1"/>
  <c r="CO57" i="1"/>
  <c r="CO55" i="1"/>
  <c r="L55" i="1" s="1"/>
  <c r="CO52" i="1"/>
  <c r="CO51" i="1"/>
  <c r="CO50" i="1"/>
  <c r="L50" i="1" s="1"/>
  <c r="CO46" i="1"/>
  <c r="CO42" i="1"/>
  <c r="CO40" i="1"/>
  <c r="FE40" i="1" s="1"/>
  <c r="CO36" i="1"/>
  <c r="L36" i="1" s="1"/>
  <c r="CO35" i="1"/>
  <c r="CO32" i="1"/>
  <c r="FE32" i="1" s="1"/>
  <c r="CO30" i="1"/>
  <c r="FE30" i="1" s="1"/>
  <c r="CO25" i="1"/>
  <c r="L25" i="1" s="1"/>
  <c r="D23" i="2"/>
  <c r="C23" i="2"/>
  <c r="D22" i="2"/>
  <c r="C22" i="2"/>
  <c r="D21" i="2"/>
  <c r="C21" i="2"/>
  <c r="D20" i="2"/>
  <c r="C20" i="2"/>
  <c r="D19" i="2"/>
  <c r="C19" i="2"/>
  <c r="CO20" i="1" s="1"/>
  <c r="L20" i="1" s="1"/>
  <c r="D18" i="2"/>
  <c r="C18" i="2"/>
  <c r="D17" i="2"/>
  <c r="C17" i="2"/>
  <c r="D16" i="2"/>
  <c r="C16" i="2"/>
  <c r="CO17" i="1" s="1"/>
  <c r="D15" i="2"/>
  <c r="C15" i="2"/>
  <c r="D14" i="2"/>
  <c r="C14" i="2"/>
  <c r="CO15" i="1" s="1"/>
  <c r="FE15" i="1" s="1"/>
  <c r="D13" i="2"/>
  <c r="C13" i="2"/>
  <c r="D12" i="2"/>
  <c r="C12" i="2"/>
  <c r="D11" i="2"/>
  <c r="C11" i="2"/>
  <c r="D10" i="2"/>
  <c r="C10" i="2"/>
  <c r="D9" i="2"/>
  <c r="C9" i="2"/>
  <c r="CO10" i="1" s="1"/>
  <c r="FE10" i="1" s="1"/>
  <c r="D8" i="2"/>
  <c r="C8" i="2"/>
  <c r="D7" i="2"/>
  <c r="C7" i="2"/>
  <c r="D6" i="2"/>
  <c r="C6" i="2"/>
  <c r="D5" i="2"/>
  <c r="C5" i="2"/>
  <c r="CO6" i="1" s="1"/>
  <c r="FE6" i="1" s="1"/>
  <c r="D4" i="2"/>
  <c r="C4" i="2"/>
  <c r="CO5" i="1" s="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A78" i="1"/>
  <c r="Z78" i="1"/>
  <c r="Y78" i="1"/>
  <c r="X78" i="1"/>
  <c r="W78" i="1"/>
  <c r="J78" i="1"/>
  <c r="I78" i="1"/>
  <c r="H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A77" i="1"/>
  <c r="Z77" i="1"/>
  <c r="Y77" i="1"/>
  <c r="X77" i="1"/>
  <c r="W77" i="1"/>
  <c r="S77" i="1"/>
  <c r="R77" i="1"/>
  <c r="Q77" i="1"/>
  <c r="J77" i="1"/>
  <c r="I77" i="1"/>
  <c r="H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A69" i="1"/>
  <c r="Z69" i="1"/>
  <c r="Y69" i="1"/>
  <c r="X69" i="1"/>
  <c r="W69" i="1"/>
  <c r="U69" i="1"/>
  <c r="J69" i="1"/>
  <c r="I69" i="1"/>
  <c r="H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A68" i="1"/>
  <c r="Z68" i="1"/>
  <c r="Y68" i="1"/>
  <c r="X68" i="1"/>
  <c r="W68" i="1"/>
  <c r="M68" i="1"/>
  <c r="J68" i="1"/>
  <c r="I68" i="1"/>
  <c r="H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B67" i="1"/>
  <c r="AA67" i="1"/>
  <c r="Z67" i="1"/>
  <c r="Y67" i="1"/>
  <c r="X67" i="1"/>
  <c r="W67" i="1"/>
  <c r="P67" i="1"/>
  <c r="O67" i="1"/>
  <c r="J67" i="1"/>
  <c r="I67" i="1"/>
  <c r="H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B58" i="1"/>
  <c r="AA58" i="1"/>
  <c r="Z58" i="1"/>
  <c r="Y58" i="1"/>
  <c r="X58" i="1"/>
  <c r="W58" i="1"/>
  <c r="S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I75" i="1" l="1"/>
  <c r="AI6" i="1"/>
  <c r="AJ25" i="1"/>
  <c r="AK30" i="1"/>
  <c r="AK32" i="1"/>
  <c r="AI37" i="1"/>
  <c r="AI61" i="1"/>
  <c r="AI66" i="1"/>
  <c r="AI69" i="1"/>
  <c r="AI78" i="1"/>
  <c r="AI81" i="1"/>
  <c r="AJ84" i="1"/>
  <c r="AK25" i="1"/>
  <c r="AJ37" i="1"/>
  <c r="AI56" i="1"/>
  <c r="AK84" i="1"/>
  <c r="AI45" i="1"/>
  <c r="AK37" i="1"/>
  <c r="AK43" i="1"/>
  <c r="AI46" i="1"/>
  <c r="AI58" i="1"/>
  <c r="AI68" i="1"/>
  <c r="AI30" i="1"/>
  <c r="AI50" i="1"/>
  <c r="AI59" i="1"/>
  <c r="AK42" i="1"/>
  <c r="AK46" i="1"/>
  <c r="AI49" i="1"/>
  <c r="AI80" i="1"/>
  <c r="AI23" i="1"/>
  <c r="AI84" i="1"/>
  <c r="AK49" i="1"/>
  <c r="AI65" i="1"/>
  <c r="AI77" i="1"/>
  <c r="AK80" i="1"/>
  <c r="AI51" i="1"/>
  <c r="AI60" i="1"/>
  <c r="AI67" i="1"/>
  <c r="AI70" i="1"/>
  <c r="AI76" i="1"/>
  <c r="AI47" i="1"/>
  <c r="AK27" i="1"/>
  <c r="AI48" i="1"/>
  <c r="AI55" i="1"/>
  <c r="AI57" i="1"/>
  <c r="AI73" i="1"/>
  <c r="F74" i="1"/>
  <c r="AI74" i="1"/>
  <c r="AI64" i="1"/>
  <c r="AI54" i="1"/>
  <c r="F77" i="1"/>
  <c r="F78" i="1"/>
  <c r="AI83" i="1"/>
  <c r="AI63" i="1"/>
  <c r="AI53" i="1"/>
  <c r="AI82" i="1"/>
  <c r="AI72" i="1"/>
  <c r="AI62" i="1"/>
  <c r="AI52" i="1"/>
  <c r="AI71" i="1"/>
  <c r="F83" i="1"/>
  <c r="AI79" i="1"/>
  <c r="F69" i="1"/>
  <c r="AI40" i="1"/>
  <c r="F67" i="1"/>
  <c r="F68" i="1"/>
  <c r="F79" i="1"/>
  <c r="F82" i="1"/>
  <c r="FE34" i="1"/>
  <c r="L58"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<sst xmlns="http://schemas.openxmlformats.org/spreadsheetml/2006/main" count="1059" uniqueCount="822">
  <si>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</si>
  <si>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</si>
  <si>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</si>
  <si>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</si>
  <si>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</si>
  <si>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</si>
  <si>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</si>
  <si>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</si>
  <si>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</si>
  <si>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</si>
  <si>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</si>
  <si>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</si>
  <si>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</si>
  <si>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</si>
  <si>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</si>
  <si>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</si>
  <si>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</si>
  <si>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</si>
  <si>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</si>
  <si>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</si>
  <si>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</si>
  <si>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</si>
  <si>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</si>
  <si>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</si>
  <si>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</si>
  <si>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</si>
  <si>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</si>
  <si>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</si>
  <si>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</si>
  <si>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</si>
  <si>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</si>
  <si>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</si>
  <si>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</si>
  <si>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</si>
  <si>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</si>
  <si>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</si>
  <si>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</si>
  <si>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</si>
  <si>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</si>
  <si>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</si>
  <si>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</si>
  <si>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</si>
  <si>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</si>
  <si>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</si>
  <si>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</si>
  <si>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</si>
  <si>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</si>
  <si>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</si>
  <si>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</si>
  <si>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</si>
  <si>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</si>
  <si>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</si>
  <si>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</si>
  <si>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</si>
  <si>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</si>
  <si>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</si>
  <si>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</si>
  <si>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</si>
  <si>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</si>
  <si>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</si>
  <si>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</si>
  <si>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</si>
  <si>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</si>
  <si>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</si>
  <si>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</si>
  <si>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</si>
  <si>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</si>
  <si>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</si>
  <si>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</si>
  <si>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</si>
  <si>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</si>
  <si>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</si>
  <si>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</si>
  <si>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</si>
  <si>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</si>
  <si>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</si>
  <si>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</si>
  <si>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</si>
  <si>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</si>
  <si>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</si>
  <si>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</si>
  <si>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</si>
  <si>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</si>
  <si>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</si>
  <si>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</si>
  <si>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</si>
  <si>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</si>
  <si>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</si>
  <si>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</si>
  <si>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</si>
  <si>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</si>
  <si>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</si>
  <si>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</si>
  <si>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</si>
  <si>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</si>
  <si>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</si>
  <si>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</si>
  <si>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</si>
  <si>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</si>
  <si>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</si>
  <si>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</si>
  <si>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</si>
  <si>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</si>
  <si>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</si>
  <si>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</si>
  <si>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</si>
  <si>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</si>
  <si>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</si>
  <si>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</si>
  <si>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</si>
  <si>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</si>
  <si>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</si>
  <si>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</si>
  <si>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</si>
  <si>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</si>
  <si>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</si>
  <si>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</si>
  <si>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</si>
  <si>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</si>
  <si>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</si>
  <si>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</si>
  <si>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</si>
  <si>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</si>
  <si>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</si>
  <si>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</si>
  <si>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</si>
  <si>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</si>
  <si>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</si>
  <si>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</si>
  <si>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</si>
  <si>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</si>
  <si>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</si>
  <si>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</si>
  <si>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</si>
  <si>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</si>
  <si>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</si>
  <si>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</si>
  <si>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</si>
  <si>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</si>
  <si>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</si>
  <si>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</si>
  <si>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</si>
  <si>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</si>
  <si>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</si>
  <si>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</si>
  <si>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</si>
  <si>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</si>
  <si>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</si>
  <si>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</si>
  <si>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</si>
  <si>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</si>
  <si>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</si>
  <si>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</si>
  <si>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</si>
  <si>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</si>
  <si>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</si>
  <si>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</si>
  <si>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</si>
  <si>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</si>
  <si>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</si>
  <si>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</si>
  <si>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</si>
  <si>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</si>
  <si>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</si>
  <si>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</si>
  <si>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</si>
  <si>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</si>
  <si>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</si>
  <si>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</si>
  <si>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</si>
  <si>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</si>
  <si>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</si>
  <si>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</si>
  <si>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</si>
  <si>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</si>
  <si>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</si>
  <si>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</si>
  <si>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</si>
  <si>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</si>
  <si>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</si>
  <si>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</si>
  <si>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</si>
  <si>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</si>
  <si>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</si>
  <si>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</si>
  <si>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</si>
  <si>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</si>
  <si>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</si>
  <si>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</si>
  <si>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</si>
  <si>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</si>
  <si>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</si>
  <si>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</si>
  <si>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</si>
  <si>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</si>
  <si>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</si>
  <si>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</si>
  <si>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</si>
  <si>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</si>
  <si>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</si>
  <si>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</si>
  <si>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</si>
  <si>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</si>
  <si>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</si>
  <si>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</si>
  <si>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</si>
  <si>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</si>
  <si>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</si>
  <si>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</si>
  <si>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</si>
  <si>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</si>
  <si>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</si>
  <si>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</si>
  <si>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</si>
  <si>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</si>
  <si>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</si>
  <si>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</si>
  <si>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</si>
  <si>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</si>
  <si>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</si>
  <si>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</si>
  <si>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</si>
  <si>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</si>
  <si>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</si>
  <si>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</si>
  <si>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</si>
  <si>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</si>
  <si>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</si>
  <si>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</si>
  <si>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</si>
  <si>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</si>
  <si>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</si>
  <si>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</si>
  <si>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</si>
  <si>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</si>
  <si>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</si>
  <si>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</si>
  <si>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</si>
  <si>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</si>
  <si>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</si>
  <si>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</si>
  <si>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</si>
  <si>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</si>
  <si>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</si>
  <si>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</si>
  <si>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</si>
  <si>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</si>
  <si>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</si>
  <si>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</si>
  <si>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</si>
  <si>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</si>
  <si>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</si>
  <si>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</si>
  <si>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</si>
  <si>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</si>
  <si>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</si>
  <si>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</si>
  <si>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</si>
  <si>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</si>
  <si>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</si>
  <si>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</si>
  <si>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</si>
  <si>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</si>
  <si>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</si>
  <si>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</si>
  <si>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</si>
  <si>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</si>
  <si>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</si>
  <si>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</si>
  <si>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</si>
  <si>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</si>
  <si>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</si>
  <si>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</si>
  <si>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</si>
  <si>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</si>
  <si>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</si>
  <si>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</si>
  <si>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</si>
  <si>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</si>
  <si>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</si>
  <si>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</si>
  <si>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</si>
  <si>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</si>
  <si>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</si>
  <si>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</si>
  <si>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</si>
  <si>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</si>
  <si>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</si>
  <si>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</si>
  <si>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</si>
  <si>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</si>
  <si>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</si>
  <si>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</si>
  <si>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</si>
  <si>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</si>
  <si>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</si>
  <si>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</si>
  <si>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</si>
  <si>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</si>
  <si>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</si>
  <si>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</si>
  <si>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</si>
  <si>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</si>
  <si>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</si>
  <si>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</si>
  <si>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</si>
  <si>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</si>
  <si>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</si>
  <si>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</si>
  <si>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</si>
  <si>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</si>
  <si>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</si>
  <si>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</si>
  <si>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</si>
  <si>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</si>
  <si>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</si>
  <si>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</si>
  <si>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</si>
  <si>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</si>
  <si>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</si>
  <si>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</si>
  <si>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</si>
  <si>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</si>
  <si>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</si>
  <si>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</si>
  <si>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</si>
  <si>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</si>
  <si>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</si>
  <si>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</si>
  <si>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</si>
  <si>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</si>
  <si>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</si>
  <si>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</si>
  <si>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</si>
  <si>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</si>
  <si>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</si>
  <si>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</si>
  <si>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</si>
  <si>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</si>
  <si>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</si>
  <si>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</si>
  <si>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</si>
  <si>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</si>
  <si>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</si>
  <si>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</si>
  <si>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</si>
  <si>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</si>
  <si>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</si>
  <si>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</si>
  <si>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</si>
  <si>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</si>
  <si>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</si>
  <si>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</si>
  <si>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</si>
  <si>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</si>
  <si>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</si>
  <si>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</si>
  <si>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</si>
  <si>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</si>
  <si>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</si>
  <si>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</si>
  <si>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</si>
  <si>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</si>
  <si>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</si>
  <si>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</si>
  <si>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</si>
  <si>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</si>
  <si>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</si>
  <si>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</si>
  <si>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</si>
  <si>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</si>
  <si>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</si>
  <si>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</si>
  <si>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</si>
  <si>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</si>
  <si>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</si>
  <si>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</si>
  <si>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</si>
  <si>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</si>
  <si>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</si>
  <si>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</si>
  <si>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</si>
  <si>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</si>
  <si>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</si>
  <si>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</si>
  <si>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</si>
  <si>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</si>
  <si>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</si>
  <si>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</si>
  <si>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</si>
  <si>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</si>
  <si>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</si>
  <si>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</si>
  <si>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</si>
  <si>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</si>
  <si>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</si>
  <si>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</si>
  <si>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</si>
  <si>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</si>
  <si>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</si>
  <si>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</si>
  <si>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</si>
  <si>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</si>
  <si>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</si>
  <si>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</si>
  <si>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</si>
  <si>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</si>
  <si>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</si>
  <si>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</si>
  <si>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</si>
  <si>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</si>
  <si>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</si>
  <si>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</si>
  <si>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</si>
  <si>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</si>
  <si>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</si>
  <si>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</si>
  <si>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</si>
  <si>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</si>
  <si>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</si>
  <si>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</si>
  <si>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</si>
  <si>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</si>
  <si>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</si>
  <si>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</si>
  <si>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</si>
  <si>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</si>
  <si>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</si>
  <si>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</si>
  <si>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</si>
  <si>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</si>
  <si>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</si>
  <si>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</si>
  <si>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</si>
  <si>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</si>
  <si>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</si>
  <si>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</si>
  <si>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</si>
  <si>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</si>
  <si>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</si>
  <si>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</si>
  <si>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</si>
  <si>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</si>
  <si>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</si>
  <si>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</si>
  <si>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</si>
  <si>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</si>
  <si>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</si>
  <si>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</si>
  <si>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</si>
  <si>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</si>
  <si>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</si>
  <si>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</si>
  <si>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</si>
  <si>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</si>
  <si>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</si>
  <si>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</si>
  <si>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</si>
  <si>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</si>
  <si>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</si>
  <si>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</si>
  <si>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</si>
  <si>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</si>
  <si>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</si>
  <si>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</si>
  <si>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</si>
  <si>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</si>
  <si>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</si>
  <si>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</si>
  <si>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</si>
  <si>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</si>
  <si>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</si>
  <si>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</si>
  <si>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</si>
  <si>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</si>
  <si>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</si>
  <si>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</si>
  <si>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</si>
  <si>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</si>
  <si>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</si>
  <si>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</si>
  <si>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</si>
  <si>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</si>
  <si>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</si>
  <si>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</si>
  <si>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</si>
  <si>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</si>
  <si>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</si>
  <si>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</si>
  <si>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</si>
  <si>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</si>
  <si>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</si>
  <si>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</si>
  <si>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</si>
  <si>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</si>
  <si>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</si>
  <si>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</si>
  <si>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</si>
  <si>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</si>
  <si>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</si>
  <si>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</si>
  <si>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</si>
  <si>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</si>
  <si>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</si>
  <si>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</si>
  <si>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</si>
  <si>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</si>
  <si>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</si>
  <si>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</si>
  <si>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</si>
  <si>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</si>
  <si>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</si>
  <si>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</si>
  <si>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</si>
  <si>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</si>
  <si>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</si>
  <si>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</si>
  <si>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</si>
  <si>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</si>
  <si>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</si>
  <si>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</si>
  <si>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</si>
  <si>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</si>
  <si>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</si>
  <si>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</si>
  <si>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</si>
  <si>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</si>
  <si>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</si>
  <si>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</si>
  <si>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</si>
  <si>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</si>
  <si>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</si>
  <si>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</si>
  <si>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</si>
  <si>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</si>
  <si>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</si>
  <si>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</si>
  <si>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</si>
  <si>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</si>
  <si>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</si>
  <si>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</si>
  <si>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</si>
  <si>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</si>
  <si>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</si>
  <si>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</si>
  <si>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</si>
  <si>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</si>
  <si>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</si>
  <si>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</si>
  <si>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</si>
  <si>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</si>
  <si>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</si>
  <si>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</si>
  <si>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</si>
  <si>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</si>
  <si>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</si>
  <si>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</si>
  <si>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</si>
  <si>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</si>
  <si>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</si>
  <si>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</si>
  <si>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</si>
  <si>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</si>
  <si>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</si>
  <si>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</si>
  <si>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</si>
  <si>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</si>
  <si>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</si>
  <si>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</si>
  <si>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</si>
  <si>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</si>
  <si>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</si>
  <si>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</si>
  <si>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</si>
  <si>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</si>
  <si>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</si>
  <si>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</si>
  <si>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</si>
  <si>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</si>
  <si>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</si>
  <si>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</si>
  <si>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</si>
  <si>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</si>
  <si>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</si>
  <si>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</si>
  <si>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</si>
  <si>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</si>
  <si>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</si>
  <si>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</si>
  <si>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</si>
  <si>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</si>
  <si>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</si>
  <si>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</si>
  <si>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</si>
  <si>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</si>
  <si>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</si>
  <si>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</si>
  <si>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</si>
  <si>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</si>
  <si>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</si>
  <si>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</si>
  <si>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</si>
  <si>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</si>
  <si>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</si>
  <si>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</si>
  <si>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</si>
  <si>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</si>
  <si>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</si>
  <si>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</si>
  <si>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</si>
  <si>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</si>
  <si>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</si>
  <si>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</si>
  <si>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</si>
  <si>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</si>
  <si>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</si>
  <si>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</si>
  <si>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</si>
  <si>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</si>
  <si>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</si>
  <si>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</si>
  <si>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</si>
  <si>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</si>
  <si>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</si>
  <si>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</si>
  <si>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</si>
  <si>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</si>
  <si>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</si>
  <si>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</si>
  <si>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</si>
  <si>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</si>
  <si>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</si>
  <si>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</si>
  <si>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</si>
  <si>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</si>
  <si>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</si>
  <si>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</si>
  <si>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</si>
  <si>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</si>
  <si>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</si>
  <si>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</si>
  <si>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</si>
  <si>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</si>
  <si>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</si>
  <si>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</si>
  <si>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</si>
  <si>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</si>
  <si>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</si>
  <si>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</si>
  <si>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</si>
  <si>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</si>
  <si>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</si>
  <si>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</si>
  <si>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</si>
  <si>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</si>
  <si>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</si>
  <si>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</si>
  <si>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</si>
  <si>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</si>
  <si>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</si>
  <si>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</si>
  <si>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</si>
  <si>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</si>
  <si>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</si>
  <si>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</si>
  <si>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</si>
  <si>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</si>
  <si>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</si>
  <si>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</si>
  <si>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</si>
  <si>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</si>
  <si>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</si>
  <si>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</si>
  <si>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</si>
  <si>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</si>
  <si>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</si>
  <si>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</si>
  <si>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</si>
  <si>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</si>
  <si>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</si>
  <si>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</si>
  <si>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</si>
  <si>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</si>
  <si>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</si>
  <si>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</si>
  <si>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</si>
  <si>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</si>
  <si>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</si>
  <si>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</si>
  <si>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</si>
  <si>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</si>
  <si>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</si>
  <si>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</si>
  <si>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</si>
  <si>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</si>
  <si>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</si>
  <si>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</si>
  <si>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</si>
  <si>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</si>
  <si>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</si>
  <si>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</si>
  <si>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</si>
  <si>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</si>
  <si>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</si>
  <si>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</si>
  <si>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</si>
  <si>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</si>
  <si>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</si>
  <si>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</si>
  <si>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</si>
  <si>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</si>
  <si>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</si>
  <si>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</si>
  <si>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</si>
  <si>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</si>
  <si>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</si>
  <si>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</si>
  <si>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</si>
  <si>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</si>
  <si>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</si>
  <si>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</si>
  <si>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</si>
  <si>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</si>
  <si>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</si>
  <si>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</si>
  <si>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</si>
  <si>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</si>
  <si>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</si>
  <si>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</si>
  <si>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</si>
  <si>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</si>
  <si>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</si>
  <si>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</si>
  <si>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</si>
  <si>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</si>
  <si>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</si>
  <si>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</si>
  <si>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</si>
  <si>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</si>
  <si>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</si>
  <si>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</si>
  <si>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</si>
  <si>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</si>
  <si>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</si>
  <si>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</si>
  <si>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</si>
  <si>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</si>
  <si>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</si>
  <si>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</si>
  <si>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</si>
  <si>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</si>
  <si>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</si>
  <si>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</si>
  <si>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</si>
  <si>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</si>
  <si>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</si>
  <si>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</si>
  <si>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Lenovo T490 Parent</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</si>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</sst>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T490 Parent</v>
      </c>
      <c r="C4" s="27" t="s">
        <v>345</v>
      </c>
      <c r="D4" s="28">
        <f>Values!B14</f>
        <v>5714401488996</v>
      </c>
      <c r="E4" s="1" t="s">
        <v>346</v>
      </c>
      <c r="F4" s="27" t="str">
        <f>SUBSTITUTE(Values!B1, "{language}", "") &amp; " " &amp; Values!B3</f>
        <v>replacement  backlit keyboard for Lenovo Thinkpad  T480s, T490, E490, L480, L490, L380, L390, L380 Yoga, L390 Yoga, E490, E480</v>
      </c>
      <c r="G4" s="27" t="s">
        <v>345</v>
      </c>
      <c r="H4" s="1" t="str">
        <f>Values!B16</f>
        <v>computer-keyboards</v>
      </c>
      <c r="I4" s="1" t="str">
        <f>IF(ISBLANK(Values!E3),"","4730574031")</f>
        <v>4730574031</v>
      </c>
      <c r="J4" s="29" t="str">
        <f>Values!B13</f>
        <v>Lenovo T490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T480s black - DE</v>
      </c>
      <c r="C5" s="29" t="str">
        <f>IF(ISBLANK(Values!E4),"","TellusRem")</f>
        <v>TellusRem</v>
      </c>
      <c r="D5" s="28">
        <f>IF(ISBLANK(Values!E4),"",Values!E4)</f>
        <v>5714401480013</v>
      </c>
      <c r="E5" s="1" t="str">
        <f>IF(ISBLANK(Values!E4),"","EAN")</f>
        <v>EAN</v>
      </c>
      <c r="F5" s="27" t="str">
        <f>IF(ISBLANK(Values!E4),"",IF(Values!J4, SUBSTITUTE(Values!$B$1, "{language}", Values!H4) &amp; " " &amp;Values!$B$3, SUBSTITUTE(Values!$B$2, "{language}", Values!$H4) &amp; " " &amp;Values!$B$3))</f>
        <v>replacement Lenovo T480s black - DE backlit keyboard for Lenovo Thinkpad  T480s, T490, E490, L480, L490, L380, L390, L380 Yoga, L390 Yoga, E490, E480</v>
      </c>
      <c r="G5" s="29" t="str">
        <f>IF(ISBLANK(Values!E4),"",IF(Values!$B$20="PartialUpdate","","TellusRem"))</f>
        <v/>
      </c>
      <c r="H5" s="1" t="str">
        <f>IF(ISBLANK(Values!E4),"",Values!$B$16)</f>
        <v>computer-keyboards</v>
      </c>
      <c r="I5" s="1" t="str">
        <f>IF(ISBLANK(Values!E4),"","4730574031")</f>
        <v>4730574031</v>
      </c>
      <c r="J5" s="31" t="str">
        <f>IF(ISBLANK(Values!E4),"",Values!F4 )</f>
        <v>Lenovo T480s black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https://raw.githubusercontent.com/PatrickVibild/TellusAmazonPictures/master/pictures/Lenovo/T480S/BL/DE/1.jpg</v>
      </c>
      <c r="N5" s="27" t="str">
        <f>IF(ISBLANK(Values!$F4),"",Values!N4)</f>
        <v>https://raw.githubusercontent.com/PatrickVibild/TellusAmazonPictures/master/pictures/Lenovo/T480S/BL/DE/2.jpg</v>
      </c>
      <c r="O5" s="27" t="str">
        <f>IF(ISBLANK(Values!$F4),"",Values!O4)</f>
        <v>https://raw.githubusercontent.com/PatrickVibild/TellusAmazonPictures/master/pictures/Lenovo/T480S/BL/DE/3.jpg</v>
      </c>
      <c r="P5" s="27" t="str">
        <f>IF(ISBLANK(Values!$F4),"",Values!P4)</f>
        <v>https://raw.githubusercontent.com/PatrickVibild/TellusAmazonPictures/master/pictures/Lenovo/T480S/BL/DE/4.jpg</v>
      </c>
      <c r="Q5" s="27" t="str">
        <f>IF(ISBLANK(Values!$F4),"",Values!Q4)</f>
        <v>https://raw.githubusercontent.com/PatrickVibild/TellusAmazonPictures/master/pictures/Lenovo/T480S/BL/DE/5.jpg</v>
      </c>
      <c r="R5" s="27" t="str">
        <f>IF(ISBLANK(Values!$F4),"",Values!R4)</f>
        <v>https://raw.githubusercontent.com/PatrickVibild/TellusAmazonPictures/master/pictures/Lenovo/T480S/BL/DE/6.jpg</v>
      </c>
      <c r="S5" s="27" t="str">
        <f>IF(ISBLANK(Values!$F4),"",Values!S4)</f>
        <v>https://raw.githubusercontent.com/PatrickVibild/TellusAmazonPictures/master/pictures/Lenovo/T480S/BL/DE/7.jpg</v>
      </c>
      <c r="T5" s="27" t="str">
        <f>IF(ISBLANK(Values!$F4),"",Values!T4)</f>
        <v>https://raw.githubusercontent.com/PatrickVibild/TellusAmazonPictures/master/pictures/Lenovo/T480S/BL/DE/8.jpg</v>
      </c>
      <c r="U5" s="27" t="str">
        <f>IF(ISBLANK(Values!$F4),"",Values!U4)</f>
        <v>https://raw.githubusercontent.com/PatrickVibild/TellusAmazonPictures/master/pictures/Lenovo/T480S/BL/DE/9.jpg</v>
      </c>
      <c r="W5" s="29" t="str">
        <f>IF(ISBLANK(Values!E4),"","Child")</f>
        <v>Child</v>
      </c>
      <c r="X5" s="29" t="str">
        <f>IF(ISBLANK(Values!E4),"",Values!$B$13)</f>
        <v>Lenovo T490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Lenovo T480s black - DE backlit.</v>
      </c>
      <c r="AM5" s="1" t="str">
        <f>SUBSTITUTE(IF(ISBLANK(Values!E4),"",Values!$B$27),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 s="27" t="str">
        <f>IF(ISBLANK(Values!E4),"",Values!H4)</f>
        <v>Lenovo T480s black - DE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computercomponent</v>
      </c>
      <c r="B6" s="33" t="str">
        <f>IF(ISBLANK(Values!E5),"",Values!F5)</f>
        <v>Lenovo T480s black - FR</v>
      </c>
      <c r="C6" s="29" t="str">
        <f>IF(ISBLANK(Values!E5),"","TellusRem")</f>
        <v>TellusRem</v>
      </c>
      <c r="D6" s="28">
        <f>IF(ISBLANK(Values!E5),"",Values!E5)</f>
        <v>5714401480020</v>
      </c>
      <c r="E6" s="1" t="str">
        <f>IF(ISBLANK(Values!E5),"","EAN")</f>
        <v>EAN</v>
      </c>
      <c r="F6" s="27" t="str">
        <f>IF(ISBLANK(Values!E5),"",IF(Values!J5, SUBSTITUTE(Values!$B$1, "{language}", Values!H5) &amp; " " &amp;Values!$B$3, SUBSTITUTE(Values!$B$2, "{language}", Values!$H5) &amp; " " &amp;Values!$B$3))</f>
        <v>replacement Lenovo T480s black - FR backlit keyboard for Lenovo Thinkpad  T480s, T490, E490, L480, L490, L380, L390, L380 Yoga, L390 Yoga, E490, E480</v>
      </c>
      <c r="G6" s="29" t="str">
        <f>IF(ISBLANK(Values!E5),"",IF(Values!$B$20="PartialUpdate","","TellusRem"))</f>
        <v/>
      </c>
      <c r="H6" s="1" t="str">
        <f>IF(ISBLANK(Values!E5),"",Values!$B$16)</f>
        <v>computer-keyboards</v>
      </c>
      <c r="I6" s="1" t="str">
        <f>IF(ISBLANK(Values!E5),"","4730574031")</f>
        <v>4730574031</v>
      </c>
      <c r="J6" s="31" t="str">
        <f>IF(ISBLANK(Values!E5),"",Values!F5 )</f>
        <v>Lenovo T480s black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https://raw.githubusercontent.com/PatrickVibild/TellusAmazonPictures/master/pictures/Lenovo/T480S/BL/FR/1.jpg</v>
      </c>
      <c r="N6" s="27" t="str">
        <f>IF(ISBLANK(Values!$F5),"",Values!N5)</f>
        <v>https://raw.githubusercontent.com/PatrickVibild/TellusAmazonPictures/master/pictures/Lenovo/T480S/BL/FR/2.jpg</v>
      </c>
      <c r="O6" s="27" t="str">
        <f>IF(ISBLANK(Values!$F5),"",Values!O5)</f>
        <v>https://raw.githubusercontent.com/PatrickVibild/TellusAmazonPictures/master/pictures/Lenovo/T480S/BL/FR/3.jpg</v>
      </c>
      <c r="P6" s="27" t="str">
        <f>IF(ISBLANK(Values!$F5),"",Values!P5)</f>
        <v>https://raw.githubusercontent.com/PatrickVibild/TellusAmazonPictures/master/pictures/Lenovo/T480S/BL/FR/4.jpg</v>
      </c>
      <c r="Q6" s="27" t="str">
        <f>IF(ISBLANK(Values!$F5),"",Values!Q5)</f>
        <v>https://raw.githubusercontent.com/PatrickVibild/TellusAmazonPictures/master/pictures/Lenovo/T480S/BL/FR/5.jpg</v>
      </c>
      <c r="R6" s="27" t="str">
        <f>IF(ISBLANK(Values!$F5),"",Values!R5)</f>
        <v>https://raw.githubusercontent.com/PatrickVibild/TellusAmazonPictures/master/pictures/Lenovo/T480S/BL/FR/6.jpg</v>
      </c>
      <c r="S6" s="27" t="str">
        <f>IF(ISBLANK(Values!$F5),"",Values!S5)</f>
        <v>https://raw.githubusercontent.com/PatrickVibild/TellusAmazonPictures/master/pictures/Lenovo/T480S/BL/FR/7.jpg</v>
      </c>
      <c r="T6" s="27" t="str">
        <f>IF(ISBLANK(Values!$F5),"",Values!T5)</f>
        <v>https://raw.githubusercontent.com/PatrickVibild/TellusAmazonPictures/master/pictures/Lenovo/T480S/BL/FR/8.jpg</v>
      </c>
      <c r="U6" s="27" t="str">
        <f>IF(ISBLANK(Values!$F5),"",Values!U5)</f>
        <v>https://raw.githubusercontent.com/PatrickVibild/TellusAmazonPictures/master/pictures/Lenovo/T480S/BL/FR/9.jpg</v>
      </c>
      <c r="W6" s="29" t="str">
        <f>IF(ISBLANK(Values!E5),"","Child")</f>
        <v>Child</v>
      </c>
      <c r="X6" s="29" t="str">
        <f>IF(ISBLANK(Values!E5),"",Values!$B$13)</f>
        <v>Lenovo T490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Lenovo T480s black - FR backlit.</v>
      </c>
      <c r="AM6" s="1" t="str">
        <f>SUBSTITUTE(IF(ISBLANK(Values!E5),"",Values!$B$27),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 s="27" t="str">
        <f>IF(ISBLANK(Values!E5),"",Values!H5)</f>
        <v>Lenovo T480s black - FR</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computercomponent</v>
      </c>
      <c r="B7" s="33" t="str">
        <f>IF(ISBLANK(Values!E6),"",Values!F6)</f>
        <v>Lenovo T480s black - IT</v>
      </c>
      <c r="C7" s="29" t="str">
        <f>IF(ISBLANK(Values!E6),"","TellusRem")</f>
        <v>TellusRem</v>
      </c>
      <c r="D7" s="28">
        <f>IF(ISBLANK(Values!E6),"",Values!E6)</f>
        <v>5714401480037</v>
      </c>
      <c r="E7" s="1" t="str">
        <f>IF(ISBLANK(Values!E6),"","EAN")</f>
        <v>EAN</v>
      </c>
      <c r="F7" s="27" t="str">
        <f>IF(ISBLANK(Values!E6),"",IF(Values!J6, SUBSTITUTE(Values!$B$1, "{language}", Values!H6) &amp; " " &amp;Values!$B$3, SUBSTITUTE(Values!$B$2, "{language}", Values!$H6) &amp; " " &amp;Values!$B$3))</f>
        <v>replacement Lenovo T480s black - IT backlit keyboard for Lenovo Thinkpad  T480s, T490, E490, L480, L490, L380, L390, L380 Yoga, L390 Yoga, E490, E480</v>
      </c>
      <c r="G7" s="29" t="str">
        <f>IF(ISBLANK(Values!E6),"",IF(Values!$B$20="PartialUpdate","","TellusRem"))</f>
        <v/>
      </c>
      <c r="H7" s="1" t="str">
        <f>IF(ISBLANK(Values!E6),"",Values!$B$16)</f>
        <v>computer-keyboards</v>
      </c>
      <c r="I7" s="1" t="str">
        <f>IF(ISBLANK(Values!E6),"","4730574031")</f>
        <v>4730574031</v>
      </c>
      <c r="J7" s="31" t="str">
        <f>IF(ISBLANK(Values!E6),"",Values!F6 )</f>
        <v>Lenovo T480s black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https://raw.githubusercontent.com/PatrickVibild/TellusAmazonPictures/master/pictures/Lenovo/T480S/BL/IT/1.jpg</v>
      </c>
      <c r="N7" s="27" t="str">
        <f>IF(ISBLANK(Values!$F6),"",Values!N6)</f>
        <v>https://raw.githubusercontent.com/PatrickVibild/TellusAmazonPictures/master/pictures/Lenovo/T480S/BL/IT/2.jpg</v>
      </c>
      <c r="O7" s="27" t="str">
        <f>IF(ISBLANK(Values!$F6),"",Values!O6)</f>
        <v>https://raw.githubusercontent.com/PatrickVibild/TellusAmazonPictures/master/pictures/Lenovo/T480S/BL/IT/3.jpg</v>
      </c>
      <c r="P7" s="27" t="str">
        <f>IF(ISBLANK(Values!$F6),"",Values!P6)</f>
        <v>https://raw.githubusercontent.com/PatrickVibild/TellusAmazonPictures/master/pictures/Lenovo/T480S/BL/IT/4.jpg</v>
      </c>
      <c r="Q7" s="27" t="str">
        <f>IF(ISBLANK(Values!$F6),"",Values!Q6)</f>
        <v>https://raw.githubusercontent.com/PatrickVibild/TellusAmazonPictures/master/pictures/Lenovo/T480S/BL/IT/5.jpg</v>
      </c>
      <c r="R7" s="27" t="str">
        <f>IF(ISBLANK(Values!$F6),"",Values!R6)</f>
        <v>https://raw.githubusercontent.com/PatrickVibild/TellusAmazonPictures/master/pictures/Lenovo/T480S/BL/IT/6.jpg</v>
      </c>
      <c r="S7" s="27" t="str">
        <f>IF(ISBLANK(Values!$F6),"",Values!S6)</f>
        <v>https://raw.githubusercontent.com/PatrickVibild/TellusAmazonPictures/master/pictures/Lenovo/T480S/BL/IT/7.jpg</v>
      </c>
      <c r="T7" s="27" t="str">
        <f>IF(ISBLANK(Values!$F6),"",Values!T6)</f>
        <v>https://raw.githubusercontent.com/PatrickVibild/TellusAmazonPictures/master/pictures/Lenovo/T480S/BL/IT/8.jpg</v>
      </c>
      <c r="U7" s="27" t="str">
        <f>IF(ISBLANK(Values!$F6),"",Values!U6)</f>
        <v>https://raw.githubusercontent.com/PatrickVibild/TellusAmazonPictures/master/pictures/Lenovo/T480S/BL/IT/9.jpg</v>
      </c>
      <c r="W7" s="29" t="str">
        <f>IF(ISBLANK(Values!E6),"","Child")</f>
        <v>Child</v>
      </c>
      <c r="X7" s="29" t="str">
        <f>IF(ISBLANK(Values!E6),"",Values!$B$13)</f>
        <v>Lenovo T490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Lenovo T480s black - IT backlit.</v>
      </c>
      <c r="AM7" s="1" t="str">
        <f>SUBSTITUTE(IF(ISBLANK(Values!E6),"",Values!$B$27),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 s="27" t="str">
        <f>IF(ISBLANK(Values!E6),"",Values!H6)</f>
        <v>Lenovo T480s black - IT</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computercomponent</v>
      </c>
      <c r="B8" s="33" t="str">
        <f>IF(ISBLANK(Values!E7),"",Values!F7)</f>
        <v>Lenovo T480s black - ES</v>
      </c>
      <c r="C8" s="29" t="str">
        <f>IF(ISBLANK(Values!E7),"","TellusRem")</f>
        <v>TellusRem</v>
      </c>
      <c r="D8" s="28">
        <f>IF(ISBLANK(Values!E7),"",Values!E7)</f>
        <v>5714401480044</v>
      </c>
      <c r="E8" s="1" t="str">
        <f>IF(ISBLANK(Values!E7),"","EAN")</f>
        <v>EAN</v>
      </c>
      <c r="F8" s="27" t="str">
        <f>IF(ISBLANK(Values!E7),"",IF(Values!J7, SUBSTITUTE(Values!$B$1, "{language}", Values!H7) &amp; " " &amp;Values!$B$3, SUBSTITUTE(Values!$B$2, "{language}", Values!$H7) &amp; " " &amp;Values!$B$3))</f>
        <v>replacement Lenovo T480s black - ES backlit keyboard for Lenovo Thinkpad  T480s, T490, E490, L480, L490, L380, L390, L380 Yoga, L390 Yoga, E490, E480</v>
      </c>
      <c r="G8" s="29" t="str">
        <f>IF(ISBLANK(Values!E7),"",IF(Values!$B$20="PartialUpdate","","TellusRem"))</f>
        <v/>
      </c>
      <c r="H8" s="1" t="str">
        <f>IF(ISBLANK(Values!E7),"",Values!$B$16)</f>
        <v>computer-keyboards</v>
      </c>
      <c r="I8" s="1" t="str">
        <f>IF(ISBLANK(Values!E7),"","4730574031")</f>
        <v>4730574031</v>
      </c>
      <c r="J8" s="31" t="str">
        <f>IF(ISBLANK(Values!E7),"",Values!F7 )</f>
        <v>Lenovo T480s black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https://raw.githubusercontent.com/PatrickVibild/TellusAmazonPictures/master/pictures/Lenovo/T480S/BL/ES/1.jpg</v>
      </c>
      <c r="N8" s="27" t="str">
        <f>IF(ISBLANK(Values!$F7),"",Values!N7)</f>
        <v>https://raw.githubusercontent.com/PatrickVibild/TellusAmazonPictures/master/pictures/Lenovo/T480S/BL/ES/2.jpg</v>
      </c>
      <c r="O8" s="27" t="str">
        <f>IF(ISBLANK(Values!$F7),"",Values!O7)</f>
        <v>https://raw.githubusercontent.com/PatrickVibild/TellusAmazonPictures/master/pictures/Lenovo/T480S/BL/ES/3.jpg</v>
      </c>
      <c r="P8" s="27" t="str">
        <f>IF(ISBLANK(Values!$F7),"",Values!P7)</f>
        <v>https://raw.githubusercontent.com/PatrickVibild/TellusAmazonPictures/master/pictures/Lenovo/T480S/BL/ES/4.jpg</v>
      </c>
      <c r="Q8" s="27" t="str">
        <f>IF(ISBLANK(Values!$F7),"",Values!Q7)</f>
        <v>https://raw.githubusercontent.com/PatrickVibild/TellusAmazonPictures/master/pictures/Lenovo/T480S/BL/ES/5.jpg</v>
      </c>
      <c r="R8" s="27" t="str">
        <f>IF(ISBLANK(Values!$F7),"",Values!R7)</f>
        <v>https://raw.githubusercontent.com/PatrickVibild/TellusAmazonPictures/master/pictures/Lenovo/T480S/BL/ES/6.jpg</v>
      </c>
      <c r="S8" s="27" t="str">
        <f>IF(ISBLANK(Values!$F7),"",Values!S7)</f>
        <v>https://raw.githubusercontent.com/PatrickVibild/TellusAmazonPictures/master/pictures/Lenovo/T480S/BL/ES/7.jpg</v>
      </c>
      <c r="T8" s="27" t="str">
        <f>IF(ISBLANK(Values!$F7),"",Values!T7)</f>
        <v>https://raw.githubusercontent.com/PatrickVibild/TellusAmazonPictures/master/pictures/Lenovo/T480S/BL/ES/8.jpg</v>
      </c>
      <c r="U8" s="27" t="str">
        <f>IF(ISBLANK(Values!$F7),"",Values!U7)</f>
        <v>https://raw.githubusercontent.com/PatrickVibild/TellusAmazonPictures/master/pictures/Lenovo/T480S/BL/ES/9.jpg</v>
      </c>
      <c r="W8" s="29" t="str">
        <f>IF(ISBLANK(Values!E7),"","Child")</f>
        <v>Child</v>
      </c>
      <c r="X8" s="29" t="str">
        <f>IF(ISBLANK(Values!E7),"",Values!$B$13)</f>
        <v>Lenovo T490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Lenovo T480s black - ES backlit.</v>
      </c>
      <c r="AM8" s="1" t="str">
        <f>SUBSTITUTE(IF(ISBLANK(Values!E7),"",Values!$B$27),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8" s="27" t="str">
        <f>IF(ISBLANK(Values!E7),"",Values!H7)</f>
        <v>Lenovo T480s black - ES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computercomponent</v>
      </c>
      <c r="B9" s="33" t="str">
        <f>IF(ISBLANK(Values!E8),"",Values!F8)</f>
        <v>Lenovo T480s black - UK</v>
      </c>
      <c r="C9" s="29" t="str">
        <f>IF(ISBLANK(Values!E8),"","TellusRem")</f>
        <v>TellusRem</v>
      </c>
      <c r="D9" s="28">
        <f>IF(ISBLANK(Values!E8),"",Values!E8)</f>
        <v>5714401480051</v>
      </c>
      <c r="E9" s="1" t="str">
        <f>IF(ISBLANK(Values!E8),"","EAN")</f>
        <v>EAN</v>
      </c>
      <c r="F9" s="27" t="str">
        <f>IF(ISBLANK(Values!E8),"",IF(Values!J8, SUBSTITUTE(Values!$B$1, "{language}", Values!H8) &amp; " " &amp;Values!$B$3, SUBSTITUTE(Values!$B$2, "{language}", Values!$H8) &amp; " " &amp;Values!$B$3))</f>
        <v>replacement Lenovo T480s black - UK backlit keyboard for Lenovo Thinkpad  T480s, T490, E490, L480, L490, L380, L390, L380 Yoga, L390 Yoga, E490, E480</v>
      </c>
      <c r="G9" s="29" t="str">
        <f>IF(ISBLANK(Values!E8),"",IF(Values!$B$20="PartialUpdate","","TellusRem"))</f>
        <v/>
      </c>
      <c r="H9" s="1" t="str">
        <f>IF(ISBLANK(Values!E8),"",Values!$B$16)</f>
        <v>computer-keyboards</v>
      </c>
      <c r="I9" s="1" t="str">
        <f>IF(ISBLANK(Values!E8),"","4730574031")</f>
        <v>4730574031</v>
      </c>
      <c r="J9" s="31" t="str">
        <f>IF(ISBLANK(Values!E8),"",Values!F8 )</f>
        <v>Lenovo T480s black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https://raw.githubusercontent.com/PatrickVibild/TellusAmazonPictures/master/pictures/Lenovo/T480S/BL/UK/1.jpg</v>
      </c>
      <c r="N9" s="27" t="str">
        <f>IF(ISBLANK(Values!$F8),"",Values!N8)</f>
        <v>https://raw.githubusercontent.com/PatrickVibild/TellusAmazonPictures/master/pictures/Lenovo/T480S/BL/UK/2.jpg</v>
      </c>
      <c r="O9" s="27" t="str">
        <f>IF(ISBLANK(Values!$F8),"",Values!O8)</f>
        <v>https://raw.githubusercontent.com/PatrickVibild/TellusAmazonPictures/master/pictures/Lenovo/T480S/BL/UK/3.jpg</v>
      </c>
      <c r="P9" s="27" t="str">
        <f>IF(ISBLANK(Values!$F8),"",Values!P8)</f>
        <v>https://raw.githubusercontent.com/PatrickVibild/TellusAmazonPictures/master/pictures/Lenovo/T480S/BL/UK/4.jpg</v>
      </c>
      <c r="Q9" s="27" t="str">
        <f>IF(ISBLANK(Values!$F8),"",Values!Q8)</f>
        <v>https://raw.githubusercontent.com/PatrickVibild/TellusAmazonPictures/master/pictures/Lenovo/T480S/BL/UK/5.jpg</v>
      </c>
      <c r="R9" s="27" t="str">
        <f>IF(ISBLANK(Values!$F8),"",Values!R8)</f>
        <v>https://raw.githubusercontent.com/PatrickVibild/TellusAmazonPictures/master/pictures/Lenovo/T480S/BL/UK/6.jpg</v>
      </c>
      <c r="S9" s="27" t="str">
        <f>IF(ISBLANK(Values!$F8),"",Values!S8)</f>
        <v>https://raw.githubusercontent.com/PatrickVibild/TellusAmazonPictures/master/pictures/Lenovo/T480S/BL/UK/7.jpg</v>
      </c>
      <c r="T9" s="27" t="str">
        <f>IF(ISBLANK(Values!$F8),"",Values!T8)</f>
        <v>https://raw.githubusercontent.com/PatrickVibild/TellusAmazonPictures/master/pictures/Lenovo/T480S/BL/UK/8.jpg</v>
      </c>
      <c r="U9" s="27" t="str">
        <f>IF(ISBLANK(Values!$F8),"",Values!U8)</f>
        <v>https://raw.githubusercontent.com/PatrickVibild/TellusAmazonPictures/master/pictures/Lenovo/T480S/BL/UK/9.jpg</v>
      </c>
      <c r="W9" s="29" t="str">
        <f>IF(ISBLANK(Values!E8),"","Child")</f>
        <v>Child</v>
      </c>
      <c r="X9" s="29" t="str">
        <f>IF(ISBLANK(Values!E8),"",Values!$B$13)</f>
        <v>Lenovo T490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Lenovo T480s black - UK backlit.</v>
      </c>
      <c r="AM9" s="1" t="str">
        <f>SUBSTITUTE(IF(ISBLANK(Values!E8),"",Values!$B$27),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9" s="27" t="str">
        <f>IF(ISBLANK(Values!E8),"",Values!H8)</f>
        <v>Lenovo T480s black - 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computercomponent</v>
      </c>
      <c r="B10" s="33" t="str">
        <f>IF(ISBLANK(Values!E9),"",Values!F9)</f>
        <v>Lenovo T480s black - NOR</v>
      </c>
      <c r="C10" s="29" t="str">
        <f>IF(ISBLANK(Values!E9),"","TellusRem")</f>
        <v>TellusRem</v>
      </c>
      <c r="D10" s="28">
        <f>IF(ISBLANK(Values!E9),"",Values!E9)</f>
        <v>5714401480068</v>
      </c>
      <c r="E10" s="1" t="str">
        <f>IF(ISBLANK(Values!E9),"","EAN")</f>
        <v>EAN</v>
      </c>
      <c r="F10" s="27" t="str">
        <f>IF(ISBLANK(Values!E9),"",IF(Values!J9, SUBSTITUTE(Values!$B$1, "{language}", Values!H9) &amp; " " &amp;Values!$B$3, SUBSTITUTE(Values!$B$2, "{language}", Values!$H9) &amp; " " &amp;Values!$B$3))</f>
        <v>replacement Lenovo T480s black - NOR backlit keyboard for Lenovo Thinkpad  T480s, T490, E490, L480, L490, L380, L390, L380 Yoga, L390 Yoga, E490, E480</v>
      </c>
      <c r="G10" s="29" t="str">
        <f>IF(ISBLANK(Values!E9),"",IF(Values!$B$20="PartialUpdate","","TellusRem"))</f>
        <v/>
      </c>
      <c r="H10" s="1" t="str">
        <f>IF(ISBLANK(Values!E9),"",Values!$B$16)</f>
        <v>computer-keyboards</v>
      </c>
      <c r="I10" s="1" t="str">
        <f>IF(ISBLANK(Values!E9),"","4730574031")</f>
        <v>4730574031</v>
      </c>
      <c r="J10" s="31" t="str">
        <f>IF(ISBLANK(Values!E9),"",Values!F9 )</f>
        <v>Lenovo T480s black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https://raw.githubusercontent.com/PatrickVibild/TellusAmazonPictures/master/pictures/Lenovo/T480S/BL/NOR/1.jpg</v>
      </c>
      <c r="N10" s="27" t="str">
        <f>IF(ISBLANK(Values!$F9),"",Values!N9)</f>
        <v>https://raw.githubusercontent.com/PatrickVibild/TellusAmazonPictures/master/pictures/Lenovo/T480S/BL/NOR/2.jpg</v>
      </c>
      <c r="O10" s="27" t="str">
        <f>IF(ISBLANK(Values!$F9),"",Values!O9)</f>
        <v>https://raw.githubusercontent.com/PatrickVibild/TellusAmazonPictures/master/pictures/Lenovo/T480S/BL/NOR/3.jpg</v>
      </c>
      <c r="P10" s="27" t="str">
        <f>IF(ISBLANK(Values!$F9),"",Values!P9)</f>
        <v>https://raw.githubusercontent.com/PatrickVibild/TellusAmazonPictures/master/pictures/Lenovo/T480S/BL/NOR/4.jpg</v>
      </c>
      <c r="Q10" s="27" t="str">
        <f>IF(ISBLANK(Values!$F9),"",Values!Q9)</f>
        <v>https://raw.githubusercontent.com/PatrickVibild/TellusAmazonPictures/master/pictures/Lenovo/T480S/BL/NOR/5.jpg</v>
      </c>
      <c r="R10" s="27" t="str">
        <f>IF(ISBLANK(Values!$F9),"",Values!R9)</f>
        <v>https://raw.githubusercontent.com/PatrickVibild/TellusAmazonPictures/master/pictures/Lenovo/T480S/BL/NOR/6.jpg</v>
      </c>
      <c r="S10" s="27" t="str">
        <f>IF(ISBLANK(Values!$F9),"",Values!S9)</f>
        <v>https://raw.githubusercontent.com/PatrickVibild/TellusAmazonPictures/master/pictures/Lenovo/T480S/BL/NOR/7.jpg</v>
      </c>
      <c r="T10" s="27" t="str">
        <f>IF(ISBLANK(Values!$F9),"",Values!T9)</f>
        <v>https://raw.githubusercontent.com/PatrickVibild/TellusAmazonPictures/master/pictures/Lenovo/T480S/BL/NOR/8.jpg</v>
      </c>
      <c r="U10" s="27" t="str">
        <f>IF(ISBLANK(Values!$F9),"",Values!U9)</f>
        <v>https://raw.githubusercontent.com/PatrickVibild/TellusAmazonPictures/master/pictures/Lenovo/T480S/BL/NOR/9.jpg</v>
      </c>
      <c r="W10" s="29" t="str">
        <f>IF(ISBLANK(Values!E9),"","Child")</f>
        <v>Child</v>
      </c>
      <c r="X10" s="29" t="str">
        <f>IF(ISBLANK(Values!E9),"",Values!$B$13)</f>
        <v>Lenovo T490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Lenovo T480s black - NOR backlit.</v>
      </c>
      <c r="AM10" s="1" t="str">
        <f>SUBSTITUTE(IF(ISBLANK(Values!E9),"",Values!$B$27),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0" s="27" t="str">
        <f>IF(ISBLANK(Values!E9),"",Values!H9)</f>
        <v>Lenovo T480s black - NOR</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computercomponent</v>
      </c>
      <c r="B11" s="33" t="str">
        <f>IF(ISBLANK(Values!E10),"",Values!F10)</f>
        <v>Lenovo T480s black - BE</v>
      </c>
      <c r="C11" s="29" t="str">
        <f>IF(ISBLANK(Values!E10),"","TellusRem")</f>
        <v>TellusRem</v>
      </c>
      <c r="D11" s="28">
        <f>IF(ISBLANK(Values!E10),"",Values!E10)</f>
        <v>5714401480075</v>
      </c>
      <c r="E11" s="1" t="str">
        <f>IF(ISBLANK(Values!E10),"","EAN")</f>
        <v>EAN</v>
      </c>
      <c r="F11" s="27" t="str">
        <f>IF(ISBLANK(Values!E10),"",IF(Values!J10, SUBSTITUTE(Values!$B$1, "{language}", Values!H10) &amp; " " &amp;Values!$B$3, SUBSTITUTE(Values!$B$2, "{language}", Values!$H10) &amp; " " &amp;Values!$B$3))</f>
        <v>replacement Lenovo T480s black - BE backlit keyboard for Lenovo Thinkpad  T480s, T490, E490, L480, L490, L380, L390, L380 Yoga, L390 Yoga, E490, E480</v>
      </c>
      <c r="G11" s="29" t="str">
        <f>IF(ISBLANK(Values!E10),"",IF(Values!$B$20="PartialUpdate","","TellusRem"))</f>
        <v/>
      </c>
      <c r="H11" s="1" t="str">
        <f>IF(ISBLANK(Values!E10),"",Values!$B$16)</f>
        <v>computer-keyboards</v>
      </c>
      <c r="I11" s="1" t="str">
        <f>IF(ISBLANK(Values!E10),"","4730574031")</f>
        <v>4730574031</v>
      </c>
      <c r="J11" s="31" t="str">
        <f>IF(ISBLANK(Values!E10),"",Values!F10 )</f>
        <v>Lenovo T480s black - BE</v>
      </c>
      <c r="K11" s="27" t="str">
        <f>IF(IF(ISBLANK(Values!E10),"",IF(Values!J10, Values!$B$4, Values!$B$5))=0,"",IF(ISBLANK(Values!E10),"",IF(Values!J10, Values!$B$4, Values!$B$5)))</f>
        <v/>
      </c>
      <c r="L11" s="27">
        <f>IF(ISBLANK(Values!E10),"",IF($CO11="DEFAULT", Values!$B$18, ""))</f>
        <v>5</v>
      </c>
      <c r="M11" s="27" t="str">
        <f>IF(ISBLANK(Values!E10),"",Values!$M10)</f>
        <v>https://download.lenovo.com/Images/Parts/01YP366/01YP366_A.jpg</v>
      </c>
      <c r="N11" s="27" t="str">
        <f>IF(ISBLANK(Values!$F10),"",Values!N10)</f>
        <v>https://download.lenovo.com/Images/Parts/01YP366/01YP366_B.jpg</v>
      </c>
      <c r="O11" s="27" t="str">
        <f>IF(ISBLANK(Values!$F10),"",Values!O10)</f>
        <v>https://download.lenovo.com/Images/Parts/01YP366/01YP366_details.jpg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 Parent</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Lenovo T480s black - BE backlit.</v>
      </c>
      <c r="AM11" s="1" t="str">
        <f>SUBSTITUTE(IF(ISBLANK(Values!E10),"",Values!$B$27),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1" s="27" t="str">
        <f>IF(ISBLANK(Values!E10),"",Values!H10)</f>
        <v>Lenovo T480s black - BE</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computercomponent</v>
      </c>
      <c r="B12" s="33" t="str">
        <f>IF(ISBLANK(Values!E11),"",Values!F11)</f>
        <v>Lenovo T480s black - BG</v>
      </c>
      <c r="C12" s="29" t="str">
        <f>IF(ISBLANK(Values!E11),"","TellusRem")</f>
        <v>TellusRem</v>
      </c>
      <c r="D12" s="28">
        <f>IF(ISBLANK(Values!E11),"",Values!E11)</f>
        <v>5714401480082</v>
      </c>
      <c r="E12" s="1" t="str">
        <f>IF(ISBLANK(Values!E11),"","EAN")</f>
        <v>EAN</v>
      </c>
      <c r="F12" s="27" t="str">
        <f>IF(ISBLANK(Values!E11),"",IF(Values!J11, SUBSTITUTE(Values!$B$1, "{language}", Values!H11) &amp; " " &amp;Values!$B$3, SUBSTITUTE(Values!$B$2, "{language}", Values!$H11) &amp; " " &amp;Values!$B$3))</f>
        <v>replacement Lenovo T480s black - BG backlit keyboard for Lenovo Thinkpad  T480s, T490, E490, L480, L490, L380, L390, L380 Yoga, L390 Yoga, E490, E480</v>
      </c>
      <c r="G12" s="29" t="str">
        <f>IF(ISBLANK(Values!E11),"",IF(Values!$B$20="PartialUpdate","","TellusRem"))</f>
        <v/>
      </c>
      <c r="H12" s="1" t="str">
        <f>IF(ISBLANK(Values!E11),"",Values!$B$16)</f>
        <v>computer-keyboards</v>
      </c>
      <c r="I12" s="1" t="str">
        <f>IF(ISBLANK(Values!E11),"","4730574031")</f>
        <v>4730574031</v>
      </c>
      <c r="J12" s="31" t="str">
        <f>IF(ISBLANK(Values!E11),"",Values!F11 )</f>
        <v>Lenovo T480s black - BG</v>
      </c>
      <c r="K12" s="27" t="str">
        <f>IF(IF(ISBLANK(Values!E11),"",IF(Values!J11, Values!$B$4, Values!$B$5))=0,"",IF(ISBLANK(Values!E11),"",IF(Values!J11, Values!$B$4, Values!$B$5)))</f>
        <v/>
      </c>
      <c r="L12" s="27">
        <f>IF(ISBLANK(Values!E11),"",IF($CO12="DEFAULT", Values!$B$18, ""))</f>
        <v>5</v>
      </c>
      <c r="M12" s="27" t="str">
        <f>IF(ISBLANK(Values!E11),"",Values!$M11)</f>
        <v>https://download.lenovo.com/Images/Parts/01YP287/01YP287_A.jpg</v>
      </c>
      <c r="N12" s="27" t="str">
        <f>IF(ISBLANK(Values!$F11),"",Values!N11)</f>
        <v>https://download.lenovo.com/Images/Parts/01YP287/01YP287_B.jpg</v>
      </c>
      <c r="O12" s="27" t="str">
        <f>IF(ISBLANK(Values!$F11),"",Values!O11)</f>
        <v>https://download.lenovo.com/Images/Parts/01YP287/01YP287_details.jpg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 Parent</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Lenovo T480s black - BG backlit.</v>
      </c>
      <c r="AM12" s="1" t="str">
        <f>SUBSTITUTE(IF(ISBLANK(Values!E11),"",Values!$B$27),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2" s="27" t="str">
        <f>IF(ISBLANK(Values!E11),"",Values!H11)</f>
        <v>Lenovo T480s black - BG</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computercomponent</v>
      </c>
      <c r="B13" s="33" t="str">
        <f>IF(ISBLANK(Values!E12),"",Values!F12)</f>
        <v>Lenovo T480s black - CZ</v>
      </c>
      <c r="C13" s="29" t="str">
        <f>IF(ISBLANK(Values!E12),"","TellusRem")</f>
        <v>TellusRem</v>
      </c>
      <c r="D13" s="28">
        <f>IF(ISBLANK(Values!E12),"",Values!E12)</f>
        <v>5714401480099</v>
      </c>
      <c r="E13" s="1" t="str">
        <f>IF(ISBLANK(Values!E12),"","EAN")</f>
        <v>EAN</v>
      </c>
      <c r="F13" s="27" t="str">
        <f>IF(ISBLANK(Values!E12),"",IF(Values!J12, SUBSTITUTE(Values!$B$1, "{language}", Values!H12) &amp; " " &amp;Values!$B$3, SUBSTITUTE(Values!$B$2, "{language}", Values!$H12) &amp; " " &amp;Values!$B$3))</f>
        <v>replacement Lenovo T480s black - CZ backlit keyboard for Lenovo Thinkpad  T480s, T490, E490, L480, L490, L380, L390, L380 Yoga, L390 Yoga, E490, E480</v>
      </c>
      <c r="G13" s="29" t="str">
        <f>IF(ISBLANK(Values!E12),"",IF(Values!$B$20="PartialUpdate","","TellusRem"))</f>
        <v/>
      </c>
      <c r="H13" s="1" t="str">
        <f>IF(ISBLANK(Values!E12),"",Values!$B$16)</f>
        <v>computer-keyboards</v>
      </c>
      <c r="I13" s="1" t="str">
        <f>IF(ISBLANK(Values!E12),"","4730574031")</f>
        <v>4730574031</v>
      </c>
      <c r="J13" s="31" t="str">
        <f>IF(ISBLANK(Values!E12),"",Values!F12 )</f>
        <v>Lenovo T480s black - CZ</v>
      </c>
      <c r="K13" s="27" t="str">
        <f>IF(IF(ISBLANK(Values!E12),"",IF(Values!J12, Values!$B$4, Values!$B$5))=0,"",IF(ISBLANK(Values!E12),"",IF(Values!J12, Values!$B$4, Values!$B$5)))</f>
        <v/>
      </c>
      <c r="L13" s="27">
        <f>IF(ISBLANK(Values!E12),"",IF($CO13="DEFAULT", Values!$B$18, ""))</f>
        <v>5</v>
      </c>
      <c r="M13" s="27" t="str">
        <f>IF(ISBLANK(Values!E12),"",Values!$M12)</f>
        <v>https://download.lenovo.com/Images/Parts/01EN978/01EN978_A.jpg</v>
      </c>
      <c r="N13" s="27" t="str">
        <f>IF(ISBLANK(Values!$F12),"",Values!N12)</f>
        <v>https://download.lenovo.com/Images/Parts/01EN978/01EN978_B.jpg</v>
      </c>
      <c r="O13" s="27" t="str">
        <f>IF(ISBLANK(Values!$F12),"",Values!O12)</f>
        <v>https://download.lenovo.com/Images/Parts/01EN978/01EN978_details.jpg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T490 Parent</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Lenovo T480s black - CZ backlit.</v>
      </c>
      <c r="AM13" s="1" t="str">
        <f>SUBSTITUTE(IF(ISBLANK(Values!E12),"",Values!$B$27),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3" s="27" t="str">
        <f>IF(ISBLANK(Values!E12),"",Values!H12)</f>
        <v>Lenovo T480s black - CZ</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computercomponent</v>
      </c>
      <c r="B14" s="33" t="str">
        <f>IF(ISBLANK(Values!E13),"",Values!F13)</f>
        <v>Lenovo T480s black - DK</v>
      </c>
      <c r="C14" s="29" t="str">
        <f>IF(ISBLANK(Values!E13),"","TellusRem")</f>
        <v>TellusRem</v>
      </c>
      <c r="D14" s="28">
        <f>IF(ISBLANK(Values!E13),"",Values!E13)</f>
        <v>5714401480105</v>
      </c>
      <c r="E14" s="1" t="str">
        <f>IF(ISBLANK(Values!E13),"","EAN")</f>
        <v>EAN</v>
      </c>
      <c r="F14" s="27" t="str">
        <f>IF(ISBLANK(Values!E13),"",IF(Values!J13, SUBSTITUTE(Values!$B$1, "{language}", Values!H13) &amp; " " &amp;Values!$B$3, SUBSTITUTE(Values!$B$2, "{language}", Values!$H13) &amp; " " &amp;Values!$B$3))</f>
        <v>replacement Lenovo T480s black - DK backlit keyboard for Lenovo Thinkpad  T480s, T490, E490, L480, L490, L380, L390, L380 Yoga, L390 Yoga, E490, E480</v>
      </c>
      <c r="G14" s="29" t="str">
        <f>IF(ISBLANK(Values!E13),"",IF(Values!$B$20="PartialUpdate","","TellusRem"))</f>
        <v/>
      </c>
      <c r="H14" s="1" t="str">
        <f>IF(ISBLANK(Values!E13),"",Values!$B$16)</f>
        <v>computer-keyboards</v>
      </c>
      <c r="I14" s="1" t="str">
        <f>IF(ISBLANK(Values!E13),"","4730574031")</f>
        <v>4730574031</v>
      </c>
      <c r="J14" s="31" t="str">
        <f>IF(ISBLANK(Values!E13),"",Values!F13 )</f>
        <v>Lenovo T480s black - DK</v>
      </c>
      <c r="K14" s="27" t="str">
        <f>IF(IF(ISBLANK(Values!E13),"",IF(Values!J13, Values!$B$4, Values!$B$5))=0,"",IF(ISBLANK(Values!E13),"",IF(Values!J13, Values!$B$4, Values!$B$5)))</f>
        <v/>
      </c>
      <c r="L14" s="27">
        <f>IF(ISBLANK(Values!E13),"",IF($CO14="DEFAULT", Values!$B$18, ""))</f>
        <v>5</v>
      </c>
      <c r="M14" s="27" t="str">
        <f>IF(ISBLANK(Values!E13),"",Values!$M13)</f>
        <v>https://download.lenovo.com/Images/Parts/01YP449/01YP449_A.jpg</v>
      </c>
      <c r="N14" s="27" t="str">
        <f>IF(ISBLANK(Values!$F13),"",Values!N13)</f>
        <v>https://download.lenovo.com/Images/Parts/01YP449/01YP449_B.jpg</v>
      </c>
      <c r="O14" s="27" t="str">
        <f>IF(ISBLANK(Values!$F13),"",Values!O13)</f>
        <v>https://download.lenovo.com/Images/Parts/01YP449/01YP449_details.jpg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T490 Parent</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Lenovo T480s black - DK backlit.</v>
      </c>
      <c r="AM14" s="1" t="str">
        <f>SUBSTITUTE(IF(ISBLANK(Values!E13),"",Values!$B$27),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4" s="27" t="str">
        <f>IF(ISBLANK(Values!E13),"",Values!H13)</f>
        <v>Lenovo T480s black - DK</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computercomponent</v>
      </c>
      <c r="B15" s="33" t="str">
        <f>IF(ISBLANK(Values!E14),"",Values!F14)</f>
        <v>Lenovo T480s black - HU</v>
      </c>
      <c r="C15" s="29" t="str">
        <f>IF(ISBLANK(Values!E14),"","TellusRem")</f>
        <v>TellusRem</v>
      </c>
      <c r="D15" s="28">
        <f>IF(ISBLANK(Values!E14),"",Values!E14)</f>
        <v>5714401480112</v>
      </c>
      <c r="E15" s="1" t="str">
        <f>IF(ISBLANK(Values!E14),"","EAN")</f>
        <v>EAN</v>
      </c>
      <c r="F15" s="27" t="str">
        <f>IF(ISBLANK(Values!E14),"",IF(Values!J14, SUBSTITUTE(Values!$B$1, "{language}", Values!H14) &amp; " " &amp;Values!$B$3, SUBSTITUTE(Values!$B$2, "{language}", Values!$H14) &amp; " " &amp;Values!$B$3))</f>
        <v>replacement Lenovo T480s black - HU backlit keyboard for Lenovo Thinkpad  T480s, T490, E490, L480, L490, L380, L390, L380 Yoga, L390 Yoga, E490, E480</v>
      </c>
      <c r="G15" s="29" t="str">
        <f>IF(ISBLANK(Values!E14),"",IF(Values!$B$20="PartialUpdate","","TellusRem"))</f>
        <v/>
      </c>
      <c r="H15" s="1" t="str">
        <f>IF(ISBLANK(Values!E14),"",Values!$B$16)</f>
        <v>computer-keyboards</v>
      </c>
      <c r="I15" s="1" t="str">
        <f>IF(ISBLANK(Values!E14),"","4730574031")</f>
        <v>4730574031</v>
      </c>
      <c r="J15" s="31" t="str">
        <f>IF(ISBLANK(Values!E14),"",Values!F14 )</f>
        <v>Lenovo T480s black - HU</v>
      </c>
      <c r="K15" s="27" t="str">
        <f>IF(IF(ISBLANK(Values!E14),"",IF(Values!J14, Values!$B$4, Values!$B$5))=0,"",IF(ISBLANK(Values!E14),"",IF(Values!J14, Values!$B$4, Values!$B$5)))</f>
        <v/>
      </c>
      <c r="L15" s="27">
        <f>IF(ISBLANK(Values!E14),"",IF($CO15="DEFAULT", Values!$B$18, ""))</f>
        <v>5</v>
      </c>
      <c r="M15" s="27" t="str">
        <f>IF(ISBLANK(Values!E14),"",Values!$M14)</f>
        <v>https://download.lenovo.com/Images/Parts/01YP535/01YP535_A.jpg</v>
      </c>
      <c r="N15" s="27" t="str">
        <f>IF(ISBLANK(Values!$F14),"",Values!N14)</f>
        <v>https://download.lenovo.com/Images/Parts/01YP535/01YP535_B.jpg</v>
      </c>
      <c r="O15" s="27" t="str">
        <f>IF(ISBLANK(Values!$F14),"",Values!O14)</f>
        <v>https://download.lenovo.com/Images/Parts/01YP535/01YP535_details.jpg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T490 Parent</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Lenovo T480s black - HU backlit.</v>
      </c>
      <c r="AM15" s="1" t="str">
        <f>SUBSTITUTE(IF(ISBLANK(Values!E14),"",Values!$B$27),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5" s="27" t="str">
        <f>IF(ISBLANK(Values!E14),"",Values!H14)</f>
        <v>Lenovo T480s black - HU</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computercomponent</v>
      </c>
      <c r="B16" s="33" t="str">
        <f>IF(ISBLANK(Values!E15),"",Values!F15)</f>
        <v>Lenovo T480s black - NL</v>
      </c>
      <c r="C16" s="29" t="str">
        <f>IF(ISBLANK(Values!E15),"","TellusRem")</f>
        <v>TellusRem</v>
      </c>
      <c r="D16" s="28">
        <f>IF(ISBLANK(Values!E15),"",Values!E15)</f>
        <v>5714401480129</v>
      </c>
      <c r="E16" s="1" t="str">
        <f>IF(ISBLANK(Values!E15),"","EAN")</f>
        <v>EAN</v>
      </c>
      <c r="F16" s="27" t="str">
        <f>IF(ISBLANK(Values!E15),"",IF(Values!J15, SUBSTITUTE(Values!$B$1, "{language}", Values!H15) &amp; " " &amp;Values!$B$3, SUBSTITUTE(Values!$B$2, "{language}", Values!$H15) &amp; " " &amp;Values!$B$3))</f>
        <v>replacement Lenovo T480s black - NL backlit keyboard for Lenovo Thinkpad  T480s, T490, E490, L480, L490, L380, L390, L380 Yoga, L390 Yoga, E490, E480</v>
      </c>
      <c r="G16" s="29" t="str">
        <f>IF(ISBLANK(Values!E15),"",IF(Values!$B$20="PartialUpdate","","TellusRem"))</f>
        <v/>
      </c>
      <c r="H16" s="1" t="str">
        <f>IF(ISBLANK(Values!E15),"",Values!$B$16)</f>
        <v>computer-keyboards</v>
      </c>
      <c r="I16" s="1" t="str">
        <f>IF(ISBLANK(Values!E15),"","4730574031")</f>
        <v>4730574031</v>
      </c>
      <c r="J16" s="31" t="str">
        <f>IF(ISBLANK(Values!E15),"",Values!F15 )</f>
        <v>Lenovo T480s black - NL</v>
      </c>
      <c r="K16" s="27" t="str">
        <f>IF(IF(ISBLANK(Values!E15),"",IF(Values!J15, Values!$B$4, Values!$B$5))=0,"",IF(ISBLANK(Values!E15),"",IF(Values!J15, Values!$B$4, Values!$B$5)))</f>
        <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T490 Parent</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Lenovo T480s black - NL backlit.</v>
      </c>
      <c r="AM16" s="1" t="str">
        <f>SUBSTITUTE(IF(ISBLANK(Values!E15),"",Values!$B$27),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6" s="27" t="str">
        <f>IF(ISBLANK(Values!E15),"",Values!H15)</f>
        <v>Lenovo T480s black - NL</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computercomponent</v>
      </c>
      <c r="B17" s="33" t="str">
        <f>IF(ISBLANK(Values!E16),"",Values!F16)</f>
        <v>Lenovo T480s black - NO</v>
      </c>
      <c r="C17" s="29" t="str">
        <f>IF(ISBLANK(Values!E16),"","TellusRem")</f>
        <v>TellusRem</v>
      </c>
      <c r="D17" s="28">
        <f>IF(ISBLANK(Values!E16),"",Values!E16)</f>
        <v>5714401480136</v>
      </c>
      <c r="E17" s="1" t="str">
        <f>IF(ISBLANK(Values!E16),"","EAN")</f>
        <v>EAN</v>
      </c>
      <c r="F17" s="27" t="str">
        <f>IF(ISBLANK(Values!E16),"",IF(Values!J16, SUBSTITUTE(Values!$B$1, "{language}", Values!H16) &amp; " " &amp;Values!$B$3, SUBSTITUTE(Values!$B$2, "{language}", Values!$H16) &amp; " " &amp;Values!$B$3))</f>
        <v>replacement Lenovo T480s black - NO backlit keyboard for Lenovo Thinkpad  T480s, T490, E490, L480, L490, L380, L390, L380 Yoga, L390 Yoga, E490, E480</v>
      </c>
      <c r="G17" s="29" t="str">
        <f>IF(ISBLANK(Values!E16),"",IF(Values!$B$20="PartialUpdate","","TellusRem"))</f>
        <v/>
      </c>
      <c r="H17" s="1" t="str">
        <f>IF(ISBLANK(Values!E16),"",Values!$B$16)</f>
        <v>computer-keyboards</v>
      </c>
      <c r="I17" s="1" t="str">
        <f>IF(ISBLANK(Values!E16),"","4730574031")</f>
        <v>4730574031</v>
      </c>
      <c r="J17" s="31" t="str">
        <f>IF(ISBLANK(Values!E16),"",Values!F16 )</f>
        <v>Lenovo T480s black - NO</v>
      </c>
      <c r="K17" s="27" t="str">
        <f>IF(IF(ISBLANK(Values!E16),"",IF(Values!J16, Values!$B$4, Values!$B$5))=0,"",IF(ISBLANK(Values!E16),"",IF(Values!J16, Values!$B$4, Values!$B$5)))</f>
        <v/>
      </c>
      <c r="L17" s="27">
        <f>IF(ISBLANK(Values!E16),"",IF($CO17="DEFAULT", Values!$B$18, ""))</f>
        <v>5</v>
      </c>
      <c r="M17" s="27" t="str">
        <f>IF(ISBLANK(Values!E16),"",Values!$M16)</f>
        <v>https://download.lenovo.com/Images/Parts/01YP540/01YP540_A.jpg</v>
      </c>
      <c r="N17" s="27" t="str">
        <f>IF(ISBLANK(Values!$F16),"",Values!N16)</f>
        <v>https://download.lenovo.com/Images/Parts/01YP540/01YP540_B.jpg</v>
      </c>
      <c r="O17" s="27" t="str">
        <f>IF(ISBLANK(Values!$F16),"",Values!O16)</f>
        <v>https://download.lenovo.com/Images/Parts/01YP540/01YP540_details.jpg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T490 Parent</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Lenovo T480s black - NO backlit.</v>
      </c>
      <c r="AM17" s="1" t="str">
        <f>SUBSTITUTE(IF(ISBLANK(Values!E16),"",Values!$B$27),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7" s="27" t="str">
        <f>IF(ISBLANK(Values!E16),"",Values!H16)</f>
        <v>Lenovo T480s black - NO</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computercomponent</v>
      </c>
      <c r="B18" s="33" t="str">
        <f>IF(ISBLANK(Values!E17),"",Values!F17)</f>
        <v>Lenovo T480s black - PL</v>
      </c>
      <c r="C18" s="29" t="str">
        <f>IF(ISBLANK(Values!E17),"","TellusRem")</f>
        <v>TellusRem</v>
      </c>
      <c r="D18" s="28">
        <f>IF(ISBLANK(Values!E17),"",Values!E17)</f>
        <v>5714401480143</v>
      </c>
      <c r="E18" s="1" t="str">
        <f>IF(ISBLANK(Values!E17),"","EAN")</f>
        <v>EAN</v>
      </c>
      <c r="F18" s="27" t="str">
        <f>IF(ISBLANK(Values!E17),"",IF(Values!J17, SUBSTITUTE(Values!$B$1, "{language}", Values!H17) &amp; " " &amp;Values!$B$3, SUBSTITUTE(Values!$B$2, "{language}", Values!$H17) &amp; " " &amp;Values!$B$3))</f>
        <v>replacement Lenovo T480s black - PL backlit keyboard for Lenovo Thinkpad  T480s, T490, E490, L480, L490, L380, L390, L380 Yoga, L390 Yoga, E490, E480</v>
      </c>
      <c r="G18" s="29" t="str">
        <f>IF(ISBLANK(Values!E17),"",IF(Values!$B$20="PartialUpdate","","TellusRem"))</f>
        <v/>
      </c>
      <c r="H18" s="1" t="str">
        <f>IF(ISBLANK(Values!E17),"",Values!$B$16)</f>
        <v>computer-keyboards</v>
      </c>
      <c r="I18" s="1" t="str">
        <f>IF(ISBLANK(Values!E17),"","4730574031")</f>
        <v>4730574031</v>
      </c>
      <c r="J18" s="31" t="str">
        <f>IF(ISBLANK(Values!E17),"",Values!F17 )</f>
        <v>Lenovo T480s black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T490 Parent</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Lenovo T480s black - PL backlit.</v>
      </c>
      <c r="AM18" s="1" t="str">
        <f>SUBSTITUTE(IF(ISBLANK(Values!E17),"",Values!$B$27),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8" s="27" t="str">
        <f>IF(ISBLANK(Values!E17),"",Values!H17)</f>
        <v>Lenovo T480s black - PL</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computercomponent</v>
      </c>
      <c r="B19" s="33" t="str">
        <f>IF(ISBLANK(Values!E18),"",Values!F18)</f>
        <v>Lenovo T480s black - PT</v>
      </c>
      <c r="C19" s="29" t="str">
        <f>IF(ISBLANK(Values!E18),"","TellusRem")</f>
        <v>TellusRem</v>
      </c>
      <c r="D19" s="28">
        <f>IF(ISBLANK(Values!E18),"",Values!E18)</f>
        <v>5714401480150</v>
      </c>
      <c r="E19" s="1" t="str">
        <f>IF(ISBLANK(Values!E18),"","EAN")</f>
        <v>EAN</v>
      </c>
      <c r="F19" s="27" t="str">
        <f>IF(ISBLANK(Values!E18),"",IF(Values!J18, SUBSTITUTE(Values!$B$1, "{language}", Values!H18) &amp; " " &amp;Values!$B$3, SUBSTITUTE(Values!$B$2, "{language}", Values!$H18) &amp; " " &amp;Values!$B$3))</f>
        <v>replacement Lenovo T480s black - PT backlit keyboard for Lenovo Thinkpad  T480s, T490, E490, L480, L490, L380, L390, L380 Yoga, L390 Yoga, E490, E480</v>
      </c>
      <c r="G19" s="29" t="str">
        <f>IF(ISBLANK(Values!E18),"",IF(Values!$B$20="PartialUpdate","","TellusRem"))</f>
        <v/>
      </c>
      <c r="H19" s="1" t="str">
        <f>IF(ISBLANK(Values!E18),"",Values!$B$16)</f>
        <v>computer-keyboards</v>
      </c>
      <c r="I19" s="1" t="str">
        <f>IF(ISBLANK(Values!E18),"","4730574031")</f>
        <v>4730574031</v>
      </c>
      <c r="J19" s="31" t="str">
        <f>IF(ISBLANK(Values!E18),"",Values!F18 )</f>
        <v>Lenovo T480s black - PT</v>
      </c>
      <c r="K19" s="27" t="str">
        <f>IF(IF(ISBLANK(Values!E18),"",IF(Values!J18, Values!$B$4, Values!$B$5))=0,"",IF(ISBLANK(Values!E18),"",IF(Values!J18, Values!$B$4, Values!$B$5)))</f>
        <v/>
      </c>
      <c r="L19" s="27">
        <f>IF(ISBLANK(Values!E18),"",IF($CO19="DEFAULT", Values!$B$18, ""))</f>
        <v>5</v>
      </c>
      <c r="M19" s="27" t="str">
        <f>IF(ISBLANK(Values!E18),"",Values!$M18)</f>
        <v>https://download.lenovo.com/Images/Parts/01YP541/01YP541_A.jpg</v>
      </c>
      <c r="N19" s="27" t="str">
        <f>IF(ISBLANK(Values!$F18),"",Values!N18)</f>
        <v>https://download.lenovo.com/Images/Parts/01YP541/01YP541_B.jpg</v>
      </c>
      <c r="O19" s="27" t="str">
        <f>IF(ISBLANK(Values!$F18),"",Values!O18)</f>
        <v>https://download.lenovo.com/Images/Parts/01YP541/01YP541_details.jpg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T490 Parent</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Lenovo T480s black - PT backlit.</v>
      </c>
      <c r="AM19" s="1" t="str">
        <f>SUBSTITUTE(IF(ISBLANK(Values!E18),"",Values!$B$27),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9" s="27" t="str">
        <f>IF(ISBLANK(Values!E18),"",Values!H18)</f>
        <v>Lenovo T480s black - PT</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computercomponent</v>
      </c>
      <c r="B20" s="33" t="str">
        <f>IF(ISBLANK(Values!E19),"",Values!F19)</f>
        <v>Lenovo T480s black - SE/FI</v>
      </c>
      <c r="C20" s="29" t="str">
        <f>IF(ISBLANK(Values!E19),"","TellusRem")</f>
        <v>TellusRem</v>
      </c>
      <c r="D20" s="28">
        <f>IF(ISBLANK(Values!E19),"",Values!E19)</f>
        <v>5714401480167</v>
      </c>
      <c r="E20" s="1" t="str">
        <f>IF(ISBLANK(Values!E19),"","EAN")</f>
        <v>EAN</v>
      </c>
      <c r="F20" s="27" t="str">
        <f>IF(ISBLANK(Values!E19),"",IF(Values!J19, SUBSTITUTE(Values!$B$1, "{language}", Values!H19) &amp; " " &amp;Values!$B$3, SUBSTITUTE(Values!$B$2, "{language}", Values!$H19) &amp; " " &amp;Values!$B$3))</f>
        <v>replacement Lenovo T480s black - SE/FI backlit keyboard for Lenovo Thinkpad  T480s, T490, E490, L480, L490, L380, L390, L380 Yoga, L390 Yoga, E490, E480</v>
      </c>
      <c r="G20" s="29" t="str">
        <f>IF(ISBLANK(Values!E19),"",IF(Values!$B$20="PartialUpdate","","TellusRem"))</f>
        <v/>
      </c>
      <c r="H20" s="1" t="str">
        <f>IF(ISBLANK(Values!E19),"",Values!$B$16)</f>
        <v>computer-keyboards</v>
      </c>
      <c r="I20" s="1" t="str">
        <f>IF(ISBLANK(Values!E19),"","4730574031")</f>
        <v>4730574031</v>
      </c>
      <c r="J20" s="31" t="str">
        <f>IF(ISBLANK(Values!E19),"",Values!F19 )</f>
        <v>Lenovo T480s black - SE/FI</v>
      </c>
      <c r="K20" s="27" t="str">
        <f>IF(IF(ISBLANK(Values!E19),"",IF(Values!J19, Values!$B$4, Values!$B$5))=0,"",IF(ISBLANK(Values!E19),"",IF(Values!J19, Values!$B$4, Values!$B$5)))</f>
        <v/>
      </c>
      <c r="L20" s="27">
        <f>IF(ISBLANK(Values!E19),"",IF($CO20="DEFAULT", Values!$B$18, ""))</f>
        <v>5</v>
      </c>
      <c r="M20" s="27" t="str">
        <f>IF(ISBLANK(Values!E19),"",Values!$M19)</f>
        <v>https://download.lenovo.com/Images/Parts/01YP549/01YP549_A.jpg</v>
      </c>
      <c r="N20" s="27" t="str">
        <f>IF(ISBLANK(Values!$F19),"",Values!N19)</f>
        <v>https://download.lenovo.com/Images/Parts/01YP549/01YP549_B.jpg</v>
      </c>
      <c r="O20" s="27" t="str">
        <f>IF(ISBLANK(Values!$F19),"",Values!O19)</f>
        <v>https://download.lenovo.com/Images/Parts/01YP549/01YP549_details.jpg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T490 Parent</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Lenovo T480s black - SE/FI backlit.</v>
      </c>
      <c r="AM20" s="1" t="str">
        <f>SUBSTITUTE(IF(ISBLANK(Values!E19),"",Values!$B$27),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20" s="27" t="str">
        <f>IF(ISBLANK(Values!E19),"",Values!H19)</f>
        <v>Lenovo T480s black - SE/FI</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computercomponent</v>
      </c>
      <c r="B21" s="33" t="str">
        <f>IF(ISBLANK(Values!E20),"",Values!F20)</f>
        <v>Lenovo T480s black - CH</v>
      </c>
      <c r="C21" s="29" t="str">
        <f>IF(ISBLANK(Values!E20),"","TellusRem")</f>
        <v>TellusRem</v>
      </c>
      <c r="D21" s="28">
        <f>IF(ISBLANK(Values!E20),"",Values!E20)</f>
        <v>5714401480174</v>
      </c>
      <c r="E21" s="1" t="str">
        <f>IF(ISBLANK(Values!E20),"","EAN")</f>
        <v>EAN</v>
      </c>
      <c r="F21" s="27" t="str">
        <f>IF(ISBLANK(Values!E20),"",IF(Values!J20, SUBSTITUTE(Values!$B$1, "{language}", Values!H20) &amp; " " &amp;Values!$B$3, SUBSTITUTE(Values!$B$2, "{language}", Values!$H20) &amp; " " &amp;Values!$B$3))</f>
        <v>replacement Lenovo T480s black - CH backlit keyboard for Lenovo Thinkpad  T480s, T490, E490, L480, L490, L380, L390, L380 Yoga, L390 Yoga, E490, E480</v>
      </c>
      <c r="G21" s="29" t="str">
        <f>IF(ISBLANK(Values!E20),"",IF(Values!$B$20="PartialUpdate","","TellusRem"))</f>
        <v/>
      </c>
      <c r="H21" s="1" t="str">
        <f>IF(ISBLANK(Values!E20),"",Values!$B$16)</f>
        <v>computer-keyboards</v>
      </c>
      <c r="I21" s="1" t="str">
        <f>IF(ISBLANK(Values!E20),"","4730574031")</f>
        <v>4730574031</v>
      </c>
      <c r="J21" s="31" t="str">
        <f>IF(ISBLANK(Values!E20),"",Values!F20 )</f>
        <v>Lenovo T480s black - CH</v>
      </c>
      <c r="K21" s="27" t="str">
        <f>IF(IF(ISBLANK(Values!E20),"",IF(Values!J20, Values!$B$4, Values!$B$5))=0,"",IF(ISBLANK(Values!E20),"",IF(Values!J20, Values!$B$4, Values!$B$5)))</f>
        <v/>
      </c>
      <c r="L21" s="27">
        <f>IF(ISBLANK(Values!E20),"",IF($CO21="DEFAULT", Values!$B$18, ""))</f>
        <v>5</v>
      </c>
      <c r="M21" s="27" t="str">
        <f>IF(ISBLANK(Values!E20),"",Values!$M20)</f>
        <v>https://download.lenovo.com/Images/Parts/01YP546/01YP546_A.jpg</v>
      </c>
      <c r="N21" s="27" t="str">
        <f>IF(ISBLANK(Values!$F20),"",Values!N20)</f>
        <v>https://download.lenovo.com/Images/Parts/01YP546/01YP546_B.jpg</v>
      </c>
      <c r="O21" s="27" t="str">
        <f>IF(ISBLANK(Values!$F20),"",Values!O20)</f>
        <v>https://download.lenovo.com/Images/Parts/01YP546/01YP546_details.jpg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T490 Parent</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Lenovo T480s black - CH backlit.</v>
      </c>
      <c r="AM21" s="1" t="str">
        <f>SUBSTITUTE(IF(ISBLANK(Values!E20),"",Values!$B$27),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21" s="27" t="str">
        <f>IF(ISBLANK(Values!E20),"",Values!H20)</f>
        <v>Lenovo T480s black - CH</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computercomponent</v>
      </c>
      <c r="B22" s="33" t="str">
        <f>IF(ISBLANK(Values!E21),"",Values!F21)</f>
        <v>Lenovo T480s black - US INT</v>
      </c>
      <c r="C22" s="29" t="str">
        <f>IF(ISBLANK(Values!E21),"","TellusRem")</f>
        <v>TellusRem</v>
      </c>
      <c r="D22" s="28">
        <f>IF(ISBLANK(Values!E21),"",Values!E21)</f>
        <v>5714401480181</v>
      </c>
      <c r="E22" s="1" t="str">
        <f>IF(ISBLANK(Values!E21),"","EAN")</f>
        <v>EAN</v>
      </c>
      <c r="F22" s="27" t="str">
        <f>IF(ISBLANK(Values!E21),"",IF(Values!J21, SUBSTITUTE(Values!$B$1, "{language}", Values!H21) &amp; " " &amp;Values!$B$3, SUBSTITUTE(Values!$B$2, "{language}", Values!$H21) &amp; " " &amp;Values!$B$3))</f>
        <v>replacement Lenovo T480s black - US INT backlit keyboard for Lenovo Thinkpad  T480s, T490, E490, L480, L490, L380, L390, L380 Yoga, L390 Yoga, E490, E480</v>
      </c>
      <c r="G22" s="29" t="str">
        <f>IF(ISBLANK(Values!E21),"",IF(Values!$B$20="PartialUpdate","","TellusRem"))</f>
        <v/>
      </c>
      <c r="H22" s="1" t="str">
        <f>IF(ISBLANK(Values!E21),"",Values!$B$16)</f>
        <v>computer-keyboards</v>
      </c>
      <c r="I22" s="1" t="str">
        <f>IF(ISBLANK(Values!E21),"","4730574031")</f>
        <v>4730574031</v>
      </c>
      <c r="J22" s="31" t="str">
        <f>IF(ISBLANK(Values!E21),"",Values!F21 )</f>
        <v>Lenovo T480s black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https://raw.githubusercontent.com/PatrickVibild/TellusAmazonPictures/master/pictures/Lenovo/T480S/BL/USI/1.jpg</v>
      </c>
      <c r="N22" s="27" t="str">
        <f>IF(ISBLANK(Values!$F21),"",Values!N21)</f>
        <v>https://raw.githubusercontent.com/PatrickVibild/TellusAmazonPictures/master/pictures/Lenovo/T480S/BL/USI/2.jpg</v>
      </c>
      <c r="O22" s="27" t="str">
        <f>IF(ISBLANK(Values!$F21),"",Values!O21)</f>
        <v>https://raw.githubusercontent.com/PatrickVibild/TellusAmazonPictures/master/pictures/Lenovo/T480S/BL/USI/3.jpg</v>
      </c>
      <c r="P22" s="27" t="str">
        <f>IF(ISBLANK(Values!$F21),"",Values!P21)</f>
        <v>https://raw.githubusercontent.com/PatrickVibild/TellusAmazonPictures/master/pictures/Lenovo/T480S/BL/USI/4.jpg</v>
      </c>
      <c r="Q22" s="27" t="str">
        <f>IF(ISBLANK(Values!$F21),"",Values!Q21)</f>
        <v>https://raw.githubusercontent.com/PatrickVibild/TellusAmazonPictures/master/pictures/Lenovo/T480S/BL/USI/5.jpg</v>
      </c>
      <c r="R22" s="27" t="str">
        <f>IF(ISBLANK(Values!$F21),"",Values!R21)</f>
        <v>https://raw.githubusercontent.com/PatrickVibild/TellusAmazonPictures/master/pictures/Lenovo/T480S/BL/USI/6.jpg</v>
      </c>
      <c r="S22" s="27" t="str">
        <f>IF(ISBLANK(Values!$F21),"",Values!S21)</f>
        <v>https://raw.githubusercontent.com/PatrickVibild/TellusAmazonPictures/master/pictures/Lenovo/T480S/BL/USI/7.jpg</v>
      </c>
      <c r="T22" s="27" t="str">
        <f>IF(ISBLANK(Values!$F21),"",Values!T21)</f>
        <v>https://raw.githubusercontent.com/PatrickVibild/TellusAmazonPictures/master/pictures/Lenovo/T480S/BL/USI/8.jpg</v>
      </c>
      <c r="U22" s="27" t="str">
        <f>IF(ISBLANK(Values!$F21),"",Values!U21)</f>
        <v>https://raw.githubusercontent.com/PatrickVibild/TellusAmazonPictures/master/pictures/Lenovo/T480S/BL/USI/9.jpg</v>
      </c>
      <c r="W22" s="29" t="str">
        <f>IF(ISBLANK(Values!E21),"","Child")</f>
        <v>Child</v>
      </c>
      <c r="X22" s="29" t="str">
        <f>IF(ISBLANK(Values!E21),"",Values!$B$13)</f>
        <v>Lenovo T490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Lenovo T480s black - US INT backlit.</v>
      </c>
      <c r="AM22" s="1" t="str">
        <f>SUBSTITUTE(IF(ISBLANK(Values!E21),"",Values!$B$27),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22" s="27" t="str">
        <f>IF(ISBLANK(Values!E21),"",Values!H21)</f>
        <v>Lenovo T480s black - US INT</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48" x14ac:dyDescent="0.2">
      <c r="A23" s="1" t="str">
        <f>IF(ISBLANK(Values!E22),"",IF(Values!$B$37="EU","computercomponent","computer"))</f>
        <v>computercomponent</v>
      </c>
      <c r="B23" s="33" t="str">
        <f>IF(ISBLANK(Values!E22),"",Values!F22)</f>
        <v>Lenovo T480s black - RUS</v>
      </c>
      <c r="C23" s="29" t="str">
        <f>IF(ISBLANK(Values!E22),"","TellusRem")</f>
        <v>TellusRem</v>
      </c>
      <c r="D23" s="28">
        <f>IF(ISBLANK(Values!E22),"",Values!E22)</f>
        <v>5714401480198</v>
      </c>
      <c r="E23" s="1" t="str">
        <f>IF(ISBLANK(Values!E22),"","EAN")</f>
        <v>EAN</v>
      </c>
      <c r="F23" s="27" t="str">
        <f>IF(ISBLANK(Values!E22),"",IF(Values!J22, SUBSTITUTE(Values!$B$1, "{language}", Values!H22) &amp; " " &amp;Values!$B$3, SUBSTITUTE(Values!$B$2, "{language}", Values!$H22) &amp; " " &amp;Values!$B$3))</f>
        <v>replacement Lenovo T480s black - RUS backlit keyboard for Lenovo Thinkpad  T480s, T490, E490, L480, L490, L380, L390, L380 Yoga, L390 Yoga, E490, E480</v>
      </c>
      <c r="G23" s="29" t="str">
        <f>IF(ISBLANK(Values!E22),"",IF(Values!$B$20="PartialUpdate","","TellusRem"))</f>
        <v/>
      </c>
      <c r="H23" s="1" t="str">
        <f>IF(ISBLANK(Values!E22),"",Values!$B$16)</f>
        <v>computer-keyboards</v>
      </c>
      <c r="I23" s="1" t="str">
        <f>IF(ISBLANK(Values!E22),"","4730574031")</f>
        <v>4730574031</v>
      </c>
      <c r="J23" s="31" t="str">
        <f>IF(ISBLANK(Values!E22),"",Values!F22 )</f>
        <v>Lenovo T480s black - RUS</v>
      </c>
      <c r="K23" s="27" t="str">
        <f>IF(IF(ISBLANK(Values!E22),"",IF(Values!J22, Values!$B$4, Values!$B$5))=0,"",IF(ISBLANK(Values!E22),"",IF(Values!J22, Values!$B$4, Values!$B$5)))</f>
        <v/>
      </c>
      <c r="L23" s="27">
        <f>IF(ISBLANK(Values!E22),"",IF($CO23="DEFAULT", Values!$B$18, ""))</f>
        <v>5</v>
      </c>
      <c r="M23" s="27" t="str">
        <f>IF(ISBLANK(Values!E22),"",Values!$M22)</f>
        <v>https://download.lenovo.com/Images/Parts/01YP542/01YP542_A.jpg</v>
      </c>
      <c r="N23" s="27" t="str">
        <f>IF(ISBLANK(Values!$F22),"",Values!N22)</f>
        <v>https://download.lenovo.com/Images/Parts/01YP542/01YP542_B.jpg</v>
      </c>
      <c r="O23" s="27" t="str">
        <f>IF(ISBLANK(Values!$F22),"",Values!O22)</f>
        <v>https://download.lenovo.com/Images/Parts/01YP542/01YP542_details.jpg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T490 Parent</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Lenovo T480s black - RUS backlit.</v>
      </c>
      <c r="AM23" s="1" t="str">
        <f>SUBSTITUTE(IF(ISBLANK(Values!E22),"",Values!$B$27),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Lenovo T480s black - RUS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T480s black - US</v>
      </c>
      <c r="C24" s="29" t="str">
        <f>IF(ISBLANK(Values!E23),"","TellusRem")</f>
        <v>TellusRem</v>
      </c>
      <c r="D24" s="28">
        <f>IF(ISBLANK(Values!E23),"",Values!E23)</f>
        <v>5714401480204</v>
      </c>
      <c r="E24" s="1" t="str">
        <f>IF(ISBLANK(Values!E23),"","EAN")</f>
        <v>EAN</v>
      </c>
      <c r="F24" s="27" t="str">
        <f>IF(ISBLANK(Values!E23),"",IF(Values!J23, SUBSTITUTE(Values!$B$1, "{language}", Values!H23) &amp; " " &amp;Values!$B$3, SUBSTITUTE(Values!$B$2, "{language}", Values!$H23) &amp; " " &amp;Values!$B$3))</f>
        <v>replacement Lenovo T480s black - US backlit keyboard for Lenovo Thinkpad  T480s, T490, E490, L480, L490, L380, L390, L380 Yoga, L390 Yoga, E490, E480</v>
      </c>
      <c r="G24" s="29" t="str">
        <f>IF(ISBLANK(Values!E23),"",IF(Values!$B$20="PartialUpdate","","TellusRem"))</f>
        <v/>
      </c>
      <c r="H24" s="1" t="str">
        <f>IF(ISBLANK(Values!E23),"",Values!$B$16)</f>
        <v>computer-keyboards</v>
      </c>
      <c r="I24" s="1" t="str">
        <f>IF(ISBLANK(Values!E23),"","4730574031")</f>
        <v>4730574031</v>
      </c>
      <c r="J24" s="31" t="str">
        <f>IF(ISBLANK(Values!E23),"",Values!F23 )</f>
        <v>Lenovo T480s black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https://raw.githubusercontent.com/PatrickVibild/TellusAmazonPictures/master/pictures/Lenovo/T480S/BL/US/1.jpg</v>
      </c>
      <c r="N24" s="27" t="str">
        <f>IF(ISBLANK(Values!$F23),"",Values!N23)</f>
        <v>https://raw.githubusercontent.com/PatrickVibild/TellusAmazonPictures/master/pictures/Lenovo/T480S/BL/US/2.jpg</v>
      </c>
      <c r="O24" s="27" t="str">
        <f>IF(ISBLANK(Values!$F23),"",Values!O23)</f>
        <v>https://raw.githubusercontent.com/PatrickVibild/TellusAmazonPictures/master/pictures/Lenovo/T480S/BL/US/3.jpg</v>
      </c>
      <c r="P24" s="27" t="str">
        <f>IF(ISBLANK(Values!$F23),"",Values!P23)</f>
        <v>https://raw.githubusercontent.com/PatrickVibild/TellusAmazonPictures/master/pictures/Lenovo/T480S/BL/US/4.jpg</v>
      </c>
      <c r="Q24" s="27" t="str">
        <f>IF(ISBLANK(Values!$F23),"",Values!Q23)</f>
        <v>https://raw.githubusercontent.com/PatrickVibild/TellusAmazonPictures/master/pictures/Lenovo/T480S/BL/US/5.jpg</v>
      </c>
      <c r="R24" s="27" t="str">
        <f>IF(ISBLANK(Values!$F23),"",Values!R23)</f>
        <v>https://raw.githubusercontent.com/PatrickVibild/TellusAmazonPictures/master/pictures/Lenovo/T480S/BL/US/6.jpg</v>
      </c>
      <c r="S24" s="27" t="str">
        <f>IF(ISBLANK(Values!$F23),"",Values!S23)</f>
        <v>https://raw.githubusercontent.com/PatrickVibild/TellusAmazonPictures/master/pictures/Lenovo/T480S/BL/US/7.jpg</v>
      </c>
      <c r="T24" s="27" t="str">
        <f>IF(ISBLANK(Values!$F23),"",Values!T23)</f>
        <v>https://raw.githubusercontent.com/PatrickVibild/TellusAmazonPictures/master/pictures/Lenovo/T480S/BL/US/8.jpg</v>
      </c>
      <c r="U24" s="27" t="str">
        <f>IF(ISBLANK(Values!$F23),"",Values!U23)</f>
        <v>https://raw.githubusercontent.com/PatrickVibild/TellusAmazonPictures/master/pictures/Lenovo/T480S/BL/US/9.jpg</v>
      </c>
      <c r="V24" s="1"/>
      <c r="W24" s="29" t="str">
        <f>IF(ISBLANK(Values!E23),"","Child")</f>
        <v>Child</v>
      </c>
      <c r="X24" s="29" t="str">
        <f>IF(ISBLANK(Values!E23),"",Values!$B$13)</f>
        <v>Lenovo T490 Parent</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Lenovo T480s black - US backlit.</v>
      </c>
      <c r="AM24" s="1" t="str">
        <f>SUBSTITUTE(IF(ISBLANK(Values!E23),"",Values!$B$27),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Lenovo T480s black - 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27"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t="b">
        <f>FALSE()</f>
        <v>0</v>
      </c>
      <c r="D4" s="42" t="b">
        <f>TRUE()</f>
        <v>1</v>
      </c>
      <c r="E4" s="36">
        <v>5714401480013</v>
      </c>
      <c r="F4" s="36" t="s">
        <v>676</v>
      </c>
      <c r="G4" s="43" t="s">
        <v>370</v>
      </c>
      <c r="H4" s="36" t="s">
        <v>676</v>
      </c>
      <c r="I4" s="44" t="b">
        <f>TRUE()</f>
        <v>1</v>
      </c>
      <c r="J4" s="45" t="b">
        <f>TRUE()</f>
        <v>1</v>
      </c>
      <c r="K4" s="36" t="s">
        <v>806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c r="C5" s="42" t="b">
        <f>FALSE()</f>
        <v>0</v>
      </c>
      <c r="D5" s="42" t="b">
        <f>TRUE()</f>
        <v>1</v>
      </c>
      <c r="E5" s="36">
        <v>5714401480020</v>
      </c>
      <c r="F5" s="36" t="s">
        <v>677</v>
      </c>
      <c r="G5" s="43" t="s">
        <v>372</v>
      </c>
      <c r="H5" s="36" t="s">
        <v>677</v>
      </c>
      <c r="I5" s="44" t="b">
        <f>TRUE()</f>
        <v>1</v>
      </c>
      <c r="J5" s="45" t="b">
        <f>TRUE()</f>
        <v>1</v>
      </c>
      <c r="K5" s="36" t="s">
        <v>807</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t="b">
        <f>FALSE()</f>
        <v>0</v>
      </c>
      <c r="D6" s="42" t="b">
        <f>TRUE()</f>
        <v>1</v>
      </c>
      <c r="E6" s="36">
        <v>5714401480037</v>
      </c>
      <c r="F6" s="36" t="s">
        <v>678</v>
      </c>
      <c r="G6" s="43" t="s">
        <v>375</v>
      </c>
      <c r="H6" s="36" t="s">
        <v>678</v>
      </c>
      <c r="I6" s="44" t="b">
        <f>TRUE()</f>
        <v>1</v>
      </c>
      <c r="J6" s="45" t="b">
        <f>TRUE()</f>
        <v>1</v>
      </c>
      <c r="K6" s="36" t="s">
        <v>808</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t="b">
        <f>FALSE()</f>
        <v>0</v>
      </c>
      <c r="D7" s="42" t="b">
        <f>TRUE()</f>
        <v>1</v>
      </c>
      <c r="E7" s="36">
        <v>5714401480044</v>
      </c>
      <c r="F7" s="36" t="s">
        <v>679</v>
      </c>
      <c r="G7" s="43" t="s">
        <v>377</v>
      </c>
      <c r="H7" s="36" t="s">
        <v>679</v>
      </c>
      <c r="I7" s="44" t="b">
        <f>TRUE()</f>
        <v>1</v>
      </c>
      <c r="J7" s="45" t="b">
        <f>TRUE()</f>
        <v>1</v>
      </c>
      <c r="K7" s="36" t="s">
        <v>809</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t="b">
        <f>FALSE()</f>
        <v>0</v>
      </c>
      <c r="D8" s="42" t="b">
        <f>TRUE()</f>
        <v>1</v>
      </c>
      <c r="E8" s="36">
        <v>5714401480051</v>
      </c>
      <c r="F8" s="36" t="s">
        <v>680</v>
      </c>
      <c r="G8" s="43" t="s">
        <v>379</v>
      </c>
      <c r="H8" s="36" t="s">
        <v>680</v>
      </c>
      <c r="I8" s="44" t="b">
        <f>TRUE()</f>
        <v>1</v>
      </c>
      <c r="J8" s="45" t="b">
        <f>TRUE()</f>
        <v>1</v>
      </c>
      <c r="K8" s="36" t="s">
        <v>810</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t="b">
        <f>FALSE()</f>
        <v>0</v>
      </c>
      <c r="D9" s="42" t="b">
        <f>FALSE()</f>
        <v>0</v>
      </c>
      <c r="E9" s="36">
        <v>5714401480068</v>
      </c>
      <c r="F9" s="36" t="s">
        <v>681</v>
      </c>
      <c r="G9" s="43" t="s">
        <v>381</v>
      </c>
      <c r="H9" s="36" t="s">
        <v>681</v>
      </c>
      <c r="I9" s="44" t="b">
        <f>TRUE()</f>
        <v>1</v>
      </c>
      <c r="J9" s="45" t="b">
        <f>TRUE()</f>
        <v>1</v>
      </c>
      <c r="K9" s="36" t="s">
        <v>811</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t="b">
        <f>FALSE()</f>
        <v>0</v>
      </c>
      <c r="D10" s="42" t="b">
        <f>FALSE()</f>
        <v>0</v>
      </c>
      <c r="E10" s="36">
        <v>5714401480075</v>
      </c>
      <c r="F10" s="36" t="s">
        <v>682</v>
      </c>
      <c r="G10" s="43" t="s">
        <v>383</v>
      </c>
      <c r="H10" s="36" t="s">
        <v>682</v>
      </c>
      <c r="I10" s="44" t="b">
        <f>TRUE()</f>
        <v>1</v>
      </c>
      <c r="J10" s="45" t="b">
        <f>TRUE()</f>
        <v>1</v>
      </c>
      <c r="K10" s="36" t="s">
        <v>758</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t="b">
        <f>FALSE()</f>
        <v>0</v>
      </c>
      <c r="D11" s="42" t="b">
        <f>FALSE()</f>
        <v>0</v>
      </c>
      <c r="E11" s="36">
        <v>5714401480082</v>
      </c>
      <c r="F11" s="36" t="s">
        <v>683</v>
      </c>
      <c r="G11" s="43" t="s">
        <v>385</v>
      </c>
      <c r="H11" s="36" t="s">
        <v>683</v>
      </c>
      <c r="I11" s="44" t="b">
        <f>TRUE()</f>
        <v>1</v>
      </c>
      <c r="J11" s="45" t="b">
        <f>TRUE()</f>
        <v>1</v>
      </c>
      <c r="K11" s="36" t="s">
        <v>759</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t="b">
        <f>FALSE()</f>
        <v>0</v>
      </c>
      <c r="D12" s="42" t="b">
        <f>FALSE()</f>
        <v>0</v>
      </c>
      <c r="E12" s="36">
        <v>5714401480099</v>
      </c>
      <c r="F12" s="36" t="s">
        <v>684</v>
      </c>
      <c r="G12" s="43" t="s">
        <v>386</v>
      </c>
      <c r="H12" s="36" t="s">
        <v>684</v>
      </c>
      <c r="I12" s="44" t="b">
        <f>TRUE()</f>
        <v>1</v>
      </c>
      <c r="J12" s="45" t="b">
        <f>TRUE()</f>
        <v>1</v>
      </c>
      <c r="K12" s="36" t="s">
        <v>760</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36" t="s">
        <v>757</v>
      </c>
      <c r="C13" s="42" t="b">
        <f>FALSE()</f>
        <v>0</v>
      </c>
      <c r="D13" s="42" t="b">
        <f>FALSE()</f>
        <v>0</v>
      </c>
      <c r="E13" s="36">
        <v>5714401480105</v>
      </c>
      <c r="F13" s="36" t="s">
        <v>685</v>
      </c>
      <c r="G13" s="43" t="s">
        <v>388</v>
      </c>
      <c r="H13" s="36" t="s">
        <v>685</v>
      </c>
      <c r="I13" s="44" t="b">
        <f>TRUE()</f>
        <v>1</v>
      </c>
      <c r="J13" s="45" t="b">
        <f>TRUE()</f>
        <v>1</v>
      </c>
      <c r="K13" s="36" t="s">
        <v>761</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36">
        <v>5714401488996</v>
      </c>
      <c r="C14" s="42" t="b">
        <f>FALSE()</f>
        <v>0</v>
      </c>
      <c r="D14" s="42" t="b">
        <f>FALSE()</f>
        <v>0</v>
      </c>
      <c r="E14" s="36">
        <v>5714401480112</v>
      </c>
      <c r="F14" s="36" t="s">
        <v>686</v>
      </c>
      <c r="G14" s="43" t="s">
        <v>390</v>
      </c>
      <c r="H14" s="36" t="s">
        <v>686</v>
      </c>
      <c r="I14" s="44" t="b">
        <f>TRUE()</f>
        <v>1</v>
      </c>
      <c r="J14" s="45" t="b">
        <f>TRUE()</f>
        <v>1</v>
      </c>
      <c r="K14" s="36" t="s">
        <v>762</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t="b">
        <f>FALSE()</f>
        <v>0</v>
      </c>
      <c r="D15" s="42" t="b">
        <f>FALSE()</f>
        <v>0</v>
      </c>
      <c r="E15" s="36">
        <v>5714401480129</v>
      </c>
      <c r="F15" s="36" t="s">
        <v>687</v>
      </c>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t="b">
        <f>FALSE()</f>
        <v>0</v>
      </c>
      <c r="D16" s="42" t="b">
        <f>FALSE()</f>
        <v>0</v>
      </c>
      <c r="E16" s="36">
        <v>5714401480136</v>
      </c>
      <c r="F16" s="36" t="s">
        <v>688</v>
      </c>
      <c r="G16" s="43" t="s">
        <v>393</v>
      </c>
      <c r="H16" s="36" t="s">
        <v>688</v>
      </c>
      <c r="I16" s="44" t="b">
        <f>TRUE()</f>
        <v>1</v>
      </c>
      <c r="J16" s="45" t="b">
        <f>TRUE()</f>
        <v>1</v>
      </c>
      <c r="K16" s="36" t="s">
        <v>763</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t="b">
        <f>FALSE()</f>
        <v>0</v>
      </c>
      <c r="D17" s="42" t="b">
        <f>FALSE()</f>
        <v>0</v>
      </c>
      <c r="E17" s="36">
        <v>5714401480143</v>
      </c>
      <c r="F17" s="36" t="s">
        <v>689</v>
      </c>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t="b">
        <f>FALSE()</f>
        <v>0</v>
      </c>
      <c r="D18" s="42" t="b">
        <f>FALSE()</f>
        <v>0</v>
      </c>
      <c r="E18" s="36">
        <v>5714401480150</v>
      </c>
      <c r="F18" s="36" t="s">
        <v>690</v>
      </c>
      <c r="G18" s="43" t="s">
        <v>396</v>
      </c>
      <c r="H18" s="36" t="s">
        <v>690</v>
      </c>
      <c r="I18" s="44" t="b">
        <f>TRUE()</f>
        <v>1</v>
      </c>
      <c r="J18" s="45" t="b">
        <f>TRUE()</f>
        <v>1</v>
      </c>
      <c r="K18" s="36" t="s">
        <v>764</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t="b">
        <f>FALSE()</f>
        <v>0</v>
      </c>
      <c r="D19" s="42" t="b">
        <f>FALSE()</f>
        <v>0</v>
      </c>
      <c r="E19" s="36">
        <v>5714401480167</v>
      </c>
      <c r="F19" s="36" t="s">
        <v>691</v>
      </c>
      <c r="G19" s="43" t="s">
        <v>397</v>
      </c>
      <c r="H19" s="36" t="s">
        <v>691</v>
      </c>
      <c r="I19" s="44" t="b">
        <f>TRUE()</f>
        <v>1</v>
      </c>
      <c r="J19" s="45" t="b">
        <f>TRUE()</f>
        <v>1</v>
      </c>
      <c r="K19" s="36" t="s">
        <v>765</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417</v>
      </c>
      <c r="C20" s="42" t="b">
        <f>FALSE()</f>
        <v>0</v>
      </c>
      <c r="D20" s="42" t="b">
        <f>FALSE()</f>
        <v>0</v>
      </c>
      <c r="E20" s="36">
        <v>5714401480174</v>
      </c>
      <c r="F20" s="36" t="s">
        <v>692</v>
      </c>
      <c r="G20" s="43" t="s">
        <v>400</v>
      </c>
      <c r="H20" s="36" t="s">
        <v>692</v>
      </c>
      <c r="I20" s="44" t="b">
        <f>TRUE()</f>
        <v>1</v>
      </c>
      <c r="J20" s="45" t="b">
        <f>TRUE()</f>
        <v>1</v>
      </c>
      <c r="K20" s="36" t="s">
        <v>766</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t="b">
        <f>FALSE()</f>
        <v>0</v>
      </c>
      <c r="D21" s="42" t="b">
        <f>FALSE()</f>
        <v>0</v>
      </c>
      <c r="E21" s="36">
        <v>5714401480181</v>
      </c>
      <c r="F21" s="36" t="s">
        <v>693</v>
      </c>
      <c r="G21" s="43" t="s">
        <v>401</v>
      </c>
      <c r="H21" s="36" t="s">
        <v>693</v>
      </c>
      <c r="I21" s="44" t="b">
        <f>TRUE()</f>
        <v>1</v>
      </c>
      <c r="J21" s="45" t="b">
        <f>TRUE()</f>
        <v>1</v>
      </c>
      <c r="K21" s="36" t="s">
        <v>812</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t="b">
        <f>FALSE()</f>
        <v>0</v>
      </c>
      <c r="D22" s="42" t="b">
        <f>FALSE()</f>
        <v>0</v>
      </c>
      <c r="E22" s="36">
        <v>5714401480198</v>
      </c>
      <c r="F22" s="36" t="s">
        <v>694</v>
      </c>
      <c r="G22" s="43" t="s">
        <v>402</v>
      </c>
      <c r="H22" s="36" t="s">
        <v>694</v>
      </c>
      <c r="I22" s="44" t="b">
        <f>TRUE()</f>
        <v>1</v>
      </c>
      <c r="J22" s="45" t="b">
        <f>TRUE()</f>
        <v>1</v>
      </c>
      <c r="K22" s="36" t="s">
        <v>767</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v>5714401480204</v>
      </c>
      <c r="F23" s="36" t="s">
        <v>695</v>
      </c>
      <c r="G23" s="43" t="s">
        <v>404</v>
      </c>
      <c r="H23" s="36" t="s">
        <v>695</v>
      </c>
      <c r="I23" s="44" t="b">
        <f>TRUE()</f>
        <v>1</v>
      </c>
      <c r="J23" s="45" t="b">
        <f>TRUE()</f>
        <v>1</v>
      </c>
      <c r="K23" s="36" t="s">
        <v>813</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s="36" t="s">
        <v>696</v>
      </c>
      <c r="I24" s="44" t="b">
        <f>TRUE()</f>
        <v>1</v>
      </c>
      <c r="J24" s="42" t="b">
        <f>FALSE()</f>
        <v>0</v>
      </c>
      <c r="K24" s="36" t="s">
        <v>814</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s="36" t="s">
        <v>697</v>
      </c>
      <c r="I25" s="44" t="b">
        <f>TRUE()</f>
        <v>1</v>
      </c>
      <c r="J25" s="42" t="b">
        <f>FALSE()</f>
        <v>0</v>
      </c>
      <c r="K25" s="36" t="s">
        <v>815</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s="36" t="s">
        <v>698</v>
      </c>
      <c r="I26" s="44" t="b">
        <f>TRUE()</f>
        <v>1</v>
      </c>
      <c r="J26" s="42" t="b">
        <f>FALSE()</f>
        <v>0</v>
      </c>
      <c r="K26" s="36" t="s">
        <v>816</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c r="D27" s="42"/>
      <c r="E27" s="36"/>
      <c r="F27" s="36"/>
      <c r="G27" s="43" t="s">
        <v>377</v>
      </c>
      <c r="H27" s="36" t="s">
        <v>699</v>
      </c>
      <c r="I27" s="44" t="b">
        <f>TRUE()</f>
        <v>1</v>
      </c>
      <c r="J27" s="42" t="b">
        <f>FALSE()</f>
        <v>0</v>
      </c>
      <c r="K27" s="36" t="s">
        <v>817</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c r="D28" s="42"/>
      <c r="E28" s="36"/>
      <c r="F28" s="36"/>
      <c r="G28" s="43" t="s">
        <v>379</v>
      </c>
      <c r="H28" s="36" t="s">
        <v>700</v>
      </c>
      <c r="I28" s="44" t="b">
        <f>TRUE()</f>
        <v>1</v>
      </c>
      <c r="J28" s="42" t="b">
        <f>FALSE()</f>
        <v>0</v>
      </c>
      <c r="K28" s="36" t="s">
        <v>818</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s="36" t="s">
        <v>701</v>
      </c>
      <c r="I29" s="44" t="b">
        <f>TRUE()</f>
        <v>1</v>
      </c>
      <c r="J29" s="42" t="b">
        <f>FALSE()</f>
        <v>0</v>
      </c>
      <c r="K29" s="36" t="s">
        <v>819</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c r="D30" s="42"/>
      <c r="E30" s="36"/>
      <c r="F30" s="36"/>
      <c r="G30" s="43" t="s">
        <v>383</v>
      </c>
      <c r="H30" s="36" t="s">
        <v>702</v>
      </c>
      <c r="I30" s="44" t="b">
        <f>TRUE()</f>
        <v>1</v>
      </c>
      <c r="J30" s="42" t="b">
        <f>FALSE()</f>
        <v>0</v>
      </c>
      <c r="K30" s="36" t="s">
        <v>768</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s="36" t="s">
        <v>703</v>
      </c>
      <c r="I31" s="44" t="b">
        <f>TRUE()</f>
        <v>1</v>
      </c>
      <c r="J31" s="42" t="b">
        <f>FALSE()</f>
        <v>0</v>
      </c>
      <c r="K31" s="36" t="s">
        <v>769</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c r="D32" s="42"/>
      <c r="E32" s="36"/>
      <c r="F32" s="36"/>
      <c r="G32" s="43" t="s">
        <v>386</v>
      </c>
      <c r="H32" s="36" t="s">
        <v>704</v>
      </c>
      <c r="I32" s="44" t="b">
        <f>TRUE()</f>
        <v>1</v>
      </c>
      <c r="J32" s="42" t="b">
        <f>FALSE()</f>
        <v>0</v>
      </c>
      <c r="K32" s="36" t="s">
        <v>770</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s="36" t="s">
        <v>705</v>
      </c>
      <c r="I33" s="44" t="b">
        <f>TRUE()</f>
        <v>1</v>
      </c>
      <c r="J33" s="42" t="b">
        <f>FALSE()</f>
        <v>0</v>
      </c>
      <c r="K33" s="36" t="s">
        <v>771</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c r="D34" s="42"/>
      <c r="E34" s="36"/>
      <c r="F34" s="36"/>
      <c r="G34" s="43" t="s">
        <v>390</v>
      </c>
      <c r="H34" s="36" t="s">
        <v>706</v>
      </c>
      <c r="I34" s="44" t="b">
        <f>TRUE()</f>
        <v>1</v>
      </c>
      <c r="J34" s="42" t="b">
        <f>FALSE()</f>
        <v>0</v>
      </c>
      <c r="K34" s="36" t="s">
        <v>772</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c r="D35" s="42"/>
      <c r="E35" s="36"/>
      <c r="F35" s="36"/>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412</v>
      </c>
      <c r="C36" s="42"/>
      <c r="D36" s="42"/>
      <c r="E36" s="36"/>
      <c r="F36" s="36"/>
      <c r="G36" s="43" t="s">
        <v>393</v>
      </c>
      <c r="H36" s="36" t="s">
        <v>708</v>
      </c>
      <c r="I36" s="44" t="b">
        <f>TRUE()</f>
        <v>1</v>
      </c>
      <c r="J36" s="42" t="b">
        <f>FALSE()</f>
        <v>0</v>
      </c>
      <c r="K36" s="36" t="s">
        <v>773</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c r="D37" s="42"/>
      <c r="E37" s="36"/>
      <c r="F37" s="36"/>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c r="D38" s="42"/>
      <c r="E38" s="36"/>
      <c r="F38" s="36"/>
      <c r="G38" s="43" t="s">
        <v>396</v>
      </c>
      <c r="H38" s="36" t="s">
        <v>710</v>
      </c>
      <c r="I38" s="44" t="b">
        <f>TRUE()</f>
        <v>1</v>
      </c>
      <c r="J38" s="42" t="b">
        <f>FALSE()</f>
        <v>0</v>
      </c>
      <c r="K38" s="36" t="s">
        <v>774</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c r="D39" s="42"/>
      <c r="E39" s="36"/>
      <c r="F39" s="36"/>
      <c r="G39" s="43" t="s">
        <v>397</v>
      </c>
      <c r="H39" s="36" t="s">
        <v>711</v>
      </c>
      <c r="I39" s="44" t="b">
        <f>TRUE()</f>
        <v>1</v>
      </c>
      <c r="J39" s="42" t="b">
        <f>FALSE()</f>
        <v>0</v>
      </c>
      <c r="K39" s="36" t="s">
        <v>775</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c r="D40" s="42"/>
      <c r="E40" s="36"/>
      <c r="F40" s="36"/>
      <c r="G40" s="43" t="s">
        <v>400</v>
      </c>
      <c r="H40" s="36" t="s">
        <v>712</v>
      </c>
      <c r="I40" s="44" t="b">
        <f>TRUE()</f>
        <v>1</v>
      </c>
      <c r="J40" s="42" t="b">
        <f>FALSE()</f>
        <v>0</v>
      </c>
      <c r="K40" s="36" t="s">
        <v>776</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c r="D41" s="42"/>
      <c r="E41" s="36"/>
      <c r="F41" s="36"/>
      <c r="G41" s="43" t="s">
        <v>401</v>
      </c>
      <c r="H41" s="36" t="s">
        <v>713</v>
      </c>
      <c r="I41" s="44" t="b">
        <f>TRUE()</f>
        <v>1</v>
      </c>
      <c r="J41" s="42" t="b">
        <f>FALSE()</f>
        <v>0</v>
      </c>
      <c r="K41" s="36" t="s">
        <v>820</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c r="D42" s="42"/>
      <c r="E42" s="36"/>
      <c r="F42" s="36"/>
      <c r="G42" s="43" t="s">
        <v>402</v>
      </c>
      <c r="H42" s="36" t="s">
        <v>714</v>
      </c>
      <c r="I42" s="44" t="b">
        <f>TRUE()</f>
        <v>1</v>
      </c>
      <c r="J42" s="42" t="b">
        <f>FALSE()</f>
        <v>0</v>
      </c>
      <c r="K42" s="36" t="s">
        <v>777</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c r="D43" s="42"/>
      <c r="E43" s="36"/>
      <c r="F43" s="36"/>
      <c r="G43" s="43" t="s">
        <v>404</v>
      </c>
      <c r="H43" s="36" t="s">
        <v>715</v>
      </c>
      <c r="I43" s="44" t="b">
        <f>TRUE()</f>
        <v>1</v>
      </c>
      <c r="J43" s="42" t="b">
        <f>FALSE()</f>
        <v>0</v>
      </c>
      <c r="K43" s="36" t="s">
        <v>821</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778</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779</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780</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781</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782</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783</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784</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785</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786</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787</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788</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789</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790</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791</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792</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793</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794</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795</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778</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796</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797</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798</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799</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800</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801</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785</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786</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787</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788</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789</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802</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803</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804</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805</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794</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803</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2024-01-29T04:28:11Z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