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<sst xmlns="http://schemas.openxmlformats.org/spreadsheetml/2006/main" count="823" uniqueCount="672">
  <si>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</si>
  <si>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</si>
  <si>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</si>
  <si>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</si>
  <si>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</si>
  <si>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</si>
  <si>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</si>
  <si>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</si>
  <si>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</si>
  <si>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</si>
  <si>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</si>
  <si>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</si>
  <si>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</si>
  <si>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</si>
  <si>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</si>
  <si>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</si>
  <si>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</si>
  <si>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</si>
  <si>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</si>
  <si>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</si>
  <si>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</si>
  <si>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</si>
  <si>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</si>
  <si>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</si>
  <si>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</si>
  <si>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</si>
  <si>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</si>
  <si>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</si>
  <si>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</si>
  <si>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</si>
  <si>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</si>
  <si>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</si>
  <si>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</si>
  <si>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</si>
  <si>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</si>
  <si>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</si>
  <si>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</si>
  <si>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</si>
  <si>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</si>
  <si>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</si>
  <si>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</si>
  <si>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</si>
  <si>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</si>
  <si>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</si>
  <si>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</si>
  <si>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</si>
  <si>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</si>
  <si>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</si>
  <si>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</si>
  <si>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</si>
  <si>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</si>
  <si>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</si>
  <si>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</si>
  <si>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</si>
  <si>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</si>
  <si>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</si>
  <si>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</si>
  <si>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</si>
  <si>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</si>
  <si>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</si>
  <si>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</si>
  <si>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</si>
  <si>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</si>
  <si>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</si>
  <si>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</si>
  <si>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</si>
  <si>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</si>
  <si>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</si>
  <si>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</si>
  <si>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</si>
  <si>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</si>
  <si>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</si>
  <si>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</si>
  <si>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</si>
  <si>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</si>
  <si>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</si>
  <si>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</si>
  <si>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</si>
  <si>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</si>
  <si>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</si>
  <si>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</si>
  <si>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</si>
  <si>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</si>
  <si>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</si>
  <si>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</si>
  <si>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</si>
  <si>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</si>
  <si>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</si>
  <si>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</si>
  <si>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</si>
  <si>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</si>
  <si>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</si>
  <si>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</si>
  <si>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</si>
  <si>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</si>
  <si>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</si>
  <si>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</si>
  <si>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</si>
  <si>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</si>
  <si>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</si>
  <si>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</si>
  <si>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</si>
  <si>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</si>
  <si>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</si>
  <si>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</si>
  <si>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</si>
  <si>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</si>
  <si>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</si>
  <si>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</si>
  <si>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</si>
  <si>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</si>
  <si>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</si>
  <si>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</si>
  <si>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</si>
  <si>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</si>
  <si>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</si>
  <si>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</si>
  <si>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</si>
  <si>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</si>
  <si>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</si>
  <si>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</si>
  <si>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</si>
  <si>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</si>
  <si>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</si>
  <si>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</si>
  <si>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</si>
  <si>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</si>
  <si>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</si>
  <si>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</si>
  <si>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</si>
  <si>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</si>
  <si>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</si>
  <si>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</si>
  <si>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</si>
  <si>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</si>
  <si>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</si>
  <si>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</si>
  <si>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</si>
  <si>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</si>
  <si>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</si>
  <si>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</si>
  <si>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</si>
  <si>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</si>
  <si>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</si>
  <si>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</si>
  <si>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</si>
  <si>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</si>
  <si>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</si>
  <si>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</si>
  <si>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</si>
  <si>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</si>
  <si>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</si>
  <si>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</si>
  <si>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</si>
  <si>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</si>
  <si>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</si>
  <si>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</si>
  <si>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</si>
  <si>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</si>
  <si>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</si>
  <si>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</si>
  <si>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</si>
  <si>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</si>
  <si>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</si>
  <si>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</si>
  <si>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</si>
  <si>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</si>
  <si>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</si>
  <si>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</si>
  <si>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</si>
  <si>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</si>
  <si>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</si>
  <si>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</si>
  <si>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</si>
  <si>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</si>
  <si>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</si>
  <si>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</si>
  <si>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</si>
  <si>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</si>
  <si>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</si>
  <si>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</si>
  <si>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</si>
  <si>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</si>
  <si>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</si>
  <si>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</si>
  <si>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</si>
  <si>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</si>
  <si>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</si>
  <si>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</si>
  <si>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</si>
  <si>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</si>
  <si>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</si>
  <si>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</si>
  <si>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</si>
  <si>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</si>
  <si>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</si>
  <si>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</si>
  <si>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</si>
  <si>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</si>
  <si>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</si>
  <si>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</si>
  <si>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</si>
  <si>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</si>
  <si>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</si>
  <si>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</si>
  <si>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</si>
  <si>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</si>
  <si>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</si>
  <si>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</si>
  <si>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</si>
  <si>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</si>
  <si>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</si>
  <si>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</si>
  <si>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</si>
  <si>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</si>
  <si>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</si>
  <si>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</si>
  <si>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</si>
  <si>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</si>
  <si>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</si>
  <si>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</si>
  <si>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</si>
  <si>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</si>
  <si>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</si>
  <si>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</si>
  <si>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</si>
  <si>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</si>
  <si>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</si>
  <si>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</si>
  <si>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</si>
  <si>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</si>
  <si>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</si>
  <si>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</si>
  <si>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</si>
  <si>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</si>
  <si>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</si>
  <si>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</si>
  <si>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</si>
  <si>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</si>
  <si>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</si>
  <si>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</si>
  <si>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</si>
  <si>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</si>
  <si>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</si>
  <si>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</si>
  <si>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</si>
  <si>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</si>
  <si>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</si>
  <si>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</si>
  <si>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</si>
  <si>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</si>
  <si>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</si>
  <si>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</si>
  <si>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</si>
  <si>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</si>
  <si>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</si>
  <si>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</si>
  <si>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</si>
  <si>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</si>
  <si>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</si>
  <si>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</si>
  <si>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</si>
  <si>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</si>
  <si>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</si>
  <si>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</si>
  <si>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</si>
  <si>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</si>
  <si>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</si>
  <si>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</si>
  <si>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</si>
  <si>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</si>
  <si>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</si>
  <si>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</si>
  <si>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</si>
  <si>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</si>
  <si>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</si>
  <si>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</si>
  <si>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</si>
  <si>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</si>
  <si>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</si>
  <si>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</si>
  <si>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</si>
  <si>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</si>
  <si>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</si>
  <si>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</si>
  <si>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</si>
  <si>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</si>
  <si>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</si>
  <si>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</si>
  <si>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</si>
  <si>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</si>
  <si>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</si>
  <si>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</si>
  <si>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</si>
  <si>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</si>
  <si>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</si>
  <si>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</si>
  <si>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</si>
  <si>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</si>
  <si>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</si>
  <si>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</si>
  <si>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</si>
  <si>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</si>
  <si>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</si>
  <si>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</si>
  <si>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</si>
  <si>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</si>
  <si>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</si>
  <si>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</si>
  <si>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</si>
  <si>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</si>
  <si>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</si>
  <si>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</si>
  <si>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</si>
  <si>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</si>
  <si>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</si>
  <si>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</si>
  <si>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</si>
  <si>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</si>
  <si>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</si>
  <si>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</si>
  <si>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</si>
  <si>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</si>
  <si>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</si>
  <si>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</si>
  <si>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</si>
  <si>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</si>
  <si>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</si>
  <si>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</si>
  <si>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</si>
  <si>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</si>
  <si>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</si>
  <si>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</si>
  <si>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</si>
  <si>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</si>
  <si>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</si>
  <si>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</si>
  <si>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</si>
  <si>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</si>
  <si>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</si>
  <si>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</si>
  <si>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</si>
  <si>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</si>
  <si>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</si>
  <si>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</si>
  <si>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</si>
  <si>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</si>
  <si>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</si>
  <si>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</si>
  <si>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</si>
  <si>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</si>
  <si>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FBA ES</t>
  </si>
  <si>
    <t xml:space="preserve">Lenovo T440 - US int BL</t>
  </si>
  <si>
    <t xml:space="preserve">Lenovo T440 - US</t>
  </si>
  <si>
    <t xml:space="preserve">Lenovo T440 - US FBA regular</t>
  </si>
  <si>
    <t xml:space="preserve">Pruduct Title Backlit</t>
  </si>
  <si>
    <t xml:space="preserve">MODELS</t>
  </si>
  <si>
    <t xml:space="preserve">Product Title</t>
  </si>
  <si>
    <t xml:space="preserve">Product Model</t>
  </si>
  <si>
    <t xml:space="preserve">T431 T431S E431 T440 T440P T440S E440 L440 T450 T450S T460 T460P L450 T440E</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</si>
  <si>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</si>
  <si>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</si>
  <si>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</si>
  <si>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</si>
  <si>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</si>
  <si>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</si>
  <si>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</si>
  <si>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</si>
  <si>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</si>
  <si>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</si>
  <si>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</si>
  <si>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</si>
  <si>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</si>
  <si>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 V2</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</si>
  <si>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</si>
  <si>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</si>
  <si>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</si>
  <si>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</si>
  <si>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</si>
  <si>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</si>
  <si>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</si>
  <si>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Big</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</si>
  <si>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</si>
  <si>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</si>
  <si>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</si>
  <si>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</si>
  <si>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</si>
  <si>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</si>
  <si>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</si>
  <si>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</si>
  <si>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</si>
  <si>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</si>
  <si>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</si>
  <si>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</si>
  <si>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</si>
  <si>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</si>
  <si>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</si>
  <si>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</si>
  <si>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</si>
  <si>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</si>
  <si>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</si>
  <si>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</si>
  <si>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</si>
  <si>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01AX317</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</si>
  <si>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</si>
  <si>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</si>
  <si>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</si>
  <si>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</si>
  <si>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</si>
  <si>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</si>
  <si>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</si>
  <si>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</si>
  <si>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</si>
  <si>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</si>
  <si>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</si>
  <si>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</si>
  <si>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</si>
  <si>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</si>
  <si>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</si>
  <si>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</si>
  <si>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</si>
  <si>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</si>
  <si>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</si>
  <si>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</si>
  <si>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</si>
  <si>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</si>
  <si>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</si>
  <si>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</si>
  <si>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</si>
  <si>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</si>
  <si>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</si>
  <si>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</si>
  <si>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</si>
  <si>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</si>
  <si>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</si>
  <si>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PartialUpdate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</si>
  <si>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</si>
  <si>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</si>
  <si>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</si>
  <si>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</si>
  <si>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</si>
  <si>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</si>
  <si>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</si>
  <si>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</si>
  <si>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</si>
  <si>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</si>
  <si>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</si>
  <si>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</si>
  <si>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01AX318</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</si>
  <si>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</si>
  <si>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</si>
  <si>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</si>
  <si>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</si>
  <si>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</si>
  <si>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</si>
  <si>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</si>
  <si>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</si>
  <si>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</si>
  <si>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</si>
  <si>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01AX320</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</si>
  <si>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</si>
  <si>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</si>
  <si>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</si>
  <si>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</si>
  <si>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</si>
  <si>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</si>
  <si>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</si>
  <si>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</si>
  <si>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</si>
  <si>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</si>
  <si>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</si>
  <si>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bullet point 4: regular</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</si>
  <si>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</si>
  <si>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</si>
  <si>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</si>
  <si>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</si>
  <si>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</si>
  <si>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</si>
  <si>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</si>
  <si>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Lenovo T440 RG - NO</t>
  </si>
  <si>
    <t xml:space="preserve">04Y0844</t>
  </si>
  <si>
    <t xml:space="preserve">Marketplace</t>
  </si>
  <si>
    <t xml:space="preserve">EU</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</si>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</sst>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2">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color rgb="FF00000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T440 parent</v>
      </c>
      <c r="C4" s="29" t="s">
        <v>345</v>
      </c>
      <c r="D4" s="30" t="n">
        <f aca="false">Values!B14</f>
        <v>5714401440994</v>
      </c>
      <c r="E4" s="31" t="s">
        <v>346</v>
      </c>
      <c r="F4" s="28" t="str">
        <f aca="false">SUBSTITUTE(Values!B1, "{language}", "") &amp; " " &amp; Values!B3</f>
        <v>sostituzione della tastiera  retroilluminata per Lenovo Thinkpad T431 T431S E431 T440 T440P T440S E440 L440 T450 T450S T460 T460P L450 T440E</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computercomponent</v>
      </c>
      <c r="B5" s="37" t="str">
        <f aca="false">IF(ISBLANK(Values!E4),"",Values!F4)</f>
        <v>Lenovo T440 BL - DE V2</v>
      </c>
      <c r="C5" s="32" t="str">
        <f aca="false">IF(ISBLANK(Values!E4),"","TellusRem")</f>
        <v>TellusRem</v>
      </c>
      <c r="D5" s="30" t="n">
        <f aca="false">IF(ISBLANK(Values!E4),"",Values!E4)</f>
        <v>5714401440307</v>
      </c>
      <c r="E5" s="31" t="str">
        <f aca="false">IF(ISBLANK(Values!E4),"","EAN")</f>
        <v>EAN</v>
      </c>
      <c r="F5" s="28" t="str">
        <f aca="false">IF(ISBLANK(Values!E4),"",IF(Values!J4, SUBSTITUTE(Values!$B$1, "{language}", Values!H4) &amp; " " &amp;Values!$B$3, SUBSTITUTE(Values!$B$2, "{language}", Values!$H4) &amp; " " &amp;Values!$B$3))</f>
        <v>sostituzione della tastiera Tedesco retroilluminata per Lenovo Thinkpad T431 T431S E431 T440 T440P T440S E440 L440 T450 T450S T460 T460P L450 T440E</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 V2</v>
      </c>
      <c r="K5" s="28" t="n">
        <f aca="false">IF(ISBLANK(Values!E4),"",IF(Values!J4, Values!$B$4, Values!$B$5))</f>
        <v>58.99</v>
      </c>
      <c r="L5" s="39" t="n">
        <f aca="false">IF(ISBLANK(Values!E4),"",Values!$B$18)</f>
        <v>5</v>
      </c>
      <c r="M5" s="28" t="str">
        <f aca="false">IF(ISBLANK(Values!E4),"",Values!$M4)</f>
        <v>https://raw.githubusercontent.com/PatrickVibild/TellusAmazonPictures/master/pictures/Lenovo/T440/BL/DE/1.jpg</v>
      </c>
      <c r="N5" s="28" t="str">
        <f aca="false">IF(ISBLANK(Values!$F4),"",Values!N4)</f>
        <v>https://raw.githubusercontent.com/PatrickVibild/TellusAmazonPictures/master/pictures/Lenovo/T440/BL/DE/2.jpg</v>
      </c>
      <c r="O5" s="28" t="str">
        <f aca="false">IF(ISBLANK(Values!$F4),"",Values!O4)</f>
        <v>https://raw.githubusercontent.com/PatrickVibild/TellusAmazonPictures/master/pictures/Lenovo/T440/BL/DE/3.jpg</v>
      </c>
      <c r="P5" s="28" t="str">
        <f aca="false">IF(ISBLANK(Values!$F4),"",Values!P4)</f>
        <v>https://raw.githubusercontent.com/PatrickVibild/TellusAmazonPictures/master/pictures/Lenovo/T440/BL/DE/4.jpg</v>
      </c>
      <c r="Q5" s="28" t="str">
        <f aca="false">IF(ISBLANK(Values!$F4),"",Values!Q4)</f>
        <v>https://raw.githubusercontent.com/PatrickVibild/TellusAmazonPictures/master/pictures/Lenovo/T440/BL/DE/5.jpg</v>
      </c>
      <c r="R5" s="28" t="str">
        <f aca="false">IF(ISBLANK(Values!$F4),"",Values!R4)</f>
        <v>https://raw.githubusercontent.com/PatrickVibild/TellusAmazonPictures/master/pictures/Lenovo/T440/BL/DE/6.jpg</v>
      </c>
      <c r="S5" s="28" t="str">
        <f aca="false">IF(ISBLANK(Values!$F4),"",Values!S4)</f>
        <v>https://raw.githubusercontent.com/PatrickVibild/TellusAmazonPictures/master/pictures/Lenovo/T440/BL/DE/7.jpg</v>
      </c>
      <c r="T5" s="28" t="str">
        <f aca="false">IF(ISBLANK(Values!$F4),"",Values!T4)</f>
        <v>https://raw.githubusercontent.com/PatrickVibild/TellusAmazonPictures/master/pictures/Lenovo/T440/BL/DE/8.jpg</v>
      </c>
      <c r="U5" s="28"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PartialUpdate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0" t="str">
        <f aca="false">IF(ISBLANK(Values!E4),"",IF(Values!I4,Values!$B$23,Values!$B$33))</f>
        <v>👉 RICONDIZIONATO: RISPARMIA SOLDI - Tastiera sostitutiva per laptop Lenovo, stessa qualità delle tastiere OEM. TellusRem è il principale distributore di tastiere nel mondo dal 2011. Tastiera sostitutiva perfetta, facile da sostituire e installare. </v>
      </c>
      <c r="AJ5" s="41" t="str">
        <f aca="false">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5" s="1" t="str">
        <f aca="false">IF(ISBLANK(Values!E4),"",Values!$B$25)</f>
        <v>♻️ PRODOTTO ECOLOGICO - Acquista ricondizionato, ACQUISTA VERDE! Riduci oltre l'80% di anidride carbonica acquistando le nostre tastiere ricondizionate, rispetto a ottenere una nuova tastiera! </v>
      </c>
      <c r="AL5" s="1" t="str">
        <f aca="false">IF(ISBLANK(Values!E4),"",SUBSTITUTE(SUBSTITUTE(IF(Values!$J4, Values!$B$26, Values!$B$33), "{language}", Values!$H4), "{flag}", INDEX(options!$E$1:$E$20, Values!$V4)))</f>
        <v>👉 LAYOUT - 🇩🇪 Tedesco retroilluminato. </v>
      </c>
      <c r="AM5" s="1" t="str">
        <f aca="false">SUBSTITUTE(IF(ISBLANK(Values!E4),"",Values!$B$27),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5" s="28" t="str">
        <f aca="false">IF(ISBLANK(Values!E4),"",Values!H4)</f>
        <v>Tedesco</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31"/>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 SUBSTITUTE(Values!$B$1, "{language}", Values!H5) &amp; " " &amp;Values!$B$3, SUBSTITUTE(Values!$B$2, "{language}", Values!$H5) &amp; " " &amp;Values!$B$3))</f>
        <v>sostituzione della tastiera Francese retroilluminata per Lenovo Thinkpad T431 T431S E431 T440 T440P T440S E440 L440 T450 T450S T460 T460P L450 T440E</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58.99</v>
      </c>
      <c r="L6" s="39" t="n">
        <f aca="false">IF(ISBLANK(Values!E5),"",Values!$B$18)</f>
        <v>5</v>
      </c>
      <c r="M6" s="28" t="str">
        <f aca="false">IF(ISBLANK(Values!E5),"",Values!$M5)</f>
        <v>https://raw.githubusercontent.com/PatrickVibild/TellusAmazonPictures/master/pictures/Lenovo/T440/BL/FR/1.jpg</v>
      </c>
      <c r="N6" s="28" t="str">
        <f aca="false">IF(ISBLANK(Values!$F5),"",Values!N5)</f>
        <v>https://raw.githubusercontent.com/PatrickVibild/TellusAmazonPictures/master/pictures/Lenovo/T440/BL/FR/2.jpg</v>
      </c>
      <c r="O6" s="28" t="str">
        <f aca="false">IF(ISBLANK(Values!$F5),"",Values!O5)</f>
        <v>https://raw.githubusercontent.com/PatrickVibild/TellusAmazonPictures/master/pictures/Lenovo/T440/BL/FR/3.jpg</v>
      </c>
      <c r="P6" s="28" t="str">
        <f aca="false">IF(ISBLANK(Values!$F5),"",Values!P5)</f>
        <v>https://raw.githubusercontent.com/PatrickVibild/TellusAmazonPictures/master/pictures/Lenovo/T440/BL/FR/4.jpg</v>
      </c>
      <c r="Q6" s="28" t="str">
        <f aca="false">IF(ISBLANK(Values!$F5),"",Values!Q5)</f>
        <v>https://raw.githubusercontent.com/PatrickVibild/TellusAmazonPictures/master/pictures/Lenovo/T440/BL/FR/5.jpg</v>
      </c>
      <c r="R6" s="28" t="str">
        <f aca="false">IF(ISBLANK(Values!$F5),"",Values!R5)</f>
        <v>https://raw.githubusercontent.com/PatrickVibild/TellusAmazonPictures/master/pictures/Lenovo/T440/BL/FR/6.jpg</v>
      </c>
      <c r="S6" s="28" t="str">
        <f aca="false">IF(ISBLANK(Values!$F5),"",Values!S5)</f>
        <v>https://raw.githubusercontent.com/PatrickVibild/TellusAmazonPictures/master/pictures/Lenovo/T440/BL/FR/7.jpg</v>
      </c>
      <c r="T6" s="28" t="str">
        <f aca="false">IF(ISBLANK(Values!$F5),"",Values!T5)</f>
        <v>https://raw.githubusercontent.com/PatrickVibild/TellusAmazonPictures/master/pictures/Lenovo/T440/BL/FR/8.jpg</v>
      </c>
      <c r="U6" s="28"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PartialUpdate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0" t="str">
        <f aca="false">IF(ISBLANK(Values!E5),"",IF(Values!I5,Values!$B$23,Values!$B$33))</f>
        <v>👉 RICONDIZIONATO: RISPARMIA SOLDI - Tastiera sostitutiva per laptop Lenovo, stessa qualità delle tastiere OEM. TellusRem è il principale distributore di tastiere nel mondo dal 2011. Tastiera sostitutiva perfetta, facile da sostituire e installare. </v>
      </c>
      <c r="AJ6" s="41" t="str">
        <f aca="false">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6" s="1" t="str">
        <f aca="false">IF(ISBLANK(Values!E5),"",Values!$B$25)</f>
        <v>♻️ PRODOTTO ECOLOGICO - Acquista ricondizionato, ACQUISTA VERDE! Riduci oltre l'80% di anidride carbonica acquistando le nostre tastiere ricondizionate, rispetto a ottenere una nuova tastiera! </v>
      </c>
      <c r="AL6" s="1" t="str">
        <f aca="false">IF(ISBLANK(Values!E5),"",SUBSTITUTE(SUBSTITUTE(IF(Values!$J5, Values!$B$26, Values!$B$33), "{language}", Values!$H5), "{flag}", INDEX(options!$E$1:$E$20, Values!$V5)))</f>
        <v>👉 LAYOUT - 🇫🇷 Francese retroilluminato. </v>
      </c>
      <c r="AM6" s="1" t="str">
        <f aca="false">SUBSTITUTE(IF(ISBLANK(Values!E5),"",Values!$B$27),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6" s="28" t="str">
        <f aca="false">IF(ISBLANK(Values!E5),"",Values!H5)</f>
        <v>Francese</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31"/>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 SUBSTITUTE(Values!$B$1, "{language}", Values!H6) &amp; " " &amp;Values!$B$3, SUBSTITUTE(Values!$B$2, "{language}", Values!$H6) &amp; " " &amp;Values!$B$3))</f>
        <v>sostituzione della tastiera Italiano retroilluminata per Lenovo Thinkpad T431 T431S E431 T440 T440P T440S E440 L440 T450 T450S T460 T460P L450 T440E</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58.99</v>
      </c>
      <c r="L7" s="39" t="n">
        <f aca="false">IF(ISBLANK(Values!E6),"",Values!$B$18)</f>
        <v>5</v>
      </c>
      <c r="M7" s="28" t="str">
        <f aca="false">IF(ISBLANK(Values!E6),"",Values!$M6)</f>
        <v>https://raw.githubusercontent.com/PatrickVibild/TellusAmazonPictures/master/pictures/Lenovo/T440/BL/IT/1.jpg</v>
      </c>
      <c r="N7" s="28" t="str">
        <f aca="false">IF(ISBLANK(Values!$F6),"",Values!N6)</f>
        <v>https://raw.githubusercontent.com/PatrickVibild/TellusAmazonPictures/master/pictures/Lenovo/T440/BL/IT/2.jpg</v>
      </c>
      <c r="O7" s="28" t="str">
        <f aca="false">IF(ISBLANK(Values!$F6),"",Values!O6)</f>
        <v>https://raw.githubusercontent.com/PatrickVibild/TellusAmazonPictures/master/pictures/Lenovo/T440/BL/IT/3.jpg</v>
      </c>
      <c r="P7" s="28" t="str">
        <f aca="false">IF(ISBLANK(Values!$F6),"",Values!P6)</f>
        <v>https://raw.githubusercontent.com/PatrickVibild/TellusAmazonPictures/master/pictures/Lenovo/T440/BL/IT/4.jpg</v>
      </c>
      <c r="Q7" s="28" t="str">
        <f aca="false">IF(ISBLANK(Values!$F6),"",Values!Q6)</f>
        <v>https://raw.githubusercontent.com/PatrickVibild/TellusAmazonPictures/master/pictures/Lenovo/T440/BL/IT/5.jpg</v>
      </c>
      <c r="R7" s="28" t="str">
        <f aca="false">IF(ISBLANK(Values!$F6),"",Values!R6)</f>
        <v>https://raw.githubusercontent.com/PatrickVibild/TellusAmazonPictures/master/pictures/Lenovo/T440/BL/IT/6.jpg</v>
      </c>
      <c r="S7" s="28" t="str">
        <f aca="false">IF(ISBLANK(Values!$F6),"",Values!S6)</f>
        <v>https://raw.githubusercontent.com/PatrickVibild/TellusAmazonPictures/master/pictures/Lenovo/T440/BL/IT/7.jpg</v>
      </c>
      <c r="T7" s="28" t="str">
        <f aca="false">IF(ISBLANK(Values!$F6),"",Values!T6)</f>
        <v>https://raw.githubusercontent.com/PatrickVibild/TellusAmazonPictures/master/pictures/Lenovo/T440/BL/IT/8.jpg</v>
      </c>
      <c r="U7" s="28"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PartialUpdate</v>
      </c>
      <c r="AB7" s="36"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0" t="str">
        <f aca="false">IF(ISBLANK(Values!E6),"",IF(Values!I6,Values!$B$23,Values!$B$33))</f>
        <v>👉 RICONDIZIONATO: RISPARMIA SOLDI - Tastiera sostitutiva per laptop Lenovo, stessa qualità delle tastiere OEM. TellusRem è il principale distributore di tastiere nel mondo dal 2011. Tastiera sostitutiva perfetta, facile da sostituire e installare. </v>
      </c>
      <c r="AJ7" s="41" t="str">
        <f aca="false">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7" s="1" t="str">
        <f aca="false">IF(ISBLANK(Values!E6),"",Values!$B$25)</f>
        <v>♻️ PRODOTTO ECOLOGICO - Acquista ricondizionato, ACQUISTA VERDE! Riduci oltre l'80% di anidride carbonica acquistando le nostre tastiere ricondizionate, rispetto a ottenere una nuova tastiera! </v>
      </c>
      <c r="AL7" s="1" t="str">
        <f aca="false">IF(ISBLANK(Values!E6),"",SUBSTITUTE(SUBSTITUTE(IF(Values!$J6, Values!$B$26, Values!$B$33), "{language}", Values!$H6), "{flag}", INDEX(options!$E$1:$E$20, Values!$V6)))</f>
        <v>👉 LAYOUT - 🇮🇹 Italiano retroilluminato. </v>
      </c>
      <c r="AM7" s="1" t="str">
        <f aca="false">SUBSTITUTE(IF(ISBLANK(Values!E6),"",Values!$B$27),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7" s="28" t="str">
        <f aca="false">IF(ISBLANK(Values!E6),"",Values!H6)</f>
        <v>Italiano</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31"/>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7" t="s">
        <v>351</v>
      </c>
      <c r="C8" s="32" t="str">
        <f aca="false">IF(ISBLANK(Values!E7),"","TellusRem")</f>
        <v>TellusRem</v>
      </c>
      <c r="D8" s="30" t="n">
        <f aca="false">IF(ISBLANK(Values!E7),"",Values!E7)</f>
        <v>5714401440048</v>
      </c>
      <c r="E8" s="31" t="str">
        <f aca="false">IF(ISBLANK(Values!E7),"","EAN")</f>
        <v>EAN</v>
      </c>
      <c r="F8" s="28" t="str">
        <f aca="false">IF(ISBLANK(Values!E7),"",IF(Values!J7, SUBSTITUTE(Values!$B$1, "{language}", Values!H7) &amp; " " &amp;Values!$B$3, SUBSTITUTE(Values!$B$2, "{language}", Values!$H7) &amp; " " &amp;Values!$B$3))</f>
        <v>sostituzione della tastiera Spagnolo retroilluminata per Lenovo Thinkpad T431 T431S E431 T440 T440P T440S E440 L440 T450 T450S T460 T460P L450 T440E</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58.99</v>
      </c>
      <c r="L8" s="39" t="n">
        <f aca="false">IF(ISBLANK(Values!E7),"",Values!$B$18)</f>
        <v>5</v>
      </c>
      <c r="M8" s="28" t="str">
        <f aca="false">IF(ISBLANK(Values!E7),"",Values!$M7)</f>
        <v>https://raw.githubusercontent.com/PatrickVibild/TellusAmazonPictures/master/pictures/Lenovo/T440/BL/ES/1.jpg</v>
      </c>
      <c r="N8" s="28" t="str">
        <f aca="false">IF(ISBLANK(Values!$F7),"",Values!N7)</f>
        <v>https://raw.githubusercontent.com/PatrickVibild/TellusAmazonPictures/master/pictures/Lenovo/T440/BL/ES/2.jpg</v>
      </c>
      <c r="O8" s="28" t="str">
        <f aca="false">IF(ISBLANK(Values!$F7),"",Values!O7)</f>
        <v>https://raw.githubusercontent.com/PatrickVibild/TellusAmazonPictures/master/pictures/Lenovo/T440/BL/ES/3.jpg</v>
      </c>
      <c r="P8" s="28" t="str">
        <f aca="false">IF(ISBLANK(Values!$F7),"",Values!P7)</f>
        <v>https://raw.githubusercontent.com/PatrickVibild/TellusAmazonPictures/master/pictures/Lenovo/T440/BL/ES/4.jpg</v>
      </c>
      <c r="Q8" s="28" t="str">
        <f aca="false">IF(ISBLANK(Values!$F7),"",Values!Q7)</f>
        <v>https://raw.githubusercontent.com/PatrickVibild/TellusAmazonPictures/master/pictures/Lenovo/T440/BL/ES/5.jpg</v>
      </c>
      <c r="R8" s="28" t="str">
        <f aca="false">IF(ISBLANK(Values!$F7),"",Values!R7)</f>
        <v>https://raw.githubusercontent.com/PatrickVibild/TellusAmazonPictures/master/pictures/Lenovo/T440/BL/ES/6.jpg</v>
      </c>
      <c r="S8" s="28" t="str">
        <f aca="false">IF(ISBLANK(Values!$F7),"",Values!S7)</f>
        <v>https://raw.githubusercontent.com/PatrickVibild/TellusAmazonPictures/master/pictures/Lenovo/T440/BL/ES/7.jpg</v>
      </c>
      <c r="T8" s="28" t="str">
        <f aca="false">IF(ISBLANK(Values!$F7),"",Values!T7)</f>
        <v>https://raw.githubusercontent.com/PatrickVibild/TellusAmazonPictures/master/pictures/Lenovo/T440/BL/ES/8.jpg</v>
      </c>
      <c r="U8" s="28"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PartialUpdate</v>
      </c>
      <c r="AB8" s="36"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0" t="str">
        <f aca="false">IF(ISBLANK(Values!E7),"",IF(Values!I7,Values!$B$23,Values!$B$33))</f>
        <v>👉 RICONDIZIONATO: RISPARMIA SOLDI - Tastiera sostitutiva per laptop Lenovo, stessa qualità delle tastiere OEM. TellusRem è il principale distributore di tastiere nel mondo dal 2011. Tastiera sostitutiva perfetta, facile da sostituire e installare. </v>
      </c>
      <c r="AJ8" s="41" t="str">
        <f aca="false">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8" s="1" t="str">
        <f aca="false">IF(ISBLANK(Values!E7),"",Values!$B$25)</f>
        <v>♻️ PRODOTTO ECOLOGICO - Acquista ricondizionato, ACQUISTA VERDE! Riduci oltre l'80% di anidride carbonica acquistando le nostre tastiere ricondizionate, rispetto a ottenere una nuova tastiera! </v>
      </c>
      <c r="AL8" s="1" t="str">
        <f aca="false">IF(ISBLANK(Values!E7),"",SUBSTITUTE(SUBSTITUTE(IF(Values!$J7, Values!$B$26, Values!$B$33), "{language}", Values!$H7), "{flag}", INDEX(options!$E$1:$E$20, Values!$V7)))</f>
        <v>👉 LAYOUT - 🇪🇸 Spagnolo retroilluminato. </v>
      </c>
      <c r="AM8" s="1" t="str">
        <f aca="false">SUBSTITUTE(IF(ISBLANK(Values!E7),"",Values!$B$27),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8" s="28" t="str">
        <f aca="false">IF(ISBLANK(Values!E7),"",Values!H7)</f>
        <v>Spagnolo</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31"/>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 SUBSTITUTE(Values!$B$1, "{language}", Values!H8) &amp; " " &amp;Values!$B$3, SUBSTITUTE(Values!$B$2, "{language}", Values!$H8) &amp; " " &amp;Values!$B$3))</f>
        <v>sostituzione della tastiera UK retroilluminata per Lenovo Thinkpad T431 T431S E431 T440 T440P T440S E440 L440 T450 T450S T460 T460P L450 T440E</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58.99</v>
      </c>
      <c r="L9" s="39" t="n">
        <f aca="false">IF(ISBLANK(Values!E8),"",Values!$B$18)</f>
        <v>5</v>
      </c>
      <c r="M9" s="28" t="str">
        <f aca="false">IF(ISBLANK(Values!E8),"",Values!$M8)</f>
        <v>https://raw.githubusercontent.com/PatrickVibild/TellusAmazonPictures/master/pictures/Lenovo/T440/BL/UK/1.jpg</v>
      </c>
      <c r="N9" s="28" t="str">
        <f aca="false">IF(ISBLANK(Values!$F8),"",Values!N8)</f>
        <v>https://raw.githubusercontent.com/PatrickVibild/TellusAmazonPictures/master/pictures/Lenovo/T440/BL/UK/2.jpg</v>
      </c>
      <c r="O9" s="28" t="str">
        <f aca="false">IF(ISBLANK(Values!$F8),"",Values!O8)</f>
        <v>https://raw.githubusercontent.com/PatrickVibild/TellusAmazonPictures/master/pictures/Lenovo/T440/BL/UK/3.jpg</v>
      </c>
      <c r="P9" s="28" t="str">
        <f aca="false">IF(ISBLANK(Values!$F8),"",Values!P8)</f>
        <v>https://raw.githubusercontent.com/PatrickVibild/TellusAmazonPictures/master/pictures/Lenovo/T440/BL/UK/4.jpg</v>
      </c>
      <c r="Q9" s="28" t="str">
        <f aca="false">IF(ISBLANK(Values!$F8),"",Values!Q8)</f>
        <v>https://raw.githubusercontent.com/PatrickVibild/TellusAmazonPictures/master/pictures/Lenovo/T440/BL/UK/5.jpg</v>
      </c>
      <c r="R9" s="28" t="str">
        <f aca="false">IF(ISBLANK(Values!$F8),"",Values!R8)</f>
        <v>https://raw.githubusercontent.com/PatrickVibild/TellusAmazonPictures/master/pictures/Lenovo/T440/BL/UK/6.jpg</v>
      </c>
      <c r="S9" s="28" t="str">
        <f aca="false">IF(ISBLANK(Values!$F8),"",Values!S8)</f>
        <v>https://raw.githubusercontent.com/PatrickVibild/TellusAmazonPictures/master/pictures/Lenovo/T440/BL/UK/7.jpg</v>
      </c>
      <c r="T9" s="28" t="str">
        <f aca="false">IF(ISBLANK(Values!$F8),"",Values!T8)</f>
        <v>https://raw.githubusercontent.com/PatrickVibild/TellusAmazonPictures/master/pictures/Lenovo/T440/BL/UK/8.jpg</v>
      </c>
      <c r="U9" s="28"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PartialUpdate</v>
      </c>
      <c r="AB9" s="36"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0" t="str">
        <f aca="false">IF(ISBLANK(Values!E8),"",IF(Values!I8,Values!$B$23,Values!$B$33))</f>
        <v>👉 RICONDIZIONATO: RISPARMIA SOLDI - Tastiera sostitutiva per laptop Lenovo, stessa qualità delle tastiere OEM. TellusRem è il principale distributore di tastiere nel mondo dal 2011. Tastiera sostitutiva perfetta, facile da sostituire e installare. </v>
      </c>
      <c r="AJ9" s="41" t="str">
        <f aca="false">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9" s="1" t="str">
        <f aca="false">IF(ISBLANK(Values!E8),"",Values!$B$25)</f>
        <v>♻️ PRODOTTO ECOLOGICO - Acquista ricondizionato, ACQUISTA VERDE! Riduci oltre l'80% di anidride carbonica acquistando le nostre tastiere ricondizionate, rispetto a ottenere una nuova tastiera! </v>
      </c>
      <c r="AL9" s="1" t="str">
        <f aca="false">IF(ISBLANK(Values!E8),"",SUBSTITUTE(SUBSTITUTE(IF(Values!$J8, Values!$B$26, Values!$B$33), "{language}", Values!$H8), "{flag}", INDEX(options!$E$1:$E$20, Values!$V8)))</f>
        <v>👉 LAYOUT - 🇬🇧 UK retroilluminato. </v>
      </c>
      <c r="AM9" s="1" t="str">
        <f aca="false">SUBSTITUTE(IF(ISBLANK(Values!E8),"",Values!$B$27),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31"/>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 SUBSTITUTE(Values!$B$1, "{language}", Values!H9) &amp; " " &amp;Values!$B$3, SUBSTITUTE(Values!$B$2, "{language}", Values!$H9) &amp; " " &amp;Values!$B$3))</f>
        <v>sostituzione della tastiera Scandinavo - Nordico retroilluminata per Lenovo Thinkpad T431 T431S E431 T440 T440P T440S E440 L440 T450 T450S T460 T460P L450 T440E</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58.99</v>
      </c>
      <c r="L10" s="39"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PartialUpdate</v>
      </c>
      <c r="AB10" s="36" t="str">
        <f aca="false">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0" t="str">
        <f aca="false">IF(ISBLANK(Values!E9),"",IF(Values!I9,Values!$B$23,Values!$B$33))</f>
        <v>👉 RICONDIZIONATO: RISPARMIA SOLDI - Tastiera sostitutiva per laptop Lenovo, stessa qualità delle tastiere OEM. TellusRem è il principale distributore di tastiere nel mondo dal 2011. Tastiera sostitutiva perfetta, facile da sostituire e installare. </v>
      </c>
      <c r="AJ10" s="41" t="str">
        <f aca="false">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10" s="1" t="str">
        <f aca="false">IF(ISBLANK(Values!E9),"",Values!$B$25)</f>
        <v>♻️ PRODOTTO ECOLOGICO - Acquista ricondizionato, ACQUISTA VERDE! Riduci oltre l'80% di anidride carbonica acquistando le nostre tastiere ricondizionate, rispetto a ottenere una nuova tastiera! </v>
      </c>
      <c r="AL10" s="1" t="str">
        <f aca="false">IF(ISBLANK(Values!E9),"",SUBSTITUTE(SUBSTITUTE(IF(Values!$J9, Values!$B$26, Values!$B$33), "{language}", Values!$H9), "{flag}", INDEX(options!$E$1:$E$20, Values!$V9)))</f>
        <v>👉 LAYOUT - 🇸🇪 🇫🇮 🇳🇴 🇩🇰 Scandinavo - Nordico retroilluminato. </v>
      </c>
      <c r="AM10" s="1" t="str">
        <f aca="false">SUBSTITUTE(IF(ISBLANK(Values!E9),"",Values!$B$27),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10" s="28" t="str">
        <f aca="false">IF(ISBLANK(Values!E9),"",Values!H9)</f>
        <v>Scandinavo - Nordico</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31"/>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 SUBSTITUTE(Values!$B$1, "{language}", Values!H10) &amp; " " &amp;Values!$B$3, SUBSTITUTE(Values!$B$2, "{language}", Values!$H10) &amp; " " &amp;Values!$B$3))</f>
        <v>sostituzione della tastiera Belga retroilluminata per Lenovo Thinkpad T431 T431S E431 T440 T440P T440S E440 L440 T450 T450S T460 T460P L450 T440E</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58.99</v>
      </c>
      <c r="L11" s="39" t="n">
        <f aca="false">IF(ISBLANK(Values!E10),"",Values!$B$18)</f>
        <v>5</v>
      </c>
      <c r="M11" s="28" t="str">
        <f aca="false">IF(ISBLANK(Values!E10),"",Values!$M10)</f>
        <v>https://download.lenovo.com/Images/Parts/04X0107/04X0107_A.jpg</v>
      </c>
      <c r="N11" s="28" t="str">
        <f aca="false">IF(ISBLANK(Values!$F10),"",Values!N10)</f>
        <v>https://download.lenovo.com/Images/Parts/04X0107/04X0107_B.jpg</v>
      </c>
      <c r="O11" s="28" t="str">
        <f aca="false">IF(ISBLANK(Values!$F10),"",Values!O10)</f>
        <v>https://download.lenovo.com/Images/Parts/04X0107/04X0107_details.jpg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0" t="str">
        <f aca="false">IF(ISBLANK(Values!E10),"",IF(Values!I10,Values!$B$23,Values!$B$33))</f>
        <v>👉 RICONDIZIONATO: RISPARMIA SOLDI - Tastiera sostitutiva per laptop Lenovo, stessa qualità delle tastiere OEM. TellusRem è il principale distributore di tastiere nel mondo dal 2011. Tastiera sostitutiva perfetta, facile da sostituire e installare. </v>
      </c>
      <c r="AJ11" s="41" t="str">
        <f aca="false">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11" s="1" t="str">
        <f aca="false">IF(ISBLANK(Values!E10),"",Values!$B$25)</f>
        <v>♻️ PRODOTTO ECOLOGICO - Acquista ricondizionato, ACQUISTA VERDE! Riduci oltre l'80% di anidride carbonica acquistando le nostre tastiere ricondizionate, rispetto a ottenere una nuova tastiera! </v>
      </c>
      <c r="AL11" s="1" t="str">
        <f aca="false">IF(ISBLANK(Values!E10),"",SUBSTITUTE(SUBSTITUTE(IF(Values!$J10, Values!$B$26, Values!$B$33), "{language}", Values!$H10), "{flag}", INDEX(options!$E$1:$E$20, Values!$V10)))</f>
        <v>👉 LAYOUT - 🇧🇪 Belga retroilluminato. </v>
      </c>
      <c r="AM11" s="1" t="str">
        <f aca="false">SUBSTITUTE(IF(ISBLANK(Values!E10),"",Values!$B$27),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11" s="28" t="str">
        <f aca="false">IF(ISBLANK(Values!E10),"",Values!H10)</f>
        <v>Belga</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31"/>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 SUBSTITUTE(Values!$B$1, "{language}", Values!H11) &amp; " " &amp;Values!$B$3, SUBSTITUTE(Values!$B$2, "{language}", Values!$H11) &amp; " " &amp;Values!$B$3))</f>
        <v>sostituzione della tastiera Bulgaro retroilluminata per Lenovo Thinkpad T431 T431S E431 T440 T440P T440S E440 L440 T450 T450S T460 T460P L450 T440E</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58.99</v>
      </c>
      <c r="L12" s="39" t="n">
        <f aca="false">IF(ISBLANK(Values!E11),"",Values!$B$18)</f>
        <v>5</v>
      </c>
      <c r="M12" s="28" t="str">
        <f aca="false">IF(ISBLANK(Values!E11),"",Values!$M11)</f>
        <v>https://download.lenovo.com/Images/Parts/01AX317/01AX317_A.jpg</v>
      </c>
      <c r="N12" s="28" t="str">
        <f aca="false">IF(ISBLANK(Values!$F11),"",Values!N11)</f>
        <v>https://download.lenovo.com/Images/Parts/01AX317/01AX317_B.jpg</v>
      </c>
      <c r="O12" s="28" t="str">
        <f aca="false">IF(ISBLANK(Values!$F11),"",Values!O11)</f>
        <v>https://download.lenovo.com/Images/Parts/01AX317/01AX317_details.jpg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0" t="str">
        <f aca="false">IF(ISBLANK(Values!E11),"",IF(Values!I11,Values!$B$23,Values!$B$33))</f>
        <v>👉 RICONDIZIONATO: RISPARMIA SOLDI - Tastiera sostitutiva per laptop Lenovo, stessa qualità delle tastiere OEM. TellusRem è il principale distributore di tastiere nel mondo dal 2011. Tastiera sostitutiva perfetta, facile da sostituire e installare. </v>
      </c>
      <c r="AJ12" s="41" t="str">
        <f aca="false">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12" s="1" t="str">
        <f aca="false">IF(ISBLANK(Values!E11),"",Values!$B$25)</f>
        <v>♻️ PRODOTTO ECOLOGICO - Acquista ricondizionato, ACQUISTA VERDE! Riduci oltre l'80% di anidride carbonica acquistando le nostre tastiere ricondizionate, rispetto a ottenere una nuova tastiera! </v>
      </c>
      <c r="AL12" s="1" t="str">
        <f aca="false">IF(ISBLANK(Values!E11),"",SUBSTITUTE(SUBSTITUTE(IF(Values!$J11, Values!$B$26, Values!$B$33), "{language}", Values!$H11), "{flag}", INDEX(options!$E$1:$E$20, Values!$V11)))</f>
        <v>👉 LAYOUT - 🇧🇬 Bulgaro retroilluminato. </v>
      </c>
      <c r="AM12" s="1" t="str">
        <f aca="false">SUBSTITUTE(IF(ISBLANK(Values!E11),"",Values!$B$27),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12" s="28" t="str">
        <f aca="false">IF(ISBLANK(Values!E11),"",Values!H11)</f>
        <v>Bulgaro</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Danimarca</v>
      </c>
      <c r="CZ12" s="1" t="str">
        <f aca="false">IF(ISBLANK(Values!E11),"","No")</f>
        <v>No</v>
      </c>
      <c r="DA12" s="1" t="str">
        <f aca="false">IF(ISBLANK(Values!E11),"","No")</f>
        <v>No</v>
      </c>
      <c r="DO12" s="27" t="str">
        <f aca="false">IF(ISBLANK(Values!E11),"","Parts")</f>
        <v>Parts</v>
      </c>
      <c r="DP12" s="27"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s="31"/>
      <c r="DZ12" s="31"/>
      <c r="EA12" s="31"/>
      <c r="EB12" s="31"/>
      <c r="EC12" s="31"/>
      <c r="EI12" s="1"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 SUBSTITUTE(Values!$B$1, "{language}", Values!H12) &amp; " " &amp;Values!$B$3, SUBSTITUTE(Values!$B$2, "{language}", Values!$H12) &amp; " " &amp;Values!$B$3))</f>
        <v>sostituzione della tastiera Danese retroilluminata per Lenovo Thinkpad T431 T431S E431 T440 T440P T440S E440 L440 T450 T450S T460 T460P L450 T440E</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58.99</v>
      </c>
      <c r="L13" s="39" t="n">
        <f aca="false">IF(ISBLANK(Values!E12),"",Values!$B$18)</f>
        <v>5</v>
      </c>
      <c r="M13" s="28" t="str">
        <f aca="false">IF(ISBLANK(Values!E12),"",Values!$M12)</f>
        <v>https://download.lenovo.com/Images/Parts/04X0110/04X0110_A.jpg</v>
      </c>
      <c r="N13" s="28" t="str">
        <f aca="false">IF(ISBLANK(Values!$F12),"",Values!N12)</f>
        <v>https://download.lenovo.com/Images/Parts/04X0110/04X0110_B.jpg</v>
      </c>
      <c r="O13" s="28" t="str">
        <f aca="false">IF(ISBLANK(Values!$F12),"",Values!O12)</f>
        <v>https://download.lenovo.com/Images/Parts/04X0110/04X0110_details.jpg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0" t="str">
        <f aca="false">IF(ISBLANK(Values!E12),"",IF(Values!I12,Values!$B$23,Values!$B$33))</f>
        <v>👉 RICONDIZIONATO: RISPARMIA SOLDI - Tastiera sostitutiva per laptop Lenovo, stessa qualità delle tastiere OEM. TellusRem è il principale distributore di tastiere nel mondo dal 2011. Tastiera sostitutiva perfetta, facile da sostituire e installare. </v>
      </c>
      <c r="AJ13" s="41" t="str">
        <f aca="false">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13" s="1" t="str">
        <f aca="false">IF(ISBLANK(Values!E12),"",Values!$B$25)</f>
        <v>♻️ PRODOTTO ECOLOGICO - Acquista ricondizionato, ACQUISTA VERDE! Riduci oltre l'80% di anidride carbonica acquistando le nostre tastiere ricondizionate, rispetto a ottenere una nuova tastiera! </v>
      </c>
      <c r="AL13" s="1" t="str">
        <f aca="false">IF(ISBLANK(Values!E12),"",SUBSTITUTE(SUBSTITUTE(IF(Values!$J12, Values!$B$26, Values!$B$33), "{language}", Values!$H12), "{flag}", INDEX(options!$E$1:$E$20, Values!$V12)))</f>
        <v>👉 LAYOUT - 🇩🇰 Danese retroilluminato. </v>
      </c>
      <c r="AM13" s="1" t="str">
        <f aca="false">SUBSTITUTE(IF(ISBLANK(Values!E12),"",Values!$B$27),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13" s="28" t="str">
        <f aca="false">IF(ISBLANK(Values!E12),"",Values!H12)</f>
        <v>Danese</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Danimarca</v>
      </c>
      <c r="CZ13" s="1" t="str">
        <f aca="false">IF(ISBLANK(Values!E12),"","No")</f>
        <v>No</v>
      </c>
      <c r="DA13" s="1" t="str">
        <f aca="false">IF(ISBLANK(Values!E12),"","No")</f>
        <v>No</v>
      </c>
      <c r="DO13" s="27" t="str">
        <f aca="false">IF(ISBLANK(Values!E12),"","Parts")</f>
        <v>Parts</v>
      </c>
      <c r="DP13" s="27"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s="31"/>
      <c r="DZ13" s="31"/>
      <c r="EA13" s="31"/>
      <c r="EB13" s="31"/>
      <c r="EC13" s="31"/>
      <c r="EI13" s="1"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 SUBSTITUTE(Values!$B$1, "{language}", Values!H13) &amp; " " &amp;Values!$B$3, SUBSTITUTE(Values!$B$2, "{language}", Values!$H13) &amp; " " &amp;Values!$B$3))</f>
        <v>sostituzione della tastiera Olandese retroilluminata per Lenovo Thinkpad T431 T431S E431 T440 T440P T440S E440 L440 T450 T450S T460 T460P L450 T440E</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58.99</v>
      </c>
      <c r="L14" s="39" t="n">
        <f aca="false">IF(ISBLANK(Values!E13),"",Values!$B$18)</f>
        <v>5</v>
      </c>
      <c r="M14" s="28" t="str">
        <f aca="false">IF(ISBLANK(Values!E13),"",Values!$M13)</f>
        <v>https://download.lenovo.com/Images/Parts/04X0120/04X0120_A.jpg</v>
      </c>
      <c r="N14" s="28" t="str">
        <f aca="false">IF(ISBLANK(Values!$F13),"",Values!N13)</f>
        <v>https://download.lenovo.com/Images/Parts/04X0120/04X0120_B.jpg</v>
      </c>
      <c r="O14" s="28" t="str">
        <f aca="false">IF(ISBLANK(Values!$F13),"",Values!O13)</f>
        <v>https://download.lenovo.com/Images/Parts/04X0120/04X0120_details.jpg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0" t="str">
        <f aca="false">IF(ISBLANK(Values!E13),"",IF(Values!I13,Values!$B$23,Values!$B$33))</f>
        <v>👉 RICONDIZIONATO: RISPARMIA SOLDI - Tastiera sostitutiva per laptop Lenovo, stessa qualità delle tastiere OEM. TellusRem è il principale distributore di tastiere nel mondo dal 2011. Tastiera sostitutiva perfetta, facile da sostituire e installare. </v>
      </c>
      <c r="AJ14" s="41" t="str">
        <f aca="false">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14" s="1" t="str">
        <f aca="false">IF(ISBLANK(Values!E13),"",Values!$B$25)</f>
        <v>♻️ PRODOTTO ECOLOGICO - Acquista ricondizionato, ACQUISTA VERDE! Riduci oltre l'80% di anidride carbonica acquistando le nostre tastiere ricondizionate, rispetto a ottenere una nuova tastiera! </v>
      </c>
      <c r="AL14" s="1" t="str">
        <f aca="false">IF(ISBLANK(Values!E13),"",SUBSTITUTE(SUBSTITUTE(IF(Values!$J13, Values!$B$26, Values!$B$33), "{language}", Values!$H13), "{flag}", INDEX(options!$E$1:$E$20, Values!$V13)))</f>
        <v>👉 LAYOUT - 🇳🇱 Olandese retroilluminato. </v>
      </c>
      <c r="AM14" s="1" t="str">
        <f aca="false">SUBSTITUTE(IF(ISBLANK(Values!E13),"",Values!$B$27),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14" s="28" t="str">
        <f aca="false">IF(ISBLANK(Values!E13),"",Values!H13)</f>
        <v>Olandese</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Danimarca</v>
      </c>
      <c r="CZ14" s="1" t="str">
        <f aca="false">IF(ISBLANK(Values!E13),"","No")</f>
        <v>No</v>
      </c>
      <c r="DA14" s="1" t="str">
        <f aca="false">IF(ISBLANK(Values!E13),"","No")</f>
        <v>No</v>
      </c>
      <c r="DO14" s="27" t="str">
        <f aca="false">IF(ISBLANK(Values!E13),"","Parts")</f>
        <v>Parts</v>
      </c>
      <c r="DP14" s="27"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s="31"/>
      <c r="DZ14" s="31"/>
      <c r="EA14" s="31"/>
      <c r="EB14" s="31"/>
      <c r="EC14" s="31"/>
      <c r="EI14" s="1"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 SUBSTITUTE(Values!$B$1, "{language}", Values!H14) &amp; " " &amp;Values!$B$3, SUBSTITUTE(Values!$B$2, "{language}", Values!$H14) &amp; " " &amp;Values!$B$3))</f>
        <v>sostituzione della tastiera Norvegese retroilluminata per Lenovo Thinkpad T431 T431S E431 T440 T440P T440S E440 L440 T450 T450S T460 T460P L450 T440E</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58.99</v>
      </c>
      <c r="L15" s="39" t="n">
        <f aca="false">IF(ISBLANK(Values!E14),"",Values!$B$18)</f>
        <v>5</v>
      </c>
      <c r="M15" s="28" t="str">
        <f aca="false">IF(ISBLANK(Values!E14),"",Values!$M14)</f>
        <v>https://download.lenovo.com/Images/Parts/04Y0882/04Y0882_A.jpg</v>
      </c>
      <c r="N15" s="28" t="str">
        <f aca="false">IF(ISBLANK(Values!$F14),"",Values!N14)</f>
        <v>https://download.lenovo.com/Images/Parts/04Y0882/04Y0882_B.jpg</v>
      </c>
      <c r="O15" s="28" t="str">
        <f aca="false">IF(ISBLANK(Values!$F14),"",Values!O14)</f>
        <v>https://download.lenovo.com/Images/Parts/04Y0882/04Y0882_details.jpg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0" t="str">
        <f aca="false">IF(ISBLANK(Values!E14),"",IF(Values!I14,Values!$B$23,Values!$B$33))</f>
        <v>👉 RICONDIZIONATO: RISPARMIA SOLDI - Tastiera sostitutiva per laptop Lenovo, stessa qualità delle tastiere OEM. TellusRem è il principale distributore di tastiere nel mondo dal 2011. Tastiera sostitutiva perfetta, facile da sostituire e installare. </v>
      </c>
      <c r="AJ15" s="41" t="str">
        <f aca="false">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15" s="1" t="str">
        <f aca="false">IF(ISBLANK(Values!E14),"",Values!$B$25)</f>
        <v>♻️ PRODOTTO ECOLOGICO - Acquista ricondizionato, ACQUISTA VERDE! Riduci oltre l'80% di anidride carbonica acquistando le nostre tastiere ricondizionate, rispetto a ottenere una nuova tastiera! </v>
      </c>
      <c r="AL15" s="1" t="str">
        <f aca="false">IF(ISBLANK(Values!E14),"",SUBSTITUTE(SUBSTITUTE(IF(Values!$J14, Values!$B$26, Values!$B$33), "{language}", Values!$H14), "{flag}", INDEX(options!$E$1:$E$20, Values!$V14)))</f>
        <v>👉 LAYOUT - 🇳🇴 Norvegese retroilluminato. </v>
      </c>
      <c r="AM15" s="1" t="str">
        <f aca="false">SUBSTITUTE(IF(ISBLANK(Values!E14),"",Values!$B$27),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15" s="28" t="str">
        <f aca="false">IF(ISBLANK(Values!E14),"",Values!H14)</f>
        <v>Norvegese</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Danimarca</v>
      </c>
      <c r="CZ15" s="1" t="str">
        <f aca="false">IF(ISBLANK(Values!E14),"","No")</f>
        <v>No</v>
      </c>
      <c r="DA15" s="1" t="str">
        <f aca="false">IF(ISBLANK(Values!E14),"","No")</f>
        <v>No</v>
      </c>
      <c r="DO15" s="27" t="str">
        <f aca="false">IF(ISBLANK(Values!E14),"","Parts")</f>
        <v>Parts</v>
      </c>
      <c r="DP15" s="27"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s="31"/>
      <c r="DZ15" s="31"/>
      <c r="EA15" s="31"/>
      <c r="EB15" s="31"/>
      <c r="EC15" s="31"/>
      <c r="EI15" s="1"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 SUBSTITUTE(Values!$B$1, "{language}", Values!H15) &amp; " " &amp;Values!$B$3, SUBSTITUTE(Values!$B$2, "{language}", Values!$H15) &amp; " " &amp;Values!$B$3))</f>
        <v>sostituzione della tastiera Polacco retroilluminata per Lenovo Thinkpad T431 T431S E431 T440 T440P T440S E440 L440 T450 T450S T460 T460P L450 T440E</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58.99</v>
      </c>
      <c r="L16" s="39" t="n">
        <f aca="false">IF(ISBLANK(Values!E15),"",Values!$B$18)</f>
        <v>5</v>
      </c>
      <c r="M16" s="28" t="str">
        <f aca="false">IF(ISBLANK(Values!E15),"",Values!$M15)</f>
        <v>https://download.lenovo.com/Images/Parts/04X0122/04X0122_A.jpg</v>
      </c>
      <c r="N16" s="28" t="str">
        <f aca="false">IF(ISBLANK(Values!$F15),"",Values!N15)</f>
        <v>https://download.lenovo.com/Images/Parts/04X0122/04X0122_B.jpg</v>
      </c>
      <c r="O16" s="28" t="str">
        <f aca="false">IF(ISBLANK(Values!$F15),"",Values!O15)</f>
        <v>https://download.lenovo.com/Images/Parts/04X0122/04X0122_details.jpg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0" t="str">
        <f aca="false">IF(ISBLANK(Values!E15),"",IF(Values!I15,Values!$B$23,Values!$B$33))</f>
        <v>👉 RICONDIZIONATO: RISPARMIA SOLDI - Tastiera sostitutiva per laptop Lenovo, stessa qualità delle tastiere OEM. TellusRem è il principale distributore di tastiere nel mondo dal 2011. Tastiera sostitutiva perfetta, facile da sostituire e installare. </v>
      </c>
      <c r="AJ16" s="41" t="str">
        <f aca="false">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16" s="1" t="str">
        <f aca="false">IF(ISBLANK(Values!E15),"",Values!$B$25)</f>
        <v>♻️ PRODOTTO ECOLOGICO - Acquista ricondizionato, ACQUISTA VERDE! Riduci oltre l'80% di anidride carbonica acquistando le nostre tastiere ricondizionate, rispetto a ottenere una nuova tastiera! </v>
      </c>
      <c r="AL16" s="1" t="str">
        <f aca="false">IF(ISBLANK(Values!E15),"",SUBSTITUTE(SUBSTITUTE(IF(Values!$J15, Values!$B$26, Values!$B$33), "{language}", Values!$H15), "{flag}", INDEX(options!$E$1:$E$20, Values!$V15)))</f>
        <v>👉 LAYOUT - 🇵🇱 Polacco retroilluminato. </v>
      </c>
      <c r="AM16" s="1" t="str">
        <f aca="false">SUBSTITUTE(IF(ISBLANK(Values!E15),"",Values!$B$27),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16" s="28" t="str">
        <f aca="false">IF(ISBLANK(Values!E15),"",Values!H15)</f>
        <v>Polacco</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Danimarca</v>
      </c>
      <c r="CZ16" s="1" t="str">
        <f aca="false">IF(ISBLANK(Values!E15),"","No")</f>
        <v>No</v>
      </c>
      <c r="DA16" s="1" t="str">
        <f aca="false">IF(ISBLANK(Values!E15),"","No")</f>
        <v>No</v>
      </c>
      <c r="DO16" s="27" t="str">
        <f aca="false">IF(ISBLANK(Values!E15),"","Parts")</f>
        <v>Parts</v>
      </c>
      <c r="DP16" s="27"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s="31"/>
      <c r="DZ16" s="31"/>
      <c r="EA16" s="31"/>
      <c r="EB16" s="31"/>
      <c r="EC16" s="31"/>
      <c r="EI16" s="1"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 SUBSTITUTE(Values!$B$1, "{language}", Values!H16) &amp; " " &amp;Values!$B$3, SUBSTITUTE(Values!$B$2, "{language}", Values!$H16) &amp; " " &amp;Values!$B$3))</f>
        <v>sostituzione della tastiera Portoghese retroilluminata per Lenovo Thinkpad T431 T431S E431 T440 T440P T440S E440 L440 T450 T450S T460 T460P L450 T440E</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58.99</v>
      </c>
      <c r="L17" s="39" t="n">
        <f aca="false">IF(ISBLANK(Values!E16),"",Values!$B$18)</f>
        <v>5</v>
      </c>
      <c r="M17" s="28" t="str">
        <f aca="false">IF(ISBLANK(Values!E16),"",Values!$M16)</f>
        <v>https://download.lenovo.com/Images/Parts/04X0123/04X0123_A.jpg</v>
      </c>
      <c r="N17" s="28" t="str">
        <f aca="false">IF(ISBLANK(Values!$F16),"",Values!N16)</f>
        <v>https://download.lenovo.com/Images/Parts/04X0123/04X0123_B.jpg</v>
      </c>
      <c r="O17" s="28" t="str">
        <f aca="false">IF(ISBLANK(Values!$F16),"",Values!O16)</f>
        <v>https://download.lenovo.com/Images/Parts/04X0123/04X0123_details.jpg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0" t="str">
        <f aca="false">IF(ISBLANK(Values!E16),"",IF(Values!I16,Values!$B$23,Values!$B$33))</f>
        <v>👉 RICONDIZIONATO: RISPARMIA SOLDI - Tastiera sostitutiva per laptop Lenovo, stessa qualità delle tastiere OEM. TellusRem è il principale distributore di tastiere nel mondo dal 2011. Tastiera sostitutiva perfetta, facile da sostituire e installare. </v>
      </c>
      <c r="AJ17" s="41" t="str">
        <f aca="false">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17" s="1" t="str">
        <f aca="false">IF(ISBLANK(Values!E16),"",Values!$B$25)</f>
        <v>♻️ PRODOTTO ECOLOGICO - Acquista ricondizionato, ACQUISTA VERDE! Riduci oltre l'80% di anidride carbonica acquistando le nostre tastiere ricondizionate, rispetto a ottenere una nuova tastiera! </v>
      </c>
      <c r="AL17" s="1" t="str">
        <f aca="false">IF(ISBLANK(Values!E16),"",SUBSTITUTE(SUBSTITUTE(IF(Values!$J16, Values!$B$26, Values!$B$33), "{language}", Values!$H16), "{flag}", INDEX(options!$E$1:$E$20, Values!$V16)))</f>
        <v>👉 LAYOUT - 🇵🇹 Portoghese retroilluminato. </v>
      </c>
      <c r="AM17" s="1" t="str">
        <f aca="false">SUBSTITUTE(IF(ISBLANK(Values!E16),"",Values!$B$27),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17" s="28" t="str">
        <f aca="false">IF(ISBLANK(Values!E16),"",Values!H16)</f>
        <v>Portoghese</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Danimarca</v>
      </c>
      <c r="CZ17" s="1" t="str">
        <f aca="false">IF(ISBLANK(Values!E16),"","No")</f>
        <v>No</v>
      </c>
      <c r="DA17" s="1" t="str">
        <f aca="false">IF(ISBLANK(Values!E16),"","No")</f>
        <v>No</v>
      </c>
      <c r="DO17" s="27" t="str">
        <f aca="false">IF(ISBLANK(Values!E16),"","Parts")</f>
        <v>Parts</v>
      </c>
      <c r="DP17" s="27"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s="31"/>
      <c r="DZ17" s="31"/>
      <c r="EA17" s="31"/>
      <c r="EB17" s="31"/>
      <c r="EC17" s="31"/>
      <c r="EI17" s="1"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 SUBSTITUTE(Values!$B$1, "{language}", Values!H17) &amp; " " &amp;Values!$B$3, SUBSTITUTE(Values!$B$2, "{language}", Values!$H17) &amp; " " &amp;Values!$B$3))</f>
        <v>sostituzione della tastiera Svedese – Finlandese retroilluminata per Lenovo Thinkpad T431 T431S E431 T440 T440P T440S E440 L440 T450 T450S T460 T460P L450 T440E</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58.99</v>
      </c>
      <c r="L18" s="39" t="n">
        <f aca="false">IF(ISBLANK(Values!E17),"",Values!$B$18)</f>
        <v>5</v>
      </c>
      <c r="M18" s="28" t="str">
        <f aca="false">IF(ISBLANK(Values!E17),"",Values!$M17)</f>
        <v>https://download.lenovo.com/Images/Parts/04X0127/04X0127_A.jpg</v>
      </c>
      <c r="N18" s="28" t="str">
        <f aca="false">IF(ISBLANK(Values!$F17),"",Values!N17)</f>
        <v>https://download.lenovo.com/Images/Parts/04X0127/04X0127_B.jpg</v>
      </c>
      <c r="O18" s="28" t="str">
        <f aca="false">IF(ISBLANK(Values!$F17),"",Values!O17)</f>
        <v>https://download.lenovo.com/Images/Parts/04X0127/04X0127_details.jpg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0" t="str">
        <f aca="false">IF(ISBLANK(Values!E17),"",IF(Values!I17,Values!$B$23,Values!$B$33))</f>
        <v>👉 RICONDIZIONATO: RISPARMIA SOLDI - Tastiera sostitutiva per laptop Lenovo, stessa qualità delle tastiere OEM. TellusRem è il principale distributore di tastiere nel mondo dal 2011. Tastiera sostitutiva perfetta, facile da sostituire e installare. </v>
      </c>
      <c r="AJ18" s="41" t="str">
        <f aca="false">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18" s="1" t="str">
        <f aca="false">IF(ISBLANK(Values!E17),"",Values!$B$25)</f>
        <v>♻️ PRODOTTO ECOLOGICO - Acquista ricondizionato, ACQUISTA VERDE! Riduci oltre l'80% di anidride carbonica acquistando le nostre tastiere ricondizionate, rispetto a ottenere una nuova tastiera! </v>
      </c>
      <c r="AL18" s="1" t="str">
        <f aca="false">IF(ISBLANK(Values!E17),"",SUBSTITUTE(SUBSTITUTE(IF(Values!$J17, Values!$B$26, Values!$B$33), "{language}", Values!$H17), "{flag}", INDEX(options!$E$1:$E$20, Values!$V17)))</f>
        <v>👉 LAYOUT - 🇸🇪 🇫🇮 Svedese – Finlandese retroilluminato. </v>
      </c>
      <c r="AM18" s="1" t="str">
        <f aca="false">SUBSTITUTE(IF(ISBLANK(Values!E17),"",Values!$B$27),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18" s="28" t="str">
        <f aca="false">IF(ISBLANK(Values!E17),"",Values!H17)</f>
        <v>Svedese – Finlandese</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Danimarca</v>
      </c>
      <c r="CZ18" s="1" t="str">
        <f aca="false">IF(ISBLANK(Values!E17),"","No")</f>
        <v>No</v>
      </c>
      <c r="DA18" s="1" t="str">
        <f aca="false">IF(ISBLANK(Values!E17),"","No")</f>
        <v>No</v>
      </c>
      <c r="DO18" s="27" t="str">
        <f aca="false">IF(ISBLANK(Values!E17),"","Parts")</f>
        <v>Parts</v>
      </c>
      <c r="DP18" s="27"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s="31"/>
      <c r="DZ18" s="31"/>
      <c r="EA18" s="31"/>
      <c r="EB18" s="31"/>
      <c r="EC18" s="31"/>
      <c r="EI18" s="1"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 SUBSTITUTE(Values!$B$1, "{language}", Values!H18) &amp; " " &amp;Values!$B$3, SUBSTITUTE(Values!$B$2, "{language}", Values!$H18) &amp; " " &amp;Values!$B$3))</f>
        <v>sostituzione della tastiera Svizzero retroilluminata per Lenovo Thinkpad T431 T431S E431 T440 T440P T440S E440 L440 T450 T450S T460 T460P L450 T440E</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58.99</v>
      </c>
      <c r="L19" s="39" t="n">
        <f aca="false">IF(ISBLANK(Values!E18),"",Values!$B$18)</f>
        <v>5</v>
      </c>
      <c r="M19" s="28" t="str">
        <f aca="false">IF(ISBLANK(Values!E18),"",Values!$M18)</f>
        <v>https://download.lenovo.com/Images/Parts/04X0128/04X0128_A.jpg</v>
      </c>
      <c r="N19" s="28" t="str">
        <f aca="false">IF(ISBLANK(Values!$F18),"",Values!N18)</f>
        <v>https://download.lenovo.com/Images/Parts/04X0128/04X0128_B.jpg</v>
      </c>
      <c r="O19" s="28" t="str">
        <f aca="false">IF(ISBLANK(Values!$F18),"",Values!O18)</f>
        <v>https://download.lenovo.com/Images/Parts/04X0128/04X0128_details.jpg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0" t="str">
        <f aca="false">IF(ISBLANK(Values!E18),"",IF(Values!I18,Values!$B$23,Values!$B$33))</f>
        <v>👉 RICONDIZIONATO: RISPARMIA SOLDI - Tastiera sostitutiva per laptop Lenovo, stessa qualità delle tastiere OEM. TellusRem è il principale distributore di tastiere nel mondo dal 2011. Tastiera sostitutiva perfetta, facile da sostituire e installare. </v>
      </c>
      <c r="AJ19" s="41" t="str">
        <f aca="false">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19" s="1" t="str">
        <f aca="false">IF(ISBLANK(Values!E18),"",Values!$B$25)</f>
        <v>♻️ PRODOTTO ECOLOGICO - Acquista ricondizionato, ACQUISTA VERDE! Riduci oltre l'80% di anidride carbonica acquistando le nostre tastiere ricondizionate, rispetto a ottenere una nuova tastiera! </v>
      </c>
      <c r="AL19" s="1" t="str">
        <f aca="false">IF(ISBLANK(Values!E18),"",SUBSTITUTE(SUBSTITUTE(IF(Values!$J18, Values!$B$26, Values!$B$33), "{language}", Values!$H18), "{flag}", INDEX(options!$E$1:$E$20, Values!$V18)))</f>
        <v>👉 LAYOUT - 🇨🇭 Svizzero retroilluminato. </v>
      </c>
      <c r="AM19" s="1" t="str">
        <f aca="false">SUBSTITUTE(IF(ISBLANK(Values!E18),"",Values!$B$27),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19" s="28" t="str">
        <f aca="false">IF(ISBLANK(Values!E18),"",Values!H18)</f>
        <v>Svizzero</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Danimarca</v>
      </c>
      <c r="CZ19" s="1" t="str">
        <f aca="false">IF(ISBLANK(Values!E18),"","No")</f>
        <v>No</v>
      </c>
      <c r="DA19" s="1" t="str">
        <f aca="false">IF(ISBLANK(Values!E18),"","No")</f>
        <v>No</v>
      </c>
      <c r="DO19" s="27" t="str">
        <f aca="false">IF(ISBLANK(Values!E18),"","Parts")</f>
        <v>Parts</v>
      </c>
      <c r="DP19" s="27"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s="31"/>
      <c r="DZ19" s="31"/>
      <c r="EA19" s="31"/>
      <c r="EB19" s="31"/>
      <c r="EC19" s="31"/>
      <c r="EI19" s="1"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7" t="s">
        <v>352</v>
      </c>
      <c r="C20" s="32" t="str">
        <f aca="false">IF(ISBLANK(Values!E19),"","TellusRem")</f>
        <v>TellusRem</v>
      </c>
      <c r="D20" s="30" t="n">
        <f aca="false">IF(ISBLANK(Values!E19),"",Values!E19)</f>
        <v>5714401440185</v>
      </c>
      <c r="E20" s="31" t="str">
        <f aca="false">IF(ISBLANK(Values!E19),"","EAN")</f>
        <v>EAN</v>
      </c>
      <c r="F20" s="28" t="str">
        <f aca="false">IF(ISBLANK(Values!E19),"",IF(Values!J19, SUBSTITUTE(Values!$B$1, "{language}", Values!H19) &amp; " " &amp;Values!$B$3, SUBSTITUTE(Values!$B$2, "{language}", Values!$H19) &amp; " " &amp;Values!$B$3))</f>
        <v>sostituzione della tastiera US international retroilluminata per Lenovo Thinkpad T431 T431S E431 T440 T440P T440S E440 L440 T450 T450S T460 T460P L450 T440E</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58.99</v>
      </c>
      <c r="L20" s="39" t="n">
        <f aca="false">IF(ISBLANK(Values!E19),"",Values!$B$18)</f>
        <v>5</v>
      </c>
      <c r="M20" s="28" t="str">
        <f aca="false">IF(ISBLANK(Values!E19),"",Values!$M19)</f>
        <v>https://raw.githubusercontent.com/PatrickVibild/TellusAmazonPictures/master/pictures/Lenovo/T440/BL/USI/1.jpg</v>
      </c>
      <c r="N20" s="28" t="str">
        <f aca="false">IF(ISBLANK(Values!$F19),"",Values!N19)</f>
        <v>https://raw.githubusercontent.com/PatrickVibild/TellusAmazonPictures/master/pictures/Lenovo/T440/BL/USI/2.jpg</v>
      </c>
      <c r="O20" s="28" t="str">
        <f aca="false">IF(ISBLANK(Values!$F19),"",Values!O19)</f>
        <v>https://raw.githubusercontent.com/PatrickVibild/TellusAmazonPictures/master/pictures/Lenovo/T440/BL/USI/3.jpg</v>
      </c>
      <c r="P20" s="28" t="str">
        <f aca="false">IF(ISBLANK(Values!$F19),"",Values!P19)</f>
        <v>https://raw.githubusercontent.com/PatrickVibild/TellusAmazonPictures/master/pictures/Lenovo/T440/BL/USI/4.jpg</v>
      </c>
      <c r="Q20" s="28" t="str">
        <f aca="false">IF(ISBLANK(Values!$F19),"",Values!Q19)</f>
        <v>https://raw.githubusercontent.com/PatrickVibild/TellusAmazonPictures/master/pictures/Lenovo/T440/BL/USI/5.jpg</v>
      </c>
      <c r="R20" s="28" t="str">
        <f aca="false">IF(ISBLANK(Values!$F19),"",Values!R19)</f>
        <v>https://raw.githubusercontent.com/PatrickVibild/TellusAmazonPictures/master/pictures/Lenovo/T440/BL/USI/6.jpg</v>
      </c>
      <c r="S20" s="28" t="str">
        <f aca="false">IF(ISBLANK(Values!$F19),"",Values!S19)</f>
        <v>https://raw.githubusercontent.com/PatrickVibild/TellusAmazonPictures/master/pictures/Lenovo/T440/BL/USI/7.jpg</v>
      </c>
      <c r="T20" s="28" t="str">
        <f aca="false">IF(ISBLANK(Values!$F19),"",Values!T19)</f>
        <v>https://raw.githubusercontent.com/PatrickVibild/TellusAmazonPictures/master/pictures/Lenovo/T440/BL/USI/8.jpg</v>
      </c>
      <c r="U20" s="28"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0" t="str">
        <f aca="false">IF(ISBLANK(Values!E19),"",IF(Values!I19,Values!$B$23,Values!$B$33))</f>
        <v>👉 RICONDIZIONATO: RISPARMIA SOLDI - Tastiera sostitutiva per laptop Lenovo, stessa qualità delle tastiere OEM. TellusRem è il principale distributore di tastiere nel mondo dal 2011. Tastiera sostitutiva perfetta, facile da sostituire e installare. </v>
      </c>
      <c r="AJ20" s="41" t="str">
        <f aca="false">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20" s="1" t="str">
        <f aca="false">IF(ISBLANK(Values!E19),"",Values!$B$25)</f>
        <v>♻️ PRODOTTO ECOLOGICO - Acquista ricondizionato, ACQUISTA VERDE! Riduci oltre l'80% di anidride carbonica acquistando le nostre tastiere ricondizionate, rispetto a ottenere una nuova tastiera! </v>
      </c>
      <c r="AL20" s="1" t="str">
        <f aca="false">IF(ISBLANK(Values!E19),"",SUBSTITUTE(SUBSTITUTE(IF(Values!$J19, Values!$B$26, Values!$B$33), "{language}", Values!$H19), "{flag}", INDEX(options!$E$1:$E$20, Values!$V19)))</f>
        <v>👉 LAYOUT - 🇺🇸 with € symbol US international retroilluminato. </v>
      </c>
      <c r="AM20" s="1" t="str">
        <f aca="false">SUBSTITUTE(IF(ISBLANK(Values!E19),"",Values!$B$27),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20" s="28" t="str">
        <f aca="false">IF(ISBLANK(Values!E19),"",Values!H19)</f>
        <v>US international</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Danimarca</v>
      </c>
      <c r="CZ20" s="1" t="str">
        <f aca="false">IF(ISBLANK(Values!E19),"","No")</f>
        <v>No</v>
      </c>
      <c r="DA20" s="1" t="str">
        <f aca="false">IF(ISBLANK(Values!E19),"","No")</f>
        <v>No</v>
      </c>
      <c r="DO20" s="27" t="str">
        <f aca="false">IF(ISBLANK(Values!E19),"","Parts")</f>
        <v>Parts</v>
      </c>
      <c r="DP20" s="27"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s="31"/>
      <c r="DZ20" s="31"/>
      <c r="EA20" s="31"/>
      <c r="EB20" s="31"/>
      <c r="EC20" s="31"/>
      <c r="EI20" s="1"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 SUBSTITUTE(Values!$B$1, "{language}", Values!H20) &amp; " " &amp;Values!$B$3, SUBSTITUTE(Values!$B$2, "{language}", Values!$H20) &amp; " " &amp;Values!$B$3))</f>
        <v>sostituzione della tastiera Russo retroilluminata per Lenovo Thinkpad T431 T431S E431 T440 T440P T440S E440 L440 T450 T450S T460 T460P L450 T440E</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58.99</v>
      </c>
      <c r="L21" s="39" t="n">
        <f aca="false">IF(ISBLANK(Values!E20),"",Values!$B$18)</f>
        <v>5</v>
      </c>
      <c r="M21" s="28" t="str">
        <f aca="false">IF(ISBLANK(Values!E20),"",Values!$M20)</f>
        <v>https://download.lenovo.com/Images/Parts/01AX333/01AX333_A.jpg</v>
      </c>
      <c r="N21" s="28" t="str">
        <f aca="false">IF(ISBLANK(Values!$F20),"",Values!N20)</f>
        <v>https://download.lenovo.com/Images/Parts/01AX333/01AX333_B.jpg</v>
      </c>
      <c r="O21" s="28" t="str">
        <f aca="false">IF(ISBLANK(Values!$F20),"",Values!O20)</f>
        <v>https://download.lenovo.com/Images/Parts/01AX333/01AX333_details.jpg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0" t="str">
        <f aca="false">IF(ISBLANK(Values!E20),"",IF(Values!I20,Values!$B$23,Values!$B$33))</f>
        <v>👉 RICONDIZIONATO: RISPARMIA SOLDI - Tastiera sostitutiva per laptop Lenovo, stessa qualità delle tastiere OEM. TellusRem è il principale distributore di tastiere nel mondo dal 2011. Tastiera sostitutiva perfetta, facile da sostituire e installare. </v>
      </c>
      <c r="AJ21" s="41" t="str">
        <f aca="false">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21" s="1" t="str">
        <f aca="false">IF(ISBLANK(Values!E20),"",Values!$B$25)</f>
        <v>♻️ PRODOTTO ECOLOGICO - Acquista ricondizionato, ACQUISTA VERDE! Riduci oltre l'80% di anidride carbonica acquistando le nostre tastiere ricondizionate, rispetto a ottenere una nuova tastiera! </v>
      </c>
      <c r="AL21" s="1" t="str">
        <f aca="false">IF(ISBLANK(Values!E20),"",SUBSTITUTE(SUBSTITUTE(IF(Values!$J20, Values!$B$26, Values!$B$33), "{language}", Values!$H20), "{flag}", INDEX(options!$E$1:$E$20, Values!$V20)))</f>
        <v>👉 LAYOUT - 🇷🇺 Russo retroilluminato. </v>
      </c>
      <c r="AM21" s="1" t="str">
        <f aca="false">SUBSTITUTE(IF(ISBLANK(Values!E20),"",Values!$B$27),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21" s="28" t="str">
        <f aca="false">IF(ISBLANK(Values!E20),"",Values!H20)</f>
        <v>Russo</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Danimarca</v>
      </c>
      <c r="CZ21" s="1" t="str">
        <f aca="false">IF(ISBLANK(Values!E20),"","No")</f>
        <v>No</v>
      </c>
      <c r="DA21" s="1" t="str">
        <f aca="false">IF(ISBLANK(Values!E20),"","No")</f>
        <v>No</v>
      </c>
      <c r="DO21" s="27" t="str">
        <f aca="false">IF(ISBLANK(Values!E20),"","Parts")</f>
        <v>Parts</v>
      </c>
      <c r="DP21" s="27"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s="31"/>
      <c r="DZ21" s="31"/>
      <c r="EA21" s="31"/>
      <c r="EB21" s="31"/>
      <c r="EC21" s="31"/>
      <c r="EI21" s="1"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7" t="s">
        <v>353</v>
      </c>
      <c r="C22" s="32" t="str">
        <f aca="false">IF(ISBLANK(Values!E21),"","TellusRem")</f>
        <v>TellusRem</v>
      </c>
      <c r="D22" s="30" t="n">
        <f aca="false">IF(ISBLANK(Values!E21),"",Values!E21)</f>
        <v>5714401440208</v>
      </c>
      <c r="E22" s="31" t="str">
        <f aca="false">IF(ISBLANK(Values!E21),"","EAN")</f>
        <v>EAN</v>
      </c>
      <c r="F22" s="28" t="str">
        <f aca="false">IF(ISBLANK(Values!E21),"",IF(Values!J21, SUBSTITUTE(Values!$B$1, "{language}", Values!H21) &amp; " " &amp;Values!$B$3, SUBSTITUTE(Values!$B$2, "{language}", Values!$H21) &amp; " " &amp;Values!$B$3))</f>
        <v>sostituzione della tastiera US  retroilluminata per Lenovo Thinkpad T431 T431S E431 T440 T440P T440S E440 L440 T450 T450S T460 T460P L450 T440E</v>
      </c>
      <c r="G22" s="32" t="str">
        <f aca="false">IF(ISBLANK(Values!E21),"","TellusRem")</f>
        <v>TellusRem</v>
      </c>
      <c r="H22" s="27" t="str">
        <f aca="false">IF(ISBLANK(Values!E21),"",Values!$B$16)</f>
        <v>laptop-computer-replacement-parts</v>
      </c>
      <c r="I22" s="27" t="str">
        <f aca="false">IF(ISBLANK(Values!E21),"","4730574031")</f>
        <v>4730574031</v>
      </c>
      <c r="J22" s="38" t="s">
        <v>353</v>
      </c>
      <c r="K22" s="28" t="n">
        <f aca="false">IF(ISBLANK(Values!E21),"",IF(Values!J21, Values!$B$4, Values!$B$5))</f>
        <v>58.99</v>
      </c>
      <c r="L22" s="39" t="n">
        <f aca="false">IF(ISBLANK(Values!E21),"",Values!$B$18)</f>
        <v>5</v>
      </c>
      <c r="M22" s="28" t="str">
        <f aca="false">IF(ISBLANK(Values!E21),"",Values!$M21)</f>
        <v>https://raw.githubusercontent.com/PatrickVibild/TellusAmazonPictures/master/pictures/Lenovo/T440/BL/US/1.jpg</v>
      </c>
      <c r="N22" s="28" t="str">
        <f aca="false">IF(ISBLANK(Values!$F21),"",Values!N21)</f>
        <v>https://raw.githubusercontent.com/PatrickVibild/TellusAmazonPictures/master/pictures/Lenovo/T440/BL/US/2.jpg</v>
      </c>
      <c r="O22" s="28" t="str">
        <f aca="false">IF(ISBLANK(Values!$F21),"",Values!O21)</f>
        <v>https://raw.githubusercontent.com/PatrickVibild/TellusAmazonPictures/master/pictures/Lenovo/T440/BL/US/3.jpg</v>
      </c>
      <c r="P22" s="28" t="str">
        <f aca="false">IF(ISBLANK(Values!$F21),"",Values!P21)</f>
        <v>https://raw.githubusercontent.com/PatrickVibild/TellusAmazonPictures/master/pictures/Lenovo/T440/BL/US/4.jpg</v>
      </c>
      <c r="Q22" s="28" t="str">
        <f aca="false">IF(ISBLANK(Values!$F21),"",Values!Q21)</f>
        <v>https://raw.githubusercontent.com/PatrickVibild/TellusAmazonPictures/master/pictures/Lenovo/T440/BL/US/5.jpg</v>
      </c>
      <c r="R22" s="28" t="str">
        <f aca="false">IF(ISBLANK(Values!$F21),"",Values!R21)</f>
        <v>https://raw.githubusercontent.com/PatrickVibild/TellusAmazonPictures/master/pictures/Lenovo/T440/BL/US/6.jpg</v>
      </c>
      <c r="S22" s="28" t="str">
        <f aca="false">IF(ISBLANK(Values!$F21),"",Values!S21)</f>
        <v>https://raw.githubusercontent.com/PatrickVibild/TellusAmazonPictures/master/pictures/Lenovo/T440/BL/US/7.jpg</v>
      </c>
      <c r="T22" s="28" t="str">
        <f aca="false">IF(ISBLANK(Values!$F21),"",Values!T21)</f>
        <v>https://raw.githubusercontent.com/PatrickVibild/TellusAmazonPictures/master/pictures/Lenovo/T440/BL/US/8.jpg</v>
      </c>
      <c r="U22" s="28"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0" t="str">
        <f aca="false">IF(ISBLANK(Values!E21),"",IF(Values!I21,Values!$B$23,Values!$B$33))</f>
        <v>👉 RICONDIZIONATO: RISPARMIA SOLDI - Tastiera sostitutiva per laptop Lenovo, stessa qualità delle tastiere OEM. TellusRem è il principale distributore di tastiere nel mondo dal 2011. Tastiera sostitutiva perfetta, facile da sostituire e installare. </v>
      </c>
      <c r="AJ22" s="41" t="str">
        <f aca="false">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22" s="1" t="str">
        <f aca="false">IF(ISBLANK(Values!E21),"",Values!$B$25)</f>
        <v>♻️ PRODOTTO ECOLOGICO - Acquista ricondizionato, ACQUISTA VERDE! Riduci oltre l'80% di anidride carbonica acquistando le nostre tastiere ricondizionate, rispetto a ottenere una nuova tastiera! </v>
      </c>
      <c r="AL22" s="1" t="str">
        <f aca="false">IF(ISBLANK(Values!E21),"",SUBSTITUTE(SUBSTITUTE(IF(Values!$J21, Values!$B$26, Values!$B$33), "{language}", Values!$H21), "{flag}", INDEX(options!$E$1:$E$20, Values!$V21)))</f>
        <v>👉 LAYOUT - 🇺🇸 US  retroilluminato. </v>
      </c>
      <c r="AM22" s="1" t="str">
        <f aca="false">SUBSTITUTE(IF(ISBLANK(Values!E21),"",Values!$B$27),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22" s="28" t="str">
        <f aca="false">IF(ISBLANK(Values!E21),"",Values!H21)</f>
        <v>US </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Danimarca</v>
      </c>
      <c r="CZ22" s="1" t="str">
        <f aca="false">IF(ISBLANK(Values!E21),"","No")</f>
        <v>No</v>
      </c>
      <c r="DA22" s="1" t="str">
        <f aca="false">IF(ISBLANK(Values!E21),"","No")</f>
        <v>No</v>
      </c>
      <c r="DO22" s="27" t="str">
        <f aca="false">IF(ISBLANK(Values!E21),"","Parts")</f>
        <v>Parts</v>
      </c>
      <c r="DP22" s="27"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s="31"/>
      <c r="DZ22" s="31"/>
      <c r="EA22" s="31"/>
      <c r="EB22" s="31"/>
      <c r="EC22" s="31"/>
      <c r="EI22" s="1"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55.2" hidden="false" customHeight="false" outlineLevel="0" collapsed="false">
      <c r="A23" s="27" t="str">
        <f aca="false">IF(ISBLANK(Values!E22),"",IF(Values!$B$37="EU","computercomponent","computer"))</f>
        <v>computercomponent</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 SUBSTITUTE(Values!$B$1, "{language}", Values!H22) &amp; " " &amp;Values!$B$3, SUBSTITUTE(Values!$B$2, "{language}", Values!$H22) &amp; " " &amp;Values!$B$3))</f>
        <v>sostituzione della tastiera Ungherese retroilluminata per Lenovo Thinkpad T431 T431S E431 T440 T440P T440S E440 L440 T450 T450S T460 T460P L450 T440E</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58.99</v>
      </c>
      <c r="L23" s="39" t="n">
        <f aca="false">IF(ISBLANK(Values!E22),"",Values!$B$18)</f>
        <v>5</v>
      </c>
      <c r="M23" s="28" t="str">
        <f aca="false">IF(ISBLANK(Values!E22),"",Values!$M22)</f>
        <v>https://download.lenovo.com/Images/Parts/01AX325/01AX325_A.jpg</v>
      </c>
      <c r="N23" s="28" t="str">
        <f aca="false">IF(ISBLANK(Values!$F22),"",Values!N22)</f>
        <v>https://download.lenovo.com/Images/Parts/01AX325/01AX325_B.jpg</v>
      </c>
      <c r="O23" s="28" t="str">
        <f aca="false">IF(ISBLANK(Values!$F22),"",Values!O22)</f>
        <v>https://download.lenovo.com/Images/Parts/01AX325/01AX325_details.jpg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0" t="str">
        <f aca="false">IF(ISBLANK(Values!E22),"",IF(Values!I22,Values!$B$23,Values!$B$33))</f>
        <v>👉 RICONDIZIONATO: RISPARMIA SOLDI - Tastiera sostitutiva per laptop Lenovo, stessa qualità delle tastiere OEM. TellusRem è il principale distributore di tastiere nel mondo dal 2011. Tastiera sostitutiva perfetta, facile da sostituire e installare. </v>
      </c>
      <c r="AJ23" s="41" t="str">
        <f aca="false">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23" s="1" t="str">
        <f aca="false">IF(ISBLANK(Values!E22),"",Values!$B$25)</f>
        <v>♻️ PRODOTTO ECOLOGICO - Acquista ricondizionato, ACQUISTA VERDE! Riduci oltre l'80% di anidride carbonica acquistando le nostre tastiere ricondizionate, rispetto a ottenere una nuova tastiera! </v>
      </c>
      <c r="AL23" s="1" t="str">
        <f aca="false">IF(ISBLANK(Values!E22),"",SUBSTITUTE(SUBSTITUTE(IF(Values!$J22, Values!$B$26, Values!$B$33), "{language}", Values!$H22), "{flag}", INDEX(options!$E$1:$E$20, Values!$V22)))</f>
        <v>👉 LAYOUT - 🇭🇺 Ungherese retroilluminato. </v>
      </c>
      <c r="AM23" s="1" t="str">
        <f aca="false">SUBSTITUTE(IF(ISBLANK(Values!E22),"",Values!$B$27),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 aca="false">IF(ISBLANK(Values!E22),"",Values!H22)</f>
        <v>Ungherese</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Danimarca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s="31"/>
      <c r="DZ23" s="31"/>
      <c r="EA23" s="31"/>
      <c r="EB23" s="31"/>
      <c r="EC23" s="31"/>
      <c r="ED23" s="1"/>
      <c r="EE23" s="1"/>
      <c r="EF23" s="1"/>
      <c r="EG23" s="1"/>
      <c r="EH23" s="1"/>
      <c r="EI23" s="1"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55.2" hidden="false" customHeight="false" outlineLevel="0" collapsed="false">
      <c r="A24" s="27" t="str">
        <f aca="false">IF(ISBLANK(Values!E23),"",IF(Values!$B$37="EU","computercomponent","computer"))</f>
        <v>computercomponent</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 SUBSTITUTE(Values!$B$1, "{language}", Values!H23) &amp; " " &amp;Values!$B$3, SUBSTITUTE(Values!$B$2, "{language}", Values!$H23) &amp; " " &amp;Values!$B$3))</f>
        <v>sostituzione della tastiera Ceco retroilluminata per Lenovo Thinkpad T431 T431S E431 T440 T440P T440S E440 L440 T450 T450S T460 T460P L450 T440E</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58.99</v>
      </c>
      <c r="L24" s="39" t="n">
        <f aca="false">IF(ISBLANK(Values!E23),"",Values!$B$18)</f>
        <v>5</v>
      </c>
      <c r="M24" s="28" t="str">
        <f aca="false">IF(ISBLANK(Values!E23),"",Values!$M23)</f>
        <v>https://download.lenovo.com/Images/Parts/01AX318/01AX318_A.jpg</v>
      </c>
      <c r="N24" s="28" t="str">
        <f aca="false">IF(ISBLANK(Values!$F23),"",Values!N23)</f>
        <v>https://download.lenovo.com/Images/Parts/01AX318/01AX318_B.jpg</v>
      </c>
      <c r="O24" s="28" t="str">
        <f aca="false">IF(ISBLANK(Values!$F23),"",Values!O23)</f>
        <v>https://download.lenovo.com/Images/Parts/01AX318/01AX318_details.jpg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0" t="str">
        <f aca="false">IF(ISBLANK(Values!E23),"",IF(Values!I23,Values!$B$23,Values!$B$33))</f>
        <v>👉 RICONDIZIONATO: RISPARMIA SOLDI - Tastiera sostitutiva per laptop Lenovo, stessa qualità delle tastiere OEM. TellusRem è il principale distributore di tastiere nel mondo dal 2011. Tastiera sostitutiva perfetta, facile da sostituire e installare. </v>
      </c>
      <c r="AJ24" s="41" t="str">
        <f aca="false">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24" s="1" t="str">
        <f aca="false">IF(ISBLANK(Values!E23),"",Values!$B$25)</f>
        <v>♻️ PRODOTTO ECOLOGICO - Acquista ricondizionato, ACQUISTA VERDE! Riduci oltre l'80% di anidride carbonica acquistando le nostre tastiere ricondizionate, rispetto a ottenere una nuova tastiera! </v>
      </c>
      <c r="AL24" s="1" t="str">
        <f aca="false">IF(ISBLANK(Values!E23),"",SUBSTITUTE(SUBSTITUTE(IF(Values!$J23, Values!$B$26, Values!$B$33), "{language}", Values!$H23), "{flag}", INDEX(options!$E$1:$E$20, Values!$V23)))</f>
        <v>👉 LAYOUT - 🇨🇿 Ceco retroilluminato. </v>
      </c>
      <c r="AM24" s="1" t="str">
        <f aca="false">SUBSTITUTE(IF(ISBLANK(Values!E23),"",Values!$B$27),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 aca="false">IF(ISBLANK(Values!E23),"",Values!H23)</f>
        <v>Ceco</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Danimarca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s="31"/>
      <c r="DZ24" s="31"/>
      <c r="EA24" s="31"/>
      <c r="EB24" s="31"/>
      <c r="EC24" s="31"/>
      <c r="ED24" s="1"/>
      <c r="EE24" s="1"/>
      <c r="EF24" s="1"/>
      <c r="EG24" s="1"/>
      <c r="EH24" s="1"/>
      <c r="EI24" s="1"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58.99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55.2" hidden="false" customHeight="false" outlineLevel="0" collapsed="false">
      <c r="A25" s="27" t="str">
        <f aca="false">IF(ISBLANK(Values!E24),"",IF(Values!$B$37="EU","computercomponent","computer"))</f>
        <v>computercomponent</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 SUBSTITUTE(Values!$B$1, "{language}", Values!H24) &amp; " " &amp;Values!$B$3, SUBSTITUTE(Values!$B$2, "{language}", Values!$H24) &amp; " " &amp;Values!$B$3))</f>
        <v>sostituzione della tastiera Tedesco non retroilluminata per Lenovo Thinkpad T431 T431S E431 T440 T440P T440S E440 L440 T450 T450S T460 T460P L450 T440E</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51.99</v>
      </c>
      <c r="L25" s="39" t="n">
        <f aca="false">IF(ISBLANK(Values!E24),"",Values!$B$18)</f>
        <v>5</v>
      </c>
      <c r="M25" s="28" t="str">
        <f aca="false">IF(ISBLANK(Values!E24),"",Values!$M24)</f>
        <v>https://download.lenovo.com/Images/Parts/04Y0874/04Y0874_A.jpg</v>
      </c>
      <c r="N25" s="28" t="str">
        <f aca="false">IF(ISBLANK(Values!$F24),"",Values!N24)</f>
        <v>https://download.lenovo.com/Images/Parts/04Y0874/04Y0874_B.jpg</v>
      </c>
      <c r="O25" s="28" t="str">
        <f aca="false">IF(ISBLANK(Values!$F24),"",Values!O24)</f>
        <v>https://download.lenovo.com/Images/Parts/04Y0874/04Y0874_details.jpg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40" t="str">
        <f aca="false">IF(ISBLANK(Values!E24),"",IF(Values!I24,Values!$B$23,Values!$B$33))</f>
        <v>👉 RICONDIZIONATO: RISPARMIA SOLDI - Tastiera sostitutiva per laptop Lenovo, stessa qualità delle tastiere OEM. TellusRem è il principale distributore di tastiere nel mondo dal 2011. Tastiera sostitutiva perfetta, facile da sostituire e installare. </v>
      </c>
      <c r="AJ25" s="41" t="str">
        <f aca="false">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25" s="1" t="str">
        <f aca="false">IF(ISBLANK(Values!E24),"",Values!$B$25)</f>
        <v>♻️ PRODOTTO ECOLOGICO - Acquista ricondizionato, ACQUISTA VERDE! Riduci oltre l'80% di anidride carbonica acquistando le nostre tastiere ricondizionate, rispetto a ottenere una nuova tastiera! </v>
      </c>
      <c r="AL25" s="1" t="str">
        <f aca="false">IF(ISBLANK(Values!E24),"",SUBSTITUTE(SUBSTITUTE(IF(Values!$J24, Values!$B$26, Values!$B$33), "{language}", Values!$H24), "{flag}", INDEX(options!$E$1:$E$20, Values!$V24)))</f>
        <v>👉 LAYOUT - 🇩🇪 Tedesco NO retroilluminato. </v>
      </c>
      <c r="AM25" s="1" t="str">
        <f aca="false">SUBSTITUTE(IF(ISBLANK(Values!E24),"",Values!$B$27),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8" t="str">
        <f aca="false">IF(ISBLANK(Values!E24),"",Values!H24)</f>
        <v>Tedesco</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Danimarca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31"/>
      <c r="DT25" s="1"/>
      <c r="DU25" s="1"/>
      <c r="DV25" s="1"/>
      <c r="DW25" s="1"/>
      <c r="DX25" s="1"/>
      <c r="DY25" s="31"/>
      <c r="DZ25" s="31"/>
      <c r="EA25" s="31"/>
      <c r="EB25" s="31"/>
      <c r="EC25" s="31"/>
      <c r="ED25" s="1"/>
      <c r="EE25" s="1"/>
      <c r="EF25" s="1"/>
      <c r="EG25" s="1"/>
      <c r="EH25" s="1"/>
      <c r="EI25" s="1" t="str">
        <f aca="false">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55.2" hidden="false" customHeight="false" outlineLevel="0" collapsed="false">
      <c r="A26" s="27" t="str">
        <f aca="false">IF(ISBLANK(Values!E25),"",IF(Values!$B$37="EU","computercomponent","computer"))</f>
        <v>computercomponent</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 SUBSTITUTE(Values!$B$1, "{language}", Values!H25) &amp; " " &amp;Values!$B$3, SUBSTITUTE(Values!$B$2, "{language}", Values!$H25) &amp; " " &amp;Values!$B$3))</f>
        <v>sostituzione della tastiera Francese non retroilluminata per Lenovo Thinkpad T431 T431S E431 T440 T440P T440S E440 L440 T450 T450S T460 T460P L450 T440E</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51.99</v>
      </c>
      <c r="L26" s="39" t="n">
        <f aca="false">IF(ISBLANK(Values!E25),"",Values!$B$18)</f>
        <v>5</v>
      </c>
      <c r="M26" s="28" t="str">
        <f aca="false">IF(ISBLANK(Values!E25),"",Values!$M25)</f>
        <v>https://download.lenovo.com/Images/Parts/04Y0835/04Y0835_A.jpg</v>
      </c>
      <c r="N26" s="28" t="str">
        <f aca="false">IF(ISBLANK(Values!$F25),"",Values!N25)</f>
        <v>https://download.lenovo.com/Images/Parts/04Y0835/04Y0835_B.jpg</v>
      </c>
      <c r="O26" s="28" t="str">
        <f aca="false">IF(ISBLANK(Values!$F25),"",Values!O25)</f>
        <v>https://download.lenovo.com/Images/Parts/04Y0835/04Y0835_details.jpg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40" t="str">
        <f aca="false">IF(ISBLANK(Values!E25),"",IF(Values!I25,Values!$B$23,Values!$B$33))</f>
        <v>👉 RICONDIZIONATO: RISPARMIA SOLDI - Tastiera sostitutiva per laptop Lenovo, stessa qualità delle tastiere OEM. TellusRem è il principale distributore di tastiere nel mondo dal 2011. Tastiera sostitutiva perfetta, facile da sostituire e installare. </v>
      </c>
      <c r="AJ26" s="41" t="str">
        <f aca="false">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26" s="1" t="str">
        <f aca="false">IF(ISBLANK(Values!E25),"",Values!$B$25)</f>
        <v>♻️ PRODOTTO ECOLOGICO - Acquista ricondizionato, ACQUISTA VERDE! Riduci oltre l'80% di anidride carbonica acquistando le nostre tastiere ricondizionate, rispetto a ottenere una nuova tastiera! </v>
      </c>
      <c r="AL26" s="1" t="str">
        <f aca="false">IF(ISBLANK(Values!E25),"",SUBSTITUTE(SUBSTITUTE(IF(Values!$J25, Values!$B$26, Values!$B$33), "{language}", Values!$H25), "{flag}", INDEX(options!$E$1:$E$20, Values!$V25)))</f>
        <v>👉 LAYOUT - 🇫🇷 Francese NO retroilluminato. </v>
      </c>
      <c r="AM26" s="1" t="str">
        <f aca="false">SUBSTITUTE(IF(ISBLANK(Values!E25),"",Values!$B$27),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8" t="str">
        <f aca="false">IF(ISBLANK(Values!E25),"",Values!H25)</f>
        <v>Francese</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Danimarca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31"/>
      <c r="DT26" s="1"/>
      <c r="DU26" s="1"/>
      <c r="DV26" s="1"/>
      <c r="DW26" s="1"/>
      <c r="DX26" s="1"/>
      <c r="DY26" s="31"/>
      <c r="DZ26" s="31"/>
      <c r="EA26" s="31"/>
      <c r="EB26" s="31"/>
      <c r="EC26" s="31"/>
      <c r="ED26" s="1"/>
      <c r="EE26" s="1"/>
      <c r="EF26" s="1"/>
      <c r="EG26" s="1"/>
      <c r="EH26" s="1"/>
      <c r="EI26" s="1" t="str">
        <f aca="false">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55.2" hidden="false" customHeight="false" outlineLevel="0" collapsed="false">
      <c r="A27" s="27" t="str">
        <f aca="false">IF(ISBLANK(Values!E26),"",IF(Values!$B$37="EU","computercomponent","computer"))</f>
        <v>computercomponent</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 SUBSTITUTE(Values!$B$1, "{language}", Values!H26) &amp; " " &amp;Values!$B$3, SUBSTITUTE(Values!$B$2, "{language}", Values!$H26) &amp; " " &amp;Values!$B$3))</f>
        <v>sostituzione della tastiera Italiano non retroilluminata per Lenovo Thinkpad T431 T431S E431 T440 T440P T440S E440 L440 T450 T450S T460 T460P L450 T440E</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51.99</v>
      </c>
      <c r="L27" s="39" t="n">
        <f aca="false">IF(ISBLANK(Values!E26),"",Values!$B$18)</f>
        <v>5</v>
      </c>
      <c r="M27" s="28" t="str">
        <f aca="false">IF(ISBLANK(Values!E26),"",Values!$M26)</f>
        <v>https://download.lenovo.com/Images/Parts/04Y0879/04Y0879_A.jpg</v>
      </c>
      <c r="N27" s="28" t="str">
        <f aca="false">IF(ISBLANK(Values!$F26),"",Values!N26)</f>
        <v>https://download.lenovo.com/Images/Parts/04Y0879/04Y0879_B.jpg</v>
      </c>
      <c r="O27" s="28" t="str">
        <f aca="false">IF(ISBLANK(Values!$F26),"",Values!O26)</f>
        <v>https://download.lenovo.com/Images/Parts/04Y0879/04Y0879_details.jpg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40" t="str">
        <f aca="false">IF(ISBLANK(Values!E26),"",IF(Values!I26,Values!$B$23,Values!$B$33))</f>
        <v>👉 RICONDIZIONATO: RISPARMIA SOLDI - Tastiera sostitutiva per laptop Lenovo, stessa qualità delle tastiere OEM. TellusRem è il principale distributore di tastiere nel mondo dal 2011. Tastiera sostitutiva perfetta, facile da sostituire e installare. </v>
      </c>
      <c r="AJ27" s="41" t="str">
        <f aca="false">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27" s="1" t="str">
        <f aca="false">IF(ISBLANK(Values!E26),"",Values!$B$25)</f>
        <v>♻️ PRODOTTO ECOLOGICO - Acquista ricondizionato, ACQUISTA VERDE! Riduci oltre l'80% di anidride carbonica acquistando le nostre tastiere ricondizionate, rispetto a ottenere una nuova tastiera! </v>
      </c>
      <c r="AL27" s="1" t="str">
        <f aca="false">IF(ISBLANK(Values!E26),"",SUBSTITUTE(SUBSTITUTE(IF(Values!$J26, Values!$B$26, Values!$B$33), "{language}", Values!$H26), "{flag}", INDEX(options!$E$1:$E$20, Values!$V26)))</f>
        <v>👉 LAYOUT - 🇮🇹 Italiano NO retroilluminato. </v>
      </c>
      <c r="AM27" s="1" t="str">
        <f aca="false">SUBSTITUTE(IF(ISBLANK(Values!E26),"",Values!$B$27),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8" t="str">
        <f aca="false">IF(ISBLANK(Values!E26),"",Values!H26)</f>
        <v>Italiano</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Danimarca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31"/>
      <c r="DT27" s="1"/>
      <c r="DU27" s="1"/>
      <c r="DV27" s="1"/>
      <c r="DW27" s="1"/>
      <c r="DX27" s="1"/>
      <c r="DY27" s="31"/>
      <c r="DZ27" s="31"/>
      <c r="EA27" s="31"/>
      <c r="EB27" s="31"/>
      <c r="EC27" s="31"/>
      <c r="ED27" s="1"/>
      <c r="EE27" s="1"/>
      <c r="EF27" s="1"/>
      <c r="EG27" s="1"/>
      <c r="EH27" s="1"/>
      <c r="EI27" s="1" t="str">
        <f aca="false">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55.2" hidden="false" customHeight="false" outlineLevel="0" collapsed="false">
      <c r="A28" s="27" t="str">
        <f aca="false">IF(ISBLANK(Values!E27),"",IF(Values!$B$37="EU","computercomponent","computer"))</f>
        <v>computercomponent</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 SUBSTITUTE(Values!$B$1, "{language}", Values!H27) &amp; " " &amp;Values!$B$3, SUBSTITUTE(Values!$B$2, "{language}", Values!$H27) &amp; " " &amp;Values!$B$3))</f>
        <v>sostituzione della tastiera Spagnolo non retroilluminata per Lenovo Thinkpad T431 T431S E431 T440 T440P T440S E440 L440 T450 T450S T460 T460P L450 T440E</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51.99</v>
      </c>
      <c r="L28" s="39" t="n">
        <f aca="false">IF(ISBLANK(Values!E27),"",Values!$B$18)</f>
        <v>5</v>
      </c>
      <c r="M28" s="28" t="str">
        <f aca="false">IF(ISBLANK(Values!E27),"",Values!$M27)</f>
        <v>https://download.lenovo.com/Images/Parts/01AX320/01AX320_A.jpg</v>
      </c>
      <c r="N28" s="28" t="str">
        <f aca="false">IF(ISBLANK(Values!$F27),"",Values!N27)</f>
        <v>https://download.lenovo.com/Images/Parts/01AX320/01AX320_B.jpg</v>
      </c>
      <c r="O28" s="28" t="str">
        <f aca="false">IF(ISBLANK(Values!$F27),"",Values!O27)</f>
        <v>https://download.lenovo.com/Images/Parts/01AX320/01AX320_details.jpg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40" t="str">
        <f aca="false">IF(ISBLANK(Values!E27),"",IF(Values!I27,Values!$B$23,Values!$B$33))</f>
        <v>👉 RICONDIZIONATO: RISPARMIA SOLDI - Tastiera sostitutiva per laptop Lenovo, stessa qualità delle tastiere OEM. TellusRem è il principale distributore di tastiere nel mondo dal 2011. Tastiera sostitutiva perfetta, facile da sostituire e installare. </v>
      </c>
      <c r="AJ28" s="41" t="str">
        <f aca="false">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28" s="1" t="str">
        <f aca="false">IF(ISBLANK(Values!E27),"",Values!$B$25)</f>
        <v>♻️ PRODOTTO ECOLOGICO - Acquista ricondizionato, ACQUISTA VERDE! Riduci oltre l'80% di anidride carbonica acquistando le nostre tastiere ricondizionate, rispetto a ottenere una nuova tastiera! </v>
      </c>
      <c r="AL28" s="1" t="str">
        <f aca="false">IF(ISBLANK(Values!E27),"",SUBSTITUTE(SUBSTITUTE(IF(Values!$J27, Values!$B$26, Values!$B$33), "{language}", Values!$H27), "{flag}", INDEX(options!$E$1:$E$20, Values!$V27)))</f>
        <v>👉 LAYOUT - 🇪🇸 Spagnolo NO retroilluminato. </v>
      </c>
      <c r="AM28" s="1" t="str">
        <f aca="false">SUBSTITUTE(IF(ISBLANK(Values!E27),"",Values!$B$27),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8" t="str">
        <f aca="false">IF(ISBLANK(Values!E27),"",Values!H27)</f>
        <v>Spagnolo</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Danimarca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31"/>
      <c r="DT28" s="1"/>
      <c r="DU28" s="1"/>
      <c r="DV28" s="1"/>
      <c r="DW28" s="1"/>
      <c r="DX28" s="1"/>
      <c r="DY28" s="31"/>
      <c r="DZ28" s="31"/>
      <c r="EA28" s="31"/>
      <c r="EB28" s="31"/>
      <c r="EC28" s="31"/>
      <c r="ED28" s="1"/>
      <c r="EE28" s="1"/>
      <c r="EF28" s="1"/>
      <c r="EG28" s="1"/>
      <c r="EH28" s="1"/>
      <c r="EI28" s="1" t="str">
        <f aca="false">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55.2" hidden="false" customHeight="false" outlineLevel="0" collapsed="false">
      <c r="A29" s="27" t="str">
        <f aca="false">IF(ISBLANK(Values!E28),"",IF(Values!$B$37="EU","computercomponent","computer"))</f>
        <v>computercomponent</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 SUBSTITUTE(Values!$B$1, "{language}", Values!H28) &amp; " " &amp;Values!$B$3, SUBSTITUTE(Values!$B$2, "{language}", Values!$H28) &amp; " " &amp;Values!$B$3))</f>
        <v>sostituzione della tastiera UK non retroilluminata per Lenovo Thinkpad T431 T431S E431 T440 T440P T440S E440 L440 T450 T450S T460 T460P L450 T440E</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51.99</v>
      </c>
      <c r="L29" s="39" t="n">
        <f aca="false">IF(ISBLANK(Values!E28),"",Values!$B$18)</f>
        <v>5</v>
      </c>
      <c r="M29" s="28" t="str">
        <f aca="false">IF(ISBLANK(Values!E28),"",Values!$M28)</f>
        <v>https://download.lenovo.com/Images/Parts/04Y0891/04Y0891_A.jpg</v>
      </c>
      <c r="N29" s="28" t="str">
        <f aca="false">IF(ISBLANK(Values!$F28),"",Values!N28)</f>
        <v>https://download.lenovo.com/Images/Parts/04Y0891/04Y0891_B.jpg</v>
      </c>
      <c r="O29" s="28" t="str">
        <f aca="false">IF(ISBLANK(Values!$F28),"",Values!O28)</f>
        <v>https://download.lenovo.com/Images/Parts/04Y0891/04Y0891_details.jpg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40" t="str">
        <f aca="false">IF(ISBLANK(Values!E28),"",IF(Values!I28,Values!$B$23,Values!$B$33))</f>
        <v>👉 RICONDIZIONATO: RISPARMIA SOLDI - Tastiera sostitutiva per laptop Lenovo, stessa qualità delle tastiere OEM. TellusRem è il principale distributore di tastiere nel mondo dal 2011. Tastiera sostitutiva perfetta, facile da sostituire e installare. </v>
      </c>
      <c r="AJ29" s="41" t="str">
        <f aca="false">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29" s="1" t="str">
        <f aca="false">IF(ISBLANK(Values!E28),"",Values!$B$25)</f>
        <v>♻️ PRODOTTO ECOLOGICO - Acquista ricondizionato, ACQUISTA VERDE! Riduci oltre l'80% di anidride carbonica acquistando le nostre tastiere ricondizionate, rispetto a ottenere una nuova tastiera! </v>
      </c>
      <c r="AL29" s="1" t="str">
        <f aca="false">IF(ISBLANK(Values!E28),"",SUBSTITUTE(SUBSTITUTE(IF(Values!$J28, Values!$B$26, Values!$B$33), "{language}", Values!$H28), "{flag}", INDEX(options!$E$1:$E$20, Values!$V28)))</f>
        <v>👉 LAYOUT - 🇬🇧 UK NO retroilluminato. </v>
      </c>
      <c r="AM29" s="1" t="str">
        <f aca="false">SUBSTITUTE(IF(ISBLANK(Values!E28),"",Values!$B$27),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Danimarca</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31"/>
      <c r="DT29" s="1"/>
      <c r="DU29" s="1"/>
      <c r="DV29" s="1"/>
      <c r="DW29" s="1"/>
      <c r="DX29" s="1"/>
      <c r="DY29" s="31"/>
      <c r="DZ29" s="31"/>
      <c r="EA29" s="31"/>
      <c r="EB29" s="31"/>
      <c r="EC29" s="31"/>
      <c r="ED29" s="1"/>
      <c r="EE29" s="1"/>
      <c r="EF29" s="1"/>
      <c r="EG29" s="1"/>
      <c r="EH29" s="1"/>
      <c r="EI29" s="1" t="str">
        <f aca="false">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55.2" hidden="false" customHeight="false" outlineLevel="0" collapsed="false">
      <c r="A30" s="27" t="str">
        <f aca="false">IF(ISBLANK(Values!E29),"",IF(Values!$B$37="EU","computercomponent","computer"))</f>
        <v>computercomponent</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 SUBSTITUTE(Values!$B$1, "{language}", Values!H29) &amp; " " &amp;Values!$B$3, SUBSTITUTE(Values!$B$2, "{language}", Values!$H29) &amp; " " &amp;Values!$B$3))</f>
        <v>sostituzione della tastiera Scandinavo - Nordico non retroilluminata per Lenovo Thinkpad T431 T431S E431 T440 T440P T440S E440 L440 T450 T450S T460 T460P L450 T440E</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51.99</v>
      </c>
      <c r="L30" s="39" t="n">
        <f aca="false">IF(ISBLANK(Values!E29),"",Values!$B$18)</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40" t="str">
        <f aca="false">IF(ISBLANK(Values!E29),"",IF(Values!I29,Values!$B$23,Values!$B$33))</f>
        <v>👉 RICONDIZIONATO: RISPARMIA SOLDI - Tastiera sostitutiva per laptop Lenovo, stessa qualità delle tastiere OEM. TellusRem è il principale distributore di tastiere nel mondo dal 2011. Tastiera sostitutiva perfetta, facile da sostituire e installare. </v>
      </c>
      <c r="AJ30" s="41" t="str">
        <f aca="false">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30" s="1" t="str">
        <f aca="false">IF(ISBLANK(Values!E29),"",Values!$B$25)</f>
        <v>♻️ PRODOTTO ECOLOGICO - Acquista ricondizionato, ACQUISTA VERDE! Riduci oltre l'80% di anidride carbonica acquistando le nostre tastiere ricondizionate, rispetto a ottenere una nuova tastiera! </v>
      </c>
      <c r="AL30" s="1" t="str">
        <f aca="false">IF(ISBLANK(Values!E29),"",SUBSTITUTE(SUBSTITUTE(IF(Values!$J29, Values!$B$26, Values!$B$33), "{language}", Values!$H29), "{flag}", INDEX(options!$E$1:$E$20, Values!$V29)))</f>
        <v>👉 LAYOUT - 🇸🇪 🇫🇮 🇳🇴 🇩🇰 Scandinavo - Nordico NO retroilluminato. </v>
      </c>
      <c r="AM30" s="1" t="str">
        <f aca="false">SUBSTITUTE(IF(ISBLANK(Values!E29),"",Values!$B$27),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8" t="str">
        <f aca="false">IF(ISBLANK(Values!E29),"",Values!H29)</f>
        <v>Scandinavo - Nordico</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Danimarca</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31"/>
      <c r="DT30" s="1"/>
      <c r="DU30" s="1"/>
      <c r="DV30" s="1"/>
      <c r="DW30" s="1"/>
      <c r="DX30" s="1"/>
      <c r="DY30" s="31"/>
      <c r="DZ30" s="31"/>
      <c r="EA30" s="31"/>
      <c r="EB30" s="31"/>
      <c r="EC30" s="31"/>
      <c r="ED30" s="1"/>
      <c r="EE30" s="1"/>
      <c r="EF30" s="1"/>
      <c r="EG30" s="1"/>
      <c r="EH30" s="1"/>
      <c r="EI30" s="1" t="str">
        <f aca="false">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55.2" hidden="false" customHeight="false" outlineLevel="0" collapsed="false">
      <c r="A31" s="27" t="str">
        <f aca="false">IF(ISBLANK(Values!E30),"",IF(Values!$B$37="EU","computercomponent","computer"))</f>
        <v>computercomponent</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 SUBSTITUTE(Values!$B$1, "{language}", Values!H30) &amp; " " &amp;Values!$B$3, SUBSTITUTE(Values!$B$2, "{language}", Values!$H30) &amp; " " &amp;Values!$B$3))</f>
        <v>sostituzione della tastiera Belga non retroilluminata per Lenovo Thinkpad T431 T431S E431 T440 T440P T440S E440 L440 T450 T450S T460 T460P L450 T440E</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51.99</v>
      </c>
      <c r="L31" s="39" t="n">
        <f aca="false">IF(ISBLANK(Values!E30),"",Values!$B$18)</f>
        <v>5</v>
      </c>
      <c r="M31" s="28" t="str">
        <f aca="false">IF(ISBLANK(Values!E30),"",Values!$M30)</f>
        <v>https://download.lenovo.com/Images/Parts/04Y0830/04Y0830_A.jpg</v>
      </c>
      <c r="N31" s="28" t="str">
        <f aca="false">IF(ISBLANK(Values!$F30),"",Values!N30)</f>
        <v>https://download.lenovo.com/Images/Parts/04Y0830/04Y0830_B.jpg</v>
      </c>
      <c r="O31" s="28" t="str">
        <f aca="false">IF(ISBLANK(Values!$F30),"",Values!O30)</f>
        <v>https://download.lenovo.com/Images/Parts/04Y0830/04Y0830_details.jpg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40" t="str">
        <f aca="false">IF(ISBLANK(Values!E30),"",IF(Values!I30,Values!$B$23,Values!$B$33))</f>
        <v>👉 RICONDIZIONATO: RISPARMIA SOLDI - Tastiera sostitutiva per laptop Lenovo, stessa qualità delle tastiere OEM. TellusRem è il principale distributore di tastiere nel mondo dal 2011. Tastiera sostitutiva perfetta, facile da sostituire e installare. </v>
      </c>
      <c r="AJ31" s="41" t="str">
        <f aca="false">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31" s="1" t="str">
        <f aca="false">IF(ISBLANK(Values!E30),"",Values!$B$25)</f>
        <v>♻️ PRODOTTO ECOLOGICO - Acquista ricondizionato, ACQUISTA VERDE! Riduci oltre l'80% di anidride carbonica acquistando le nostre tastiere ricondizionate, rispetto a ottenere una nuova tastiera! </v>
      </c>
      <c r="AL31" s="1" t="str">
        <f aca="false">IF(ISBLANK(Values!E30),"",SUBSTITUTE(SUBSTITUTE(IF(Values!$J30, Values!$B$26, Values!$B$33), "{language}", Values!$H30), "{flag}", INDEX(options!$E$1:$E$20, Values!$V30)))</f>
        <v>👉 LAYOUT - 🇧🇪 Belga NO retroilluminato. </v>
      </c>
      <c r="AM31" s="1" t="str">
        <f aca="false">SUBSTITUTE(IF(ISBLANK(Values!E30),"",Values!$B$27),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8" t="str">
        <f aca="false">IF(ISBLANK(Values!E30),"",Values!H30)</f>
        <v>Belga</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Danimarca</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31"/>
      <c r="DT31" s="1"/>
      <c r="DU31" s="1"/>
      <c r="DV31" s="1"/>
      <c r="DW31" s="1"/>
      <c r="DX31" s="1"/>
      <c r="DY31" s="31"/>
      <c r="DZ31" s="31"/>
      <c r="EA31" s="31"/>
      <c r="EB31" s="31"/>
      <c r="EC31" s="31"/>
      <c r="ED31" s="1"/>
      <c r="EE31" s="1"/>
      <c r="EF31" s="1"/>
      <c r="EG31" s="1"/>
      <c r="EH31" s="1"/>
      <c r="EI31" s="1" t="str">
        <f aca="false">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55.2" hidden="false" customHeight="false" outlineLevel="0" collapsed="false">
      <c r="A32" s="27" t="str">
        <f aca="false">IF(ISBLANK(Values!E31),"",IF(Values!$B$37="EU","computercomponent","computer"))</f>
        <v>computercomponent</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 SUBSTITUTE(Values!$B$1, "{language}", Values!H31) &amp; " " &amp;Values!$B$3, SUBSTITUTE(Values!$B$2, "{language}", Values!$H31) &amp; " " &amp;Values!$B$3))</f>
        <v>sostituzione della tastiera Bulgaro non retroilluminata per Lenovo Thinkpad T431 T431S E431 T440 T440P T440S E440 L440 T450 T450S T460 T460P L450 T440E</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51.99</v>
      </c>
      <c r="L32" s="39" t="n">
        <f aca="false">IF(ISBLANK(Values!E31),"",Values!$B$18)</f>
        <v>5</v>
      </c>
      <c r="M32" s="28" t="str">
        <f aca="false">IF(ISBLANK(Values!E31),"",Values!$M31)</f>
        <v>https://download.lenovo.com/Images/Parts/04Y0831/04Y0831_A.jpg</v>
      </c>
      <c r="N32" s="28" t="str">
        <f aca="false">IF(ISBLANK(Values!$F31),"",Values!N31)</f>
        <v>https://download.lenovo.com/Images/Parts/04Y0831/04Y0831_B.jpg</v>
      </c>
      <c r="O32" s="28" t="str">
        <f aca="false">IF(ISBLANK(Values!$F31),"",Values!O31)</f>
        <v>https://download.lenovo.com/Images/Parts/04Y0831/04Y0831_details.jpg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40" t="str">
        <f aca="false">IF(ISBLANK(Values!E31),"",IF(Values!I31,Values!$B$23,Values!$B$33))</f>
        <v>👉 RICONDIZIONATO: RISPARMIA SOLDI - Tastiera sostitutiva per laptop Lenovo, stessa qualità delle tastiere OEM. TellusRem è il principale distributore di tastiere nel mondo dal 2011. Tastiera sostitutiva perfetta, facile da sostituire e installare. </v>
      </c>
      <c r="AJ32" s="41" t="str">
        <f aca="false">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32" s="1" t="str">
        <f aca="false">IF(ISBLANK(Values!E31),"",Values!$B$25)</f>
        <v>♻️ PRODOTTO ECOLOGICO - Acquista ricondizionato, ACQUISTA VERDE! Riduci oltre l'80% di anidride carbonica acquistando le nostre tastiere ricondizionate, rispetto a ottenere una nuova tastiera! </v>
      </c>
      <c r="AL32" s="1" t="str">
        <f aca="false">IF(ISBLANK(Values!E31),"",SUBSTITUTE(SUBSTITUTE(IF(Values!$J31, Values!$B$26, Values!$B$33), "{language}", Values!$H31), "{flag}", INDEX(options!$E$1:$E$20, Values!$V31)))</f>
        <v>👉 LAYOUT - 🇧🇬 Bulgaro NO retroilluminato. </v>
      </c>
      <c r="AM32" s="1" t="str">
        <f aca="false">SUBSTITUTE(IF(ISBLANK(Values!E31),"",Values!$B$27),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8" t="str">
        <f aca="false">IF(ISBLANK(Values!E31),"",Values!H31)</f>
        <v>Bulgaro</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Danimarca</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31"/>
      <c r="DT32" s="1"/>
      <c r="DU32" s="1"/>
      <c r="DV32" s="1"/>
      <c r="DW32" s="1"/>
      <c r="DX32" s="1"/>
      <c r="DY32" s="31"/>
      <c r="DZ32" s="31"/>
      <c r="EA32" s="31"/>
      <c r="EB32" s="31"/>
      <c r="EC32" s="31"/>
      <c r="ED32" s="1"/>
      <c r="EE32" s="1"/>
      <c r="EF32" s="1"/>
      <c r="EG32" s="1"/>
      <c r="EH32" s="1"/>
      <c r="EI32" s="1" t="str">
        <f aca="false">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55.2" hidden="false" customHeight="false" outlineLevel="0" collapsed="false">
      <c r="A33" s="27" t="str">
        <f aca="false">IF(ISBLANK(Values!E32),"",IF(Values!$B$37="EU","computercomponent","computer"))</f>
        <v>computercomponent</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 SUBSTITUTE(Values!$B$1, "{language}", Values!H32) &amp; " " &amp;Values!$B$3, SUBSTITUTE(Values!$B$2, "{language}", Values!$H32) &amp; " " &amp;Values!$B$3))</f>
        <v>sostituzione della tastiera Ceco non retroilluminata per Lenovo Thinkpad T431 T431S E431 T440 T440P T440S E440 L440 T450 T450S T460 T460P L450 T440E</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51.99</v>
      </c>
      <c r="L33" s="39" t="n">
        <f aca="false">IF(ISBLANK(Values!E32),"",Values!$B$18)</f>
        <v>5</v>
      </c>
      <c r="M33" s="28" t="str">
        <f aca="false">IF(ISBLANK(Values!E32),"",Values!$M32)</f>
        <v>https://download.lenovo.com/Images/Parts/04Y0832/04Y0832_A.jpg</v>
      </c>
      <c r="N33" s="28" t="str">
        <f aca="false">IF(ISBLANK(Values!$F32),"",Values!N32)</f>
        <v>https://download.lenovo.com/Images/Parts/04Y0832/04Y0832_B.jpg</v>
      </c>
      <c r="O33" s="28" t="str">
        <f aca="false">IF(ISBLANK(Values!$F32),"",Values!O32)</f>
        <v>https://download.lenovo.com/Images/Parts/04Y0832/04Y0832_details.jpg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40" t="str">
        <f aca="false">IF(ISBLANK(Values!E32),"",IF(Values!I32,Values!$B$23,Values!$B$33))</f>
        <v>👉 RICONDIZIONATO: RISPARMIA SOLDI - Tastiera sostitutiva per laptop Lenovo, stessa qualità delle tastiere OEM. TellusRem è il principale distributore di tastiere nel mondo dal 2011. Tastiera sostitutiva perfetta, facile da sostituire e installare. </v>
      </c>
      <c r="AJ33" s="41" t="str">
        <f aca="false">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33" s="1" t="str">
        <f aca="false">IF(ISBLANK(Values!E32),"",Values!$B$25)</f>
        <v>♻️ PRODOTTO ECOLOGICO - Acquista ricondizionato, ACQUISTA VERDE! Riduci oltre l'80% di anidride carbonica acquistando le nostre tastiere ricondizionate, rispetto a ottenere una nuova tastiera! </v>
      </c>
      <c r="AL33" s="1" t="str">
        <f aca="false">IF(ISBLANK(Values!E32),"",SUBSTITUTE(SUBSTITUTE(IF(Values!$J32, Values!$B$26, Values!$B$33), "{language}", Values!$H32), "{flag}", INDEX(options!$E$1:$E$20, Values!$V32)))</f>
        <v>👉 LAYOUT - 🇨🇿 Ceco NO retroilluminato. </v>
      </c>
      <c r="AM33" s="1" t="str">
        <f aca="false">SUBSTITUTE(IF(ISBLANK(Values!E32),"",Values!$B$27),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8" t="str">
        <f aca="false">IF(ISBLANK(Values!E32),"",Values!H32)</f>
        <v>Ceco</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Danimarca</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31"/>
      <c r="DT33" s="1"/>
      <c r="DU33" s="1"/>
      <c r="DV33" s="1"/>
      <c r="DW33" s="1"/>
      <c r="DX33" s="1"/>
      <c r="DY33" s="31"/>
      <c r="DZ33" s="31"/>
      <c r="EA33" s="31"/>
      <c r="EB33" s="31"/>
      <c r="EC33" s="31"/>
      <c r="ED33" s="1"/>
      <c r="EE33" s="1"/>
      <c r="EF33" s="1"/>
      <c r="EG33" s="1"/>
      <c r="EH33" s="1"/>
      <c r="EI33" s="1" t="str">
        <f aca="false">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55.2" hidden="false" customHeight="false" outlineLevel="0" collapsed="false">
      <c r="A34" s="27" t="str">
        <f aca="false">IF(ISBLANK(Values!E33),"",IF(Values!$B$37="EU","computercomponent","computer"))</f>
        <v>computercomponent</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 SUBSTITUTE(Values!$B$1, "{language}", Values!H33) &amp; " " &amp;Values!$B$3, SUBSTITUTE(Values!$B$2, "{language}", Values!$H33) &amp; " " &amp;Values!$B$3))</f>
        <v>sostituzione della tastiera Danese non retroilluminata per Lenovo Thinkpad T431 T431S E431 T440 T440P T440S E440 L440 T450 T450S T460 T460P L450 T440E</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51.99</v>
      </c>
      <c r="L34" s="39" t="n">
        <f aca="false">IF(ISBLANK(Values!E33),"",Values!$B$18)</f>
        <v>5</v>
      </c>
      <c r="M34" s="28" t="str">
        <f aca="false">IF(ISBLANK(Values!E33),"",Values!$M33)</f>
        <v>https://download.lenovo.com/Images/Parts/04Y0833/04Y0833_A.jpg</v>
      </c>
      <c r="N34" s="28" t="str">
        <f aca="false">IF(ISBLANK(Values!$F33),"",Values!N33)</f>
        <v>https://download.lenovo.com/Images/Parts/04Y0833/04Y0833_B.jpg</v>
      </c>
      <c r="O34" s="28" t="str">
        <f aca="false">IF(ISBLANK(Values!$F33),"",Values!O33)</f>
        <v>https://download.lenovo.com/Images/Parts/04Y0833/04Y0833_details.jpg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40" t="str">
        <f aca="false">IF(ISBLANK(Values!E33),"",IF(Values!I33,Values!$B$23,Values!$B$33))</f>
        <v>👉 RICONDIZIONATO: RISPARMIA SOLDI - Tastiera sostitutiva per laptop Lenovo, stessa qualità delle tastiere OEM. TellusRem è il principale distributore di tastiere nel mondo dal 2011. Tastiera sostitutiva perfetta, facile da sostituire e installare. </v>
      </c>
      <c r="AJ34" s="41" t="str">
        <f aca="false">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34" s="1" t="str">
        <f aca="false">IF(ISBLANK(Values!E33),"",Values!$B$25)</f>
        <v>♻️ PRODOTTO ECOLOGICO - Acquista ricondizionato, ACQUISTA VERDE! Riduci oltre l'80% di anidride carbonica acquistando le nostre tastiere ricondizionate, rispetto a ottenere una nuova tastiera! </v>
      </c>
      <c r="AL34" s="1" t="str">
        <f aca="false">IF(ISBLANK(Values!E33),"",SUBSTITUTE(SUBSTITUTE(IF(Values!$J33, Values!$B$26, Values!$B$33), "{language}", Values!$H33), "{flag}", INDEX(options!$E$1:$E$20, Values!$V33)))</f>
        <v>👉 LAYOUT - 🇩🇰 Danese NO retroilluminato. </v>
      </c>
      <c r="AM34" s="1" t="str">
        <f aca="false">SUBSTITUTE(IF(ISBLANK(Values!E33),"",Values!$B$27),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8" t="str">
        <f aca="false">IF(ISBLANK(Values!E33),"",Values!H33)</f>
        <v>Danese</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Danimarca</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31"/>
      <c r="DT34" s="1"/>
      <c r="DU34" s="1"/>
      <c r="DV34" s="1"/>
      <c r="DW34" s="1"/>
      <c r="DX34" s="1"/>
      <c r="DY34" s="31"/>
      <c r="DZ34" s="31"/>
      <c r="EA34" s="31"/>
      <c r="EB34" s="31"/>
      <c r="EC34" s="31"/>
      <c r="ED34" s="1"/>
      <c r="EE34" s="1"/>
      <c r="EF34" s="1"/>
      <c r="EG34" s="1"/>
      <c r="EH34" s="1"/>
      <c r="EI34" s="1" t="str">
        <f aca="false">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55.2" hidden="false" customHeight="false" outlineLevel="0" collapsed="false">
      <c r="A35" s="27" t="str">
        <f aca="false">IF(ISBLANK(Values!E34),"",IF(Values!$B$37="EU","computercomponent","computer"))</f>
        <v>computercomponent</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 SUBSTITUTE(Values!$B$1, "{language}", Values!H34) &amp; " " &amp;Values!$B$3, SUBSTITUTE(Values!$B$2, "{language}", Values!$H34) &amp; " " &amp;Values!$B$3))</f>
        <v>sostituzione della tastiera Ungherese non retroilluminata per Lenovo Thinkpad T431 T431S E431 T440 T440P T440S E440 L440 T450 T450S T460 T460P L450 T440E</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51.99</v>
      </c>
      <c r="L35" s="39" t="n">
        <f aca="false">IF(ISBLANK(Values!E34),"",Values!$B$18)</f>
        <v>5</v>
      </c>
      <c r="M35" s="28" t="str">
        <f aca="false">IF(ISBLANK(Values!E34),"",Values!$M34)</f>
        <v>https://download.lenovo.com/Images/Parts/04Y0839/04Y0839_A.jpg</v>
      </c>
      <c r="N35" s="28" t="str">
        <f aca="false">IF(ISBLANK(Values!$F34),"",Values!N34)</f>
        <v>https://download.lenovo.com/Images/Parts/04Y0839/04Y0839_B.jpg</v>
      </c>
      <c r="O35" s="28" t="str">
        <f aca="false">IF(ISBLANK(Values!$F34),"",Values!O34)</f>
        <v>https://download.lenovo.com/Images/Parts/04Y0839/04Y0839_details.jpg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40" t="str">
        <f aca="false">IF(ISBLANK(Values!E34),"",IF(Values!I34,Values!$B$23,Values!$B$33))</f>
        <v>👉 RICONDIZIONATO: RISPARMIA SOLDI - Tastiera sostitutiva per laptop Lenovo, stessa qualità delle tastiere OEM. TellusRem è il principale distributore di tastiere nel mondo dal 2011. Tastiera sostitutiva perfetta, facile da sostituire e installare. </v>
      </c>
      <c r="AJ35" s="41" t="str">
        <f aca="false">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35" s="1" t="str">
        <f aca="false">IF(ISBLANK(Values!E34),"",Values!$B$25)</f>
        <v>♻️ PRODOTTO ECOLOGICO - Acquista ricondizionato, ACQUISTA VERDE! Riduci oltre l'80% di anidride carbonica acquistando le nostre tastiere ricondizionate, rispetto a ottenere una nuova tastiera! </v>
      </c>
      <c r="AL35" s="1" t="str">
        <f aca="false">IF(ISBLANK(Values!E34),"",SUBSTITUTE(SUBSTITUTE(IF(Values!$J34, Values!$B$26, Values!$B$33), "{language}", Values!$H34), "{flag}", INDEX(options!$E$1:$E$20, Values!$V34)))</f>
        <v>👉 LAYOUT - 🇭🇺 Ungherese NO retroilluminato. </v>
      </c>
      <c r="AM35" s="1" t="str">
        <f aca="false">SUBSTITUTE(IF(ISBLANK(Values!E34),"",Values!$B$27),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8" t="str">
        <f aca="false">IF(ISBLANK(Values!E34),"",Values!H34)</f>
        <v>Ungherese</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Danimarca</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31"/>
      <c r="DT35" s="1"/>
      <c r="DU35" s="1"/>
      <c r="DV35" s="1"/>
      <c r="DW35" s="1"/>
      <c r="DX35" s="1"/>
      <c r="DY35" s="31"/>
      <c r="DZ35" s="31"/>
      <c r="EA35" s="31"/>
      <c r="EB35" s="31"/>
      <c r="EC35" s="31"/>
      <c r="ED35" s="1"/>
      <c r="EE35" s="1"/>
      <c r="EF35" s="1"/>
      <c r="EG35" s="1"/>
      <c r="EH35" s="1"/>
      <c r="EI35" s="1" t="str">
        <f aca="false">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55.2" hidden="false" customHeight="false" outlineLevel="0" collapsed="false">
      <c r="A36" s="27" t="str">
        <f aca="false">IF(ISBLANK(Values!E35),"",IF(Values!$B$37="EU","computercomponent","computer"))</f>
        <v>computercomponent</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 SUBSTITUTE(Values!$B$1, "{language}", Values!H35) &amp; " " &amp;Values!$B$3, SUBSTITUTE(Values!$B$2, "{language}", Values!$H35) &amp; " " &amp;Values!$B$3))</f>
        <v>sostituzione della tastiera Olandese non retroilluminata per Lenovo Thinkpad T431 T431S E431 T440 T440P T440S E440 L440 T450 T450S T460 T460P L450 T440E</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51.99</v>
      </c>
      <c r="L36" s="39" t="n">
        <f aca="false">IF(ISBLANK(Values!E35),"",Values!$B$18)</f>
        <v>5</v>
      </c>
      <c r="M36" s="28" t="str">
        <f aca="false">IF(ISBLANK(Values!E35),"",Values!$M35)</f>
        <v>https://download.lenovo.com/Images/Parts/04Y0881/04Y0881_A.jpg</v>
      </c>
      <c r="N36" s="28" t="str">
        <f aca="false">IF(ISBLANK(Values!$F35),"",Values!N35)</f>
        <v>https://download.lenovo.com/Images/Parts/04Y0881/04Y0881_B.jpg</v>
      </c>
      <c r="O36" s="28" t="str">
        <f aca="false">IF(ISBLANK(Values!$F35),"",Values!O35)</f>
        <v>https://download.lenovo.com/Images/Parts/04Y0881/04Y0881_details.jpg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40" t="str">
        <f aca="false">IF(ISBLANK(Values!E35),"",IF(Values!I35,Values!$B$23,Values!$B$33))</f>
        <v>👉 RICONDIZIONATO: RISPARMIA SOLDI - Tastiera sostitutiva per laptop Lenovo, stessa qualità delle tastiere OEM. TellusRem è il principale distributore di tastiere nel mondo dal 2011. Tastiera sostitutiva perfetta, facile da sostituire e installare. </v>
      </c>
      <c r="AJ36" s="41" t="str">
        <f aca="false">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36" s="1" t="str">
        <f aca="false">IF(ISBLANK(Values!E35),"",Values!$B$25)</f>
        <v>♻️ PRODOTTO ECOLOGICO - Acquista ricondizionato, ACQUISTA VERDE! Riduci oltre l'80% di anidride carbonica acquistando le nostre tastiere ricondizionate, rispetto a ottenere una nuova tastiera! </v>
      </c>
      <c r="AL36" s="1" t="str">
        <f aca="false">IF(ISBLANK(Values!E35),"",SUBSTITUTE(SUBSTITUTE(IF(Values!$J35, Values!$B$26, Values!$B$33), "{language}", Values!$H35), "{flag}", INDEX(options!$E$1:$E$20, Values!$V35)))</f>
        <v>👉 LAYOUT - 🇳🇱 Olandese NO retroilluminato. </v>
      </c>
      <c r="AM36" s="1" t="str">
        <f aca="false">SUBSTITUTE(IF(ISBLANK(Values!E35),"",Values!$B$27),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8" t="str">
        <f aca="false">IF(ISBLANK(Values!E35),"",Values!H35)</f>
        <v>Olandese</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Danimarca</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31"/>
      <c r="DT36" s="1"/>
      <c r="DU36" s="1"/>
      <c r="DV36" s="1"/>
      <c r="DW36" s="1"/>
      <c r="DX36" s="1"/>
      <c r="DY36" s="31"/>
      <c r="DZ36" s="31"/>
      <c r="EA36" s="31"/>
      <c r="EB36" s="31"/>
      <c r="EC36" s="31"/>
      <c r="ED36" s="1"/>
      <c r="EE36" s="1"/>
      <c r="EF36" s="1"/>
      <c r="EG36" s="1"/>
      <c r="EH36" s="1"/>
      <c r="EI36" s="1" t="str">
        <f aca="false">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55.2" hidden="false" customHeight="false" outlineLevel="0" collapsed="false">
      <c r="A37" s="27" t="str">
        <f aca="false">IF(ISBLANK(Values!E36),"",IF(Values!$B$37="EU","computercomponent","computer"))</f>
        <v>computercomponent</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 SUBSTITUTE(Values!$B$1, "{language}", Values!H36) &amp; " " &amp;Values!$B$3, SUBSTITUTE(Values!$B$2, "{language}", Values!$H36) &amp; " " &amp;Values!$B$3))</f>
        <v>sostituzione della tastiera Norvegese non retroilluminata per Lenovo Thinkpad T431 T431S E431 T440 T440P T440S E440 L440 T450 T450S T460 T460P L450 T440E</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51.99</v>
      </c>
      <c r="L37" s="39" t="n">
        <f aca="false">IF(ISBLANK(Values!E36),"",Values!$B$18)</f>
        <v>5</v>
      </c>
      <c r="M37" s="28" t="str">
        <f aca="false">IF(ISBLANK(Values!E36),"",Values!$M36)</f>
        <v>https://download.lenovo.com/Images/Parts/04Y0844/04Y0844_A.jpg</v>
      </c>
      <c r="N37" s="28" t="str">
        <f aca="false">IF(ISBLANK(Values!$F36),"",Values!N36)</f>
        <v>https://download.lenovo.com/Images/Parts/04Y0844/04Y0844_B.jpg</v>
      </c>
      <c r="O37" s="28" t="str">
        <f aca="false">IF(ISBLANK(Values!$F36),"",Values!O36)</f>
        <v>https://download.lenovo.com/Images/Parts/04Y0844/04Y0844_details.jpg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40" t="str">
        <f aca="false">IF(ISBLANK(Values!E36),"",IF(Values!I36,Values!$B$23,Values!$B$33))</f>
        <v>👉 RICONDIZIONATO: RISPARMIA SOLDI - Tastiera sostitutiva per laptop Lenovo, stessa qualità delle tastiere OEM. TellusRem è il principale distributore di tastiere nel mondo dal 2011. Tastiera sostitutiva perfetta, facile da sostituire e installare. </v>
      </c>
      <c r="AJ37" s="41" t="str">
        <f aca="false">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37" s="1" t="str">
        <f aca="false">IF(ISBLANK(Values!E36),"",Values!$B$25)</f>
        <v>♻️ PRODOTTO ECOLOGICO - Acquista ricondizionato, ACQUISTA VERDE! Riduci oltre l'80% di anidride carbonica acquistando le nostre tastiere ricondizionate, rispetto a ottenere una nuova tastiera! </v>
      </c>
      <c r="AL37" s="1" t="str">
        <f aca="false">IF(ISBLANK(Values!E36),"",SUBSTITUTE(SUBSTITUTE(IF(Values!$J36, Values!$B$26, Values!$B$33), "{language}", Values!$H36), "{flag}", INDEX(options!$E$1:$E$20, Values!$V36)))</f>
        <v>👉 LAYOUT - 🇳🇴 Norvegese NO retroilluminato. </v>
      </c>
      <c r="AM37" s="1" t="str">
        <f aca="false">SUBSTITUTE(IF(ISBLANK(Values!E36),"",Values!$B$27),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8" t="str">
        <f aca="false">IF(ISBLANK(Values!E36),"",Values!H36)</f>
        <v>Norvegese</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Danimarca</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31"/>
      <c r="DT37" s="1"/>
      <c r="DU37" s="1"/>
      <c r="DV37" s="1"/>
      <c r="DW37" s="1"/>
      <c r="DX37" s="1"/>
      <c r="DY37" s="31"/>
      <c r="DZ37" s="31"/>
      <c r="EA37" s="31"/>
      <c r="EB37" s="31"/>
      <c r="EC37" s="31"/>
      <c r="ED37" s="1"/>
      <c r="EE37" s="1"/>
      <c r="EF37" s="1"/>
      <c r="EG37" s="1"/>
      <c r="EH37" s="1"/>
      <c r="EI37" s="1" t="str">
        <f aca="false">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55.2" hidden="false" customHeight="false" outlineLevel="0" collapsed="false">
      <c r="A38" s="27" t="str">
        <f aca="false">IF(ISBLANK(Values!E37),"",IF(Values!$B$37="EU","computercomponent","computer"))</f>
        <v>computercomponent</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 SUBSTITUTE(Values!$B$1, "{language}", Values!H37) &amp; " " &amp;Values!$B$3, SUBSTITUTE(Values!$B$2, "{language}", Values!$H37) &amp; " " &amp;Values!$B$3))</f>
        <v>sostituzione della tastiera Polacco non retroilluminata per Lenovo Thinkpad T431 T431S E431 T440 T440P T440S E440 L440 T450 T450S T460 T460P L450 T440E</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51.99</v>
      </c>
      <c r="L38" s="39" t="n">
        <f aca="false">IF(ISBLANK(Values!E37),"",Values!$B$18)</f>
        <v>5</v>
      </c>
      <c r="M38" s="28" t="str">
        <f aca="false">IF(ISBLANK(Values!E37),"",Values!$M37)</f>
        <v>https://download.lenovo.com/Images/Parts/04Y0845/04Y0845_A.jpg</v>
      </c>
      <c r="N38" s="28" t="str">
        <f aca="false">IF(ISBLANK(Values!$F37),"",Values!N37)</f>
        <v>https://download.lenovo.com/Images/Parts/04Y0845/04Y0845_B.jpg</v>
      </c>
      <c r="O38" s="28" t="str">
        <f aca="false">IF(ISBLANK(Values!$F37),"",Values!O37)</f>
        <v>https://download.lenovo.com/Images/Parts/04Y0845/04Y0845_details.jpg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40" t="str">
        <f aca="false">IF(ISBLANK(Values!E37),"",IF(Values!I37,Values!$B$23,Values!$B$33))</f>
        <v>👉 RICONDIZIONATO: RISPARMIA SOLDI - Tastiera sostitutiva per laptop Lenovo, stessa qualità delle tastiere OEM. TellusRem è il principale distributore di tastiere nel mondo dal 2011. Tastiera sostitutiva perfetta, facile da sostituire e installare. </v>
      </c>
      <c r="AJ38" s="41" t="str">
        <f aca="false">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38" s="1" t="str">
        <f aca="false">IF(ISBLANK(Values!E37),"",Values!$B$25)</f>
        <v>♻️ PRODOTTO ECOLOGICO - Acquista ricondizionato, ACQUISTA VERDE! Riduci oltre l'80% di anidride carbonica acquistando le nostre tastiere ricondizionate, rispetto a ottenere una nuova tastiera! </v>
      </c>
      <c r="AL38" s="1" t="str">
        <f aca="false">IF(ISBLANK(Values!E37),"",SUBSTITUTE(SUBSTITUTE(IF(Values!$J37, Values!$B$26, Values!$B$33), "{language}", Values!$H37), "{flag}", INDEX(options!$E$1:$E$20, Values!$V37)))</f>
        <v>👉 LAYOUT - 🇵🇱 Polacco NO retroilluminato. </v>
      </c>
      <c r="AM38" s="1" t="str">
        <f aca="false">SUBSTITUTE(IF(ISBLANK(Values!E37),"",Values!$B$27),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8" t="str">
        <f aca="false">IF(ISBLANK(Values!E37),"",Values!H37)</f>
        <v>Polacco</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Danimarca</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31"/>
      <c r="DT38" s="1"/>
      <c r="DU38" s="1"/>
      <c r="DV38" s="1"/>
      <c r="DW38" s="1"/>
      <c r="DX38" s="1"/>
      <c r="DY38" s="31"/>
      <c r="DZ38" s="31"/>
      <c r="EA38" s="31"/>
      <c r="EB38" s="31"/>
      <c r="EC38" s="31"/>
      <c r="ED38" s="1"/>
      <c r="EE38" s="1"/>
      <c r="EF38" s="1"/>
      <c r="EG38" s="1"/>
      <c r="EH38" s="1"/>
      <c r="EI38" s="1" t="str">
        <f aca="false">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55.2" hidden="false" customHeight="false" outlineLevel="0" collapsed="false">
      <c r="A39" s="27" t="str">
        <f aca="false">IF(ISBLANK(Values!E38),"",IF(Values!$B$37="EU","computercomponent","computer"))</f>
        <v>computercomponent</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 SUBSTITUTE(Values!$B$1, "{language}", Values!H38) &amp; " " &amp;Values!$B$3, SUBSTITUTE(Values!$B$2, "{language}", Values!$H38) &amp; " " &amp;Values!$B$3))</f>
        <v>sostituzione della tastiera Portoghese non retroilluminata per Lenovo Thinkpad T431 T431S E431 T440 T440P T440S E440 L440 T450 T450S T460 T460P L450 T440E</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51.99</v>
      </c>
      <c r="L39" s="39" t="n">
        <f aca="false">IF(ISBLANK(Values!E38),"",Values!$B$18)</f>
        <v>5</v>
      </c>
      <c r="M39" s="28" t="str">
        <f aca="false">IF(ISBLANK(Values!E38),"",Values!$M38)</f>
        <v>https://download.lenovo.com/Images/Parts/04Y0846/04Y0846_A.jpg</v>
      </c>
      <c r="N39" s="28" t="str">
        <f aca="false">IF(ISBLANK(Values!$F38),"",Values!N38)</f>
        <v>https://download.lenovo.com/Images/Parts/04Y0846/04Y0846_B.jpg</v>
      </c>
      <c r="O39" s="28" t="str">
        <f aca="false">IF(ISBLANK(Values!$F38),"",Values!O38)</f>
        <v>https://download.lenovo.com/Images/Parts/04Y0846/04Y0846_details.jpg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40" t="str">
        <f aca="false">IF(ISBLANK(Values!E38),"",IF(Values!I38,Values!$B$23,Values!$B$33))</f>
        <v>👉 RICONDIZIONATO: RISPARMIA SOLDI - Tastiera sostitutiva per laptop Lenovo, stessa qualità delle tastiere OEM. TellusRem è il principale distributore di tastiere nel mondo dal 2011. Tastiera sostitutiva perfetta, facile da sostituire e installare. </v>
      </c>
      <c r="AJ39" s="41" t="str">
        <f aca="false">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39" s="1" t="str">
        <f aca="false">IF(ISBLANK(Values!E38),"",Values!$B$25)</f>
        <v>♻️ PRODOTTO ECOLOGICO - Acquista ricondizionato, ACQUISTA VERDE! Riduci oltre l'80% di anidride carbonica acquistando le nostre tastiere ricondizionate, rispetto a ottenere una nuova tastiera! </v>
      </c>
      <c r="AL39" s="1" t="str">
        <f aca="false">IF(ISBLANK(Values!E38),"",SUBSTITUTE(SUBSTITUTE(IF(Values!$J38, Values!$B$26, Values!$B$33), "{language}", Values!$H38), "{flag}", INDEX(options!$E$1:$E$20, Values!$V38)))</f>
        <v>👉 LAYOUT - 🇵🇹 Portoghese NO retroilluminato. </v>
      </c>
      <c r="AM39" s="1" t="str">
        <f aca="false">SUBSTITUTE(IF(ISBLANK(Values!E38),"",Values!$B$27),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8" t="str">
        <f aca="false">IF(ISBLANK(Values!E38),"",Values!H38)</f>
        <v>Portoghese</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Danimarca</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31"/>
      <c r="DT39" s="1"/>
      <c r="DU39" s="1"/>
      <c r="DV39" s="1"/>
      <c r="DW39" s="1"/>
      <c r="DX39" s="1"/>
      <c r="DY39" s="31"/>
      <c r="DZ39" s="31"/>
      <c r="EA39" s="31"/>
      <c r="EB39" s="31"/>
      <c r="EC39" s="31"/>
      <c r="ED39" s="1"/>
      <c r="EE39" s="1"/>
      <c r="EF39" s="1"/>
      <c r="EG39" s="1"/>
      <c r="EH39" s="1"/>
      <c r="EI39" s="1" t="str">
        <f aca="false">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55.2" hidden="false" customHeight="false" outlineLevel="0" collapsed="false">
      <c r="A40" s="27" t="str">
        <f aca="false">IF(ISBLANK(Values!E39),"",IF(Values!$B$37="EU","computercomponent","computer"))</f>
        <v>computercomponent</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 SUBSTITUTE(Values!$B$1, "{language}", Values!H39) &amp; " " &amp;Values!$B$3, SUBSTITUTE(Values!$B$2, "{language}", Values!$H39) &amp; " " &amp;Values!$B$3))</f>
        <v>sostituzione della tastiera Svedese – Finlandese non retroilluminata per Lenovo Thinkpad T431 T431S E431 T440 T440P T440S E440 L440 T450 T450S T460 T460P L450 T440E</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51.99</v>
      </c>
      <c r="L40" s="39" t="n">
        <f aca="false">IF(ISBLANK(Values!E39),"",Values!$B$18)</f>
        <v>5</v>
      </c>
      <c r="M40" s="28" t="str">
        <f aca="false">IF(ISBLANK(Values!E39),"",Values!$M39)</f>
        <v>https://download.lenovo.com/Images/Parts/04Y0850/04Y0850_A.jpg</v>
      </c>
      <c r="N40" s="28" t="str">
        <f aca="false">IF(ISBLANK(Values!$F39),"",Values!N39)</f>
        <v>https://download.lenovo.com/Images/Parts/04Y0850/04Y0850_B.jpg</v>
      </c>
      <c r="O40" s="28" t="str">
        <f aca="false">IF(ISBLANK(Values!$F39),"",Values!O39)</f>
        <v>https://download.lenovo.com/Images/Parts/04Y0850/04Y0850_details.jpg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40" t="str">
        <f aca="false">IF(ISBLANK(Values!E39),"",IF(Values!I39,Values!$B$23,Values!$B$33))</f>
        <v>👉 RICONDIZIONATO: RISPARMIA SOLDI - Tastiera sostitutiva per laptop Lenovo, stessa qualità delle tastiere OEM. TellusRem è il principale distributore di tastiere nel mondo dal 2011. Tastiera sostitutiva perfetta, facile da sostituire e installare. </v>
      </c>
      <c r="AJ40" s="41" t="str">
        <f aca="false">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40" s="1" t="str">
        <f aca="false">IF(ISBLANK(Values!E39),"",Values!$B$25)</f>
        <v>♻️ PRODOTTO ECOLOGICO - Acquista ricondizionato, ACQUISTA VERDE! Riduci oltre l'80% di anidride carbonica acquistando le nostre tastiere ricondizionate, rispetto a ottenere una nuova tastiera! </v>
      </c>
      <c r="AL40" s="1" t="str">
        <f aca="false">IF(ISBLANK(Values!E39),"",SUBSTITUTE(SUBSTITUTE(IF(Values!$J39, Values!$B$26, Values!$B$33), "{language}", Values!$H39), "{flag}", INDEX(options!$E$1:$E$20, Values!$V39)))</f>
        <v>👉 LAYOUT - 🇸🇪 🇫🇮 Svedese – Finlandese NO retroilluminato. </v>
      </c>
      <c r="AM40" s="1" t="str">
        <f aca="false">SUBSTITUTE(IF(ISBLANK(Values!E39),"",Values!$B$27),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8" t="str">
        <f aca="false">IF(ISBLANK(Values!E39),"",Values!H39)</f>
        <v>Svedese – Finlandese</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Danimarca</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31"/>
      <c r="DT40" s="1"/>
      <c r="DU40" s="1"/>
      <c r="DV40" s="1"/>
      <c r="DW40" s="1"/>
      <c r="DX40" s="1"/>
      <c r="DY40" s="31"/>
      <c r="DZ40" s="31"/>
      <c r="EA40" s="31"/>
      <c r="EB40" s="31"/>
      <c r="EC40" s="31"/>
      <c r="ED40" s="1"/>
      <c r="EE40" s="1"/>
      <c r="EF40" s="1"/>
      <c r="EG40" s="1"/>
      <c r="EH40" s="1"/>
      <c r="EI40" s="1" t="str">
        <f aca="false">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55.2" hidden="false" customHeight="false" outlineLevel="0" collapsed="false">
      <c r="A41" s="27" t="str">
        <f aca="false">IF(ISBLANK(Values!E40),"",IF(Values!$B$37="EU","computercomponent","computer"))</f>
        <v>computercomponent</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 SUBSTITUTE(Values!$B$1, "{language}", Values!H40) &amp; " " &amp;Values!$B$3, SUBSTITUTE(Values!$B$2, "{language}", Values!$H40) &amp; " " &amp;Values!$B$3))</f>
        <v>sostituzione della tastiera Svizzero non retroilluminata per Lenovo Thinkpad T431 T431S E431 T440 T440P T440S E440 L440 T450 T450S T460 T460P L450 T440E</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51.99</v>
      </c>
      <c r="L41" s="39" t="n">
        <f aca="false">IF(ISBLANK(Values!E40),"",Values!$B$18)</f>
        <v>5</v>
      </c>
      <c r="M41" s="28" t="str">
        <f aca="false">IF(ISBLANK(Values!E40),"",Values!$M40)</f>
        <v>https://download.lenovo.com/Images/Parts/04Y0851/04Y0851_A.jpg</v>
      </c>
      <c r="N41" s="28" t="str">
        <f aca="false">IF(ISBLANK(Values!$F40),"",Values!N40)</f>
        <v>https://download.lenovo.com/Images/Parts/04Y0851/04Y0851_B.jpg</v>
      </c>
      <c r="O41" s="28" t="str">
        <f aca="false">IF(ISBLANK(Values!$F40),"",Values!O40)</f>
        <v>https://download.lenovo.com/Images/Parts/04Y0851/04Y0851_details.jpg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40" t="str">
        <f aca="false">IF(ISBLANK(Values!E40),"",IF(Values!I40,Values!$B$23,Values!$B$33))</f>
        <v>👉 RICONDIZIONATO: RISPARMIA SOLDI - Tastiera sostitutiva per laptop Lenovo, stessa qualità delle tastiere OEM. TellusRem è il principale distributore di tastiere nel mondo dal 2011. Tastiera sostitutiva perfetta, facile da sostituire e installare. </v>
      </c>
      <c r="AJ41" s="41" t="str">
        <f aca="false">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41" s="1" t="str">
        <f aca="false">IF(ISBLANK(Values!E40),"",Values!$B$25)</f>
        <v>♻️ PRODOTTO ECOLOGICO - Acquista ricondizionato, ACQUISTA VERDE! Riduci oltre l'80% di anidride carbonica acquistando le nostre tastiere ricondizionate, rispetto a ottenere una nuova tastiera! </v>
      </c>
      <c r="AL41" s="1" t="str">
        <f aca="false">IF(ISBLANK(Values!E40),"",SUBSTITUTE(SUBSTITUTE(IF(Values!$J40, Values!$B$26, Values!$B$33), "{language}", Values!$H40), "{flag}", INDEX(options!$E$1:$E$20, Values!$V40)))</f>
        <v>👉 LAYOUT - 🇨🇭 Svizzero NO retroilluminato. </v>
      </c>
      <c r="AM41" s="1" t="str">
        <f aca="false">SUBSTITUTE(IF(ISBLANK(Values!E40),"",Values!$B$27),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8" t="str">
        <f aca="false">IF(ISBLANK(Values!E40),"",Values!H40)</f>
        <v>Svizzero</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Danimarca</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31"/>
      <c r="DT41" s="1"/>
      <c r="DU41" s="1"/>
      <c r="DV41" s="1"/>
      <c r="DW41" s="1"/>
      <c r="DX41" s="1"/>
      <c r="DY41" s="31"/>
      <c r="DZ41" s="31"/>
      <c r="EA41" s="31"/>
      <c r="EB41" s="31"/>
      <c r="EC41" s="31"/>
      <c r="ED41" s="1"/>
      <c r="EE41" s="1"/>
      <c r="EF41" s="1"/>
      <c r="EG41" s="1"/>
      <c r="EH41" s="1"/>
      <c r="EI41" s="1" t="str">
        <f aca="false">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 SUBSTITUTE(Values!$B$1, "{language}", Values!H41) &amp; " " &amp;Values!$B$3, SUBSTITUTE(Values!$B$2, "{language}", Values!$H41) &amp; " " &amp;Values!$B$3))</f>
        <v>sostituzione della tastiera US international non retroilluminata per Lenovo Thinkpad T431 T431S E431 T440 T440P T440S E440 L440 T450 T450S T460 T460P L450 T440E</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51.99</v>
      </c>
      <c r="L42" s="39" t="n">
        <f aca="false">IF(ISBLANK(Values!E41),"",Values!$B$18)</f>
        <v>5</v>
      </c>
      <c r="M42" s="28" t="str">
        <f aca="false">IF(ISBLANK(Values!E41),"",Values!$M41)</f>
        <v>https://download.lenovo.com/Images/Parts/04Y0892/04Y0892_A.jpg</v>
      </c>
      <c r="N42" s="28" t="str">
        <f aca="false">IF(ISBLANK(Values!$F41),"",Values!N41)</f>
        <v>https://download.lenovo.com/Images/Parts/04Y0892/04Y0892_B.jpg</v>
      </c>
      <c r="O42" s="28" t="str">
        <f aca="false">IF(ISBLANK(Values!$F41),"",Values!O41)</f>
        <v>https://download.lenovo.com/Images/Parts/04Y0892/04Y0892_details.jpg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0" t="str">
        <f aca="false">IF(ISBLANK(Values!E41),"",IF(Values!I41,Values!$B$23,Values!$B$33))</f>
        <v>👉 RICONDIZIONATO: RISPARMIA SOLDI - Tastiera sostitutiva per laptop Lenovo, stessa qualità delle tastiere OEM. TellusRem è il principale distributore di tastiere nel mondo dal 2011. Tastiera sostitutiva perfetta, facile da sostituire e installare. </v>
      </c>
      <c r="AJ42" s="41" t="str">
        <f aca="false">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42" s="1" t="str">
        <f aca="false">IF(ISBLANK(Values!E41),"",Values!$B$25)</f>
        <v>♻️ PRODOTTO ECOLOGICO - Acquista ricondizionato, ACQUISTA VERDE! Riduci oltre l'80% di anidride carbonica acquistando le nostre tastiere ricondizionate, rispetto a ottenere una nuova tastiera! </v>
      </c>
      <c r="AL42" s="1" t="str">
        <f aca="false">IF(ISBLANK(Values!E41),"",SUBSTITUTE(SUBSTITUTE(IF(Values!$J41, Values!$B$26, Values!$B$33), "{language}", Values!$H41), "{flag}", INDEX(options!$E$1:$E$20, Values!$V41)))</f>
        <v>👉 LAYOUT - 🇺🇸 with € symbol US international NO retroilluminato. </v>
      </c>
      <c r="AM42" s="1" t="str">
        <f aca="false">SUBSTITUTE(IF(ISBLANK(Values!E41),"",Values!$B$27),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42" s="28" t="str">
        <f aca="false">IF(ISBLANK(Values!E41),"",Values!H41)</f>
        <v>US international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Danimarca</v>
      </c>
      <c r="CZ42" s="1" t="str">
        <f aca="false">IF(ISBLANK(Values!E41),"","No")</f>
        <v>No</v>
      </c>
      <c r="DA42" s="1" t="str">
        <f aca="false">IF(ISBLANK(Values!E41),"","No")</f>
        <v>No</v>
      </c>
      <c r="DO42" s="27" t="str">
        <f aca="false">IF(ISBLANK(Values!E41),"","Parts")</f>
        <v>Parts</v>
      </c>
      <c r="DP42" s="27" t="str">
        <f aca="false">IF(ISBLANK(Values!E41),"",Values!$B$31)</f>
        <v>6 mesi di garanzia dopo la data di consegna. In caso di malfunzionamento della tastiera verrà inviata una nuova unità o un pezzo di ricambio per la tastiera del prodotto. In caso di smistamento delle scorte viene emesso un rimborso completo.</v>
      </c>
      <c r="DS42" s="31"/>
      <c r="DY42" s="31"/>
      <c r="DZ42" s="31"/>
      <c r="EA42" s="31"/>
      <c r="EB42" s="31"/>
      <c r="EC42" s="31"/>
      <c r="EI42" s="1" t="str">
        <f aca="false">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 aca="false">IF(ISBLANK(Values!E41),"","Amazon Tellus UPS")</f>
        <v>Amazon Tellus UPS</v>
      </c>
      <c r="EV42" s="3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 SUBSTITUTE(Values!$B$1, "{language}", Values!H42) &amp; " " &amp;Values!$B$3, SUBSTITUTE(Values!$B$2, "{language}", Values!$H42) &amp; " " &amp;Values!$B$3))</f>
        <v>sostituzione della tastiera Russo non retroilluminata per Lenovo Thinkpad T431 T431S E431 T440 T440P T440S E440 L440 T450 T450S T460 T460P L450 T440E</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51.99</v>
      </c>
      <c r="L43" s="39" t="n">
        <f aca="false">IF(ISBLANK(Values!E42),"",Values!$B$18)</f>
        <v>5</v>
      </c>
      <c r="M43" s="28" t="str">
        <f aca="false">IF(ISBLANK(Values!E42),"",Values!$M42)</f>
        <v>https://download.lenovo.com/Images/Parts/04Y0847/04Y0847_A.jpg</v>
      </c>
      <c r="N43" s="28" t="str">
        <f aca="false">IF(ISBLANK(Values!$F42),"",Values!N42)</f>
        <v>https://download.lenovo.com/Images/Parts/04Y0847/04Y0847_B.jpg</v>
      </c>
      <c r="O43" s="28" t="str">
        <f aca="false">IF(ISBLANK(Values!$F42),"",Values!O42)</f>
        <v>https://download.lenovo.com/Images/Parts/04Y0847/04Y0847_details.jpg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40" t="str">
        <f aca="false">IF(ISBLANK(Values!E42),"",IF(Values!I42,Values!$B$23,Values!$B$33))</f>
        <v>👉 RICONDIZIONATO: RISPARMIA SOLDI - Tastiera sostitutiva per laptop Lenovo, stessa qualità delle tastiere OEM. TellusRem è il principale distributore di tastiere nel mondo dal 2011. Tastiera sostitutiva perfetta, facile da sostituire e installare. </v>
      </c>
      <c r="AJ43" s="41" t="str">
        <f aca="false">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43" s="1" t="str">
        <f aca="false">IF(ISBLANK(Values!E42),"",Values!$B$25)</f>
        <v>♻️ PRODOTTO ECOLOGICO - Acquista ricondizionato, ACQUISTA VERDE! Riduci oltre l'80% di anidride carbonica acquistando le nostre tastiere ricondizionate, rispetto a ottenere una nuova tastiera! </v>
      </c>
      <c r="AL43" s="1" t="str">
        <f aca="false">IF(ISBLANK(Values!E42),"",SUBSTITUTE(SUBSTITUTE(IF(Values!$J42, Values!$B$26, Values!$B$33), "{language}", Values!$H42), "{flag}", INDEX(options!$E$1:$E$20, Values!$V42)))</f>
        <v>👉 LAYOUT - 🇷🇺 Russo NO retroilluminato. </v>
      </c>
      <c r="AM43" s="1" t="str">
        <f aca="false">SUBSTITUTE(IF(ISBLANK(Values!E42),"",Values!$B$27),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43" s="28" t="str">
        <f aca="false">IF(ISBLANK(Values!E42),"",Values!H42)</f>
        <v>Russo</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Danimarca</v>
      </c>
      <c r="CZ43" s="1" t="str">
        <f aca="false">IF(ISBLANK(Values!E42),"","No")</f>
        <v>No</v>
      </c>
      <c r="DA43" s="1" t="str">
        <f aca="false">IF(ISBLANK(Values!E42),"","No")</f>
        <v>No</v>
      </c>
      <c r="DO43" s="27" t="str">
        <f aca="false">IF(ISBLANK(Values!E42),"","Parts")</f>
        <v>Parts</v>
      </c>
      <c r="DP43" s="27" t="str">
        <f aca="false">IF(ISBLANK(Values!E42),"",Values!$B$31)</f>
        <v>6 mesi di garanzia dopo la data di consegna. In caso di malfunzionamento della tastiera verrà inviata una nuova unità o un pezzo di ricambio per la tastiera del prodotto. In caso di smistamento delle scorte viene emesso un rimborso completo.</v>
      </c>
      <c r="DS43" s="31"/>
      <c r="DY43" s="31"/>
      <c r="DZ43" s="31"/>
      <c r="EA43" s="31"/>
      <c r="EB43" s="31"/>
      <c r="EC43" s="31"/>
      <c r="EI43" s="1" t="str">
        <f aca="false">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 aca="false">IF(ISBLANK(Values!E42),"","Amazon Tellus UPS")</f>
        <v>Amazon Tellus UPS</v>
      </c>
      <c r="EV43" s="3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51.99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7" t="s">
        <v>354</v>
      </c>
      <c r="C44" s="32" t="str">
        <f aca="false">IF(ISBLANK(Values!E43),"","TellusRem")</f>
        <v>TellusRem</v>
      </c>
      <c r="D44" s="30" t="n">
        <f aca="false">IF(ISBLANK(Values!E43),"",Values!E43)</f>
        <v>5714401441205</v>
      </c>
      <c r="E44" s="31" t="str">
        <f aca="false">IF(ISBLANK(Values!E43),"","EAN")</f>
        <v>EAN</v>
      </c>
      <c r="F44" s="28" t="str">
        <f aca="false">IF(ISBLANK(Values!E43),"",IF(Values!J43, SUBSTITUTE(Values!$B$1, "{language}", Values!H43) &amp; " " &amp;Values!$B$3, SUBSTITUTE(Values!$B$2, "{language}", Values!$H43) &amp; " " &amp;Values!$B$3))</f>
        <v>sostituzione della tastiera US  non retroilluminata per Lenovo Thinkpad T431 T431S E431 T440 T440P T440S E440 L440 T450 T450S T460 T460P L450 T440E</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51.99</v>
      </c>
      <c r="L44" s="39" t="n">
        <f aca="false">IF(ISBLANK(Values!E43),"",Values!$B$18)</f>
        <v>5</v>
      </c>
      <c r="M44" s="28" t="str">
        <f aca="false">IF(ISBLANK(Values!E43),"",Values!$M43)</f>
        <v>https://download.lenovo.com/Images/Parts/04Y0862/04Y0862_A.jpg</v>
      </c>
      <c r="N44" s="28" t="str">
        <f aca="false">IF(ISBLANK(Values!$F43),"",Values!N43)</f>
        <v>https://download.lenovo.com/Images/Parts/04Y0862/04Y0862_B.jpg</v>
      </c>
      <c r="O44" s="28" t="str">
        <f aca="false">IF(ISBLANK(Values!$F43),"",Values!O43)</f>
        <v>https://download.lenovo.com/Images/Parts/04Y0862/04Y0862_details.jpg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40" t="str">
        <f aca="false">IF(ISBLANK(Values!E43),"",IF(Values!I43,Values!$B$23,Values!$B$33))</f>
        <v>👉 RICONDIZIONATO: RISPARMIA SOLDI - Tastiera sostitutiva per laptop Lenovo, stessa qualità delle tastiere OEM. TellusRem è il principale distributore di tastiere nel mondo dal 2011. Tastiera sostitutiva perfetta, facile da sostituire e installare. </v>
      </c>
      <c r="AJ44" s="41" t="str">
        <f aca="false">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44" s="1" t="str">
        <f aca="false">IF(ISBLANK(Values!E43),"",Values!$B$25)</f>
        <v>♻️ PRODOTTO ECOLOGICO - Acquista ricondizionato, ACQUISTA VERDE! Riduci oltre l'80% di anidride carbonica acquistando le nostre tastiere ricondizionate, rispetto a ottenere una nuova tastiera! </v>
      </c>
      <c r="AL44" s="1" t="str">
        <f aca="false">IF(ISBLANK(Values!E43),"",SUBSTITUTE(SUBSTITUTE(IF(Values!$J43, Values!$B$26, Values!$B$33), "{language}", Values!$H43), "{flag}", INDEX(options!$E$1:$E$20, Values!$V43)))</f>
        <v>👉 LAYOUT - 🇺🇸 US  NO retroilluminato. </v>
      </c>
      <c r="AM44" s="1" t="str">
        <f aca="false">SUBSTITUTE(IF(ISBLANK(Values!E43),"",Values!$B$27),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44" s="28" t="str">
        <f aca="false">IF(ISBLANK(Values!E43),"",Values!H43)</f>
        <v>US </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Danimarca</v>
      </c>
      <c r="CZ44" s="1" t="str">
        <f aca="false">IF(ISBLANK(Values!E43),"","No")</f>
        <v>No</v>
      </c>
      <c r="DA44" s="1" t="str">
        <f aca="false">IF(ISBLANK(Values!E43),"","No")</f>
        <v>No</v>
      </c>
      <c r="DO44" s="27" t="str">
        <f aca="false">IF(ISBLANK(Values!E43),"","Parts")</f>
        <v>Parts</v>
      </c>
      <c r="DP44" s="27" t="str">
        <f aca="false">IF(ISBLANK(Values!E43),"",Values!$B$31)</f>
        <v>6 mesi di garanzia dopo la data di consegna. In caso di malfunzionamento della tastiera verrà inviata una nuova unità o un pezzo di ricambio per la tastiera del prodotto. In caso di smistamento delle scorte viene emesso un rimborso completo.</v>
      </c>
      <c r="DS44" s="31"/>
      <c r="DY44" s="31"/>
      <c r="DZ44" s="31"/>
      <c r="EA44" s="31"/>
      <c r="EB44" s="31"/>
      <c r="EC44" s="31"/>
      <c r="EI44" s="1" t="str">
        <f aca="false">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 aca="false">IF(ISBLANK(Values!E43),"","Amazon Tellus UPS")</f>
        <v>Amazon Tellus UPS</v>
      </c>
      <c r="EV44" s="3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51.99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355</v>
      </c>
      <c r="B1" s="44" t="str">
        <f aca="false">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45" t="s">
        <v>356</v>
      </c>
      <c r="F1" s="45"/>
      <c r="G1" s="45"/>
      <c r="H1" s="46"/>
      <c r="I1" s="46"/>
    </row>
    <row r="2" customFormat="false" ht="12.8" hidden="false" customHeight="false" outlineLevel="0" collapsed="false">
      <c r="A2" s="43" t="s">
        <v>357</v>
      </c>
      <c r="B2" s="44" t="str">
        <f aca="false">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customFormat="false" ht="12.8" hidden="false" customHeight="false" outlineLevel="0" collapsed="false">
      <c r="A3" s="43" t="s">
        <v>358</v>
      </c>
      <c r="B3" s="44" t="s">
        <v>359</v>
      </c>
      <c r="E3" s="43" t="s">
        <v>360</v>
      </c>
      <c r="F3" s="43" t="s">
        <v>361</v>
      </c>
      <c r="G3" s="43" t="s">
        <v>362</v>
      </c>
      <c r="H3" s="43" t="s">
        <v>363</v>
      </c>
      <c r="I3" s="43" t="s">
        <v>364</v>
      </c>
      <c r="J3" s="43" t="s">
        <v>365</v>
      </c>
      <c r="K3" s="43" t="s">
        <v>366</v>
      </c>
      <c r="L3" s="43" t="s">
        <v>367</v>
      </c>
      <c r="M3" s="43" t="s">
        <v>368</v>
      </c>
      <c r="N3" s="43" t="s">
        <v>369</v>
      </c>
      <c r="O3" s="43" t="s">
        <v>370</v>
      </c>
      <c r="V3" s="0" t="s">
        <v>371</v>
      </c>
    </row>
    <row r="4" customFormat="false" ht="23.85" hidden="false" customHeight="false" outlineLevel="0" collapsed="false">
      <c r="A4" s="43" t="s">
        <v>372</v>
      </c>
      <c r="B4" s="47" t="n">
        <v>58.99</v>
      </c>
      <c r="E4" s="48" t="n">
        <v>5714401440307</v>
      </c>
      <c r="F4" s="48" t="s">
        <v>373</v>
      </c>
      <c r="G4" s="49"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0" t="n">
        <f aca="false">TRUE()</f>
        <v>1</v>
      </c>
      <c r="J4" s="51" t="n">
        <f aca="false">TRUE()</f>
        <v>1</v>
      </c>
      <c r="K4" s="48" t="s">
        <v>375</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3"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5" t="n">
        <f aca="false">MATCH(G4,options!$D$1:$D$20,0)</f>
        <v>1</v>
      </c>
    </row>
    <row r="5" customFormat="false" ht="23.85" hidden="false" customHeight="false" outlineLevel="0" collapsed="false">
      <c r="A5" s="43" t="s">
        <v>376</v>
      </c>
      <c r="B5" s="47" t="n">
        <v>51.99</v>
      </c>
      <c r="E5" s="48" t="n">
        <v>5714401440024</v>
      </c>
      <c r="F5" s="48" t="s">
        <v>377</v>
      </c>
      <c r="G5" s="49"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0" t="n">
        <f aca="false">TRUE()</f>
        <v>1</v>
      </c>
      <c r="J5" s="51" t="n">
        <f aca="false">TRUE()</f>
        <v>1</v>
      </c>
      <c r="K5" s="48" t="s">
        <v>379</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3"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5" t="n">
        <f aca="false">MATCH(G5,options!$D$1:$D$20,0)</f>
        <v>2</v>
      </c>
    </row>
    <row r="6" customFormat="false" ht="23.85" hidden="false" customHeight="false" outlineLevel="0" collapsed="false">
      <c r="A6" s="43" t="s">
        <v>380</v>
      </c>
      <c r="B6" s="56" t="s">
        <v>381</v>
      </c>
      <c r="E6" s="48" t="n">
        <v>5714401440031</v>
      </c>
      <c r="F6" s="48" t="s">
        <v>382</v>
      </c>
      <c r="G6" s="49"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0" t="n">
        <f aca="false">TRUE()</f>
        <v>1</v>
      </c>
      <c r="J6" s="51" t="n">
        <f aca="false">TRUE()</f>
        <v>1</v>
      </c>
      <c r="K6" s="48" t="s">
        <v>384</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3"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5" t="n">
        <f aca="false">MATCH(G6,options!$D$1:$D$20,0)</f>
        <v>3</v>
      </c>
    </row>
    <row r="7" customFormat="false" ht="23.85" hidden="false" customHeight="false" outlineLevel="0" collapsed="false">
      <c r="A7" s="43" t="s">
        <v>385</v>
      </c>
      <c r="B7" s="57" t="str">
        <f aca="false">IF(B6=options!C1,"41","41")</f>
        <v>41</v>
      </c>
      <c r="E7" s="48" t="n">
        <v>5714401440048</v>
      </c>
      <c r="F7" s="48" t="s">
        <v>386</v>
      </c>
      <c r="G7" s="49"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0" t="n">
        <f aca="false">TRUE()</f>
        <v>1</v>
      </c>
      <c r="J7" s="51" t="n">
        <f aca="false">TRUE()</f>
        <v>1</v>
      </c>
      <c r="K7" s="48" t="s">
        <v>388</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3"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5" t="n">
        <f aca="false">MATCH(G7,options!$D$1:$D$20,0)</f>
        <v>4</v>
      </c>
    </row>
    <row r="8" customFormat="false" ht="23.85" hidden="false" customHeight="false" outlineLevel="0" collapsed="false">
      <c r="A8" s="43" t="s">
        <v>389</v>
      </c>
      <c r="B8" s="57" t="str">
        <f aca="false">IF(B6=options!C1,"17","17")</f>
        <v>17</v>
      </c>
      <c r="E8" s="48" t="n">
        <v>5714401440055</v>
      </c>
      <c r="F8" s="48" t="s">
        <v>390</v>
      </c>
      <c r="G8" s="49"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TRUE()</f>
        <v>1</v>
      </c>
      <c r="K8" s="48" t="s">
        <v>392</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3"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5" t="n">
        <f aca="false">MATCH(G8,options!$D$1:$D$20,0)</f>
        <v>5</v>
      </c>
    </row>
    <row r="9" customFormat="false" ht="12.8" hidden="false" customHeight="false" outlineLevel="0" collapsed="false">
      <c r="A9" s="43" t="s">
        <v>393</v>
      </c>
      <c r="B9" s="57" t="str">
        <f aca="false">IF(B6=options!C1,"5","5")</f>
        <v>5</v>
      </c>
      <c r="E9" s="48" t="n">
        <v>5714401440062</v>
      </c>
      <c r="F9" s="48" t="s">
        <v>394</v>
      </c>
      <c r="G9" s="49"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0" t="n">
        <f aca="false">TRUE()</f>
        <v>1</v>
      </c>
      <c r="J9" s="51" t="n">
        <f aca="false">TRUE()</f>
        <v>1</v>
      </c>
      <c r="K9" s="58"/>
      <c r="L9" s="52" t="n">
        <f aca="false">FALSE()</f>
        <v>0</v>
      </c>
      <c r="M9" s="53" t="str">
        <f aca="false">IF(ISBLANK(K9),"",IF(L9, "https://raw.githubusercontent.com/PatrickVibild/TellusAmazonPictures/master/pictures/"&amp;K9&amp;"/1.jpg","https://download.lenovo.com/Images/Parts/"&amp;K9&amp;"/"&amp;K9&amp;"_A.jpg"))</f>
        <v/>
      </c>
      <c r="N9" s="53" t="str">
        <f aca="false">IF(ISBLANK(K9),"",IF(L9, "https://raw.githubusercontent.com/PatrickVibild/TellusAmazonPictures/master/pictures/"&amp;K9&amp;"/2.jpg","https://download.lenovo.com/Images/Parts/"&amp;K9&amp;"/"&amp;K9&amp;"_B.jpg"))</f>
        <v/>
      </c>
      <c r="O9" s="54"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396</v>
      </c>
      <c r="B10" s="59"/>
      <c r="E10" s="48" t="n">
        <v>5714401440079</v>
      </c>
      <c r="F10" s="48" t="s">
        <v>397</v>
      </c>
      <c r="G10" s="49"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0" t="n">
        <f aca="false">TRUE()</f>
        <v>1</v>
      </c>
      <c r="J10" s="51" t="n">
        <f aca="false">TRUE()</f>
        <v>1</v>
      </c>
      <c r="K10" s="48" t="s">
        <v>399</v>
      </c>
      <c r="L10" s="52" t="n">
        <f aca="false">FALSE()</f>
        <v>0</v>
      </c>
      <c r="M10" s="53" t="str">
        <f aca="false">IF(ISBLANK(K10),"",IF(L10, "https://raw.githubusercontent.com/PatrickVibild/TellusAmazonPictures/master/pictures/"&amp;K10&amp;"/1.jpg","https://download.lenovo.com/Images/Parts/"&amp;K10&amp;"/"&amp;K10&amp;"_A.jpg"))</f>
        <v>https://download.lenovo.com/Images/Parts/04X0107/04X0107_A.jpg</v>
      </c>
      <c r="N10" s="53" t="str">
        <f aca="false">IF(ISBLANK(K10),"",IF(L10, "https://raw.githubusercontent.com/PatrickVibild/TellusAmazonPictures/master/pictures/"&amp;K10&amp;"/2.jpg","https://download.lenovo.com/Images/Parts/"&amp;K10&amp;"/"&amp;K10&amp;"_B.jpg"))</f>
        <v>https://download.lenovo.com/Images/Parts/04X0107/04X0107_B.jpg</v>
      </c>
      <c r="O10" s="54"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400</v>
      </c>
      <c r="B11" s="60" t="n">
        <v>150</v>
      </c>
      <c r="E11" s="48" t="n">
        <v>5714401440086</v>
      </c>
      <c r="F11" s="48" t="s">
        <v>401</v>
      </c>
      <c r="G11" s="49"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0" t="n">
        <f aca="false">TRUE()</f>
        <v>1</v>
      </c>
      <c r="J11" s="51" t="n">
        <f aca="false">TRUE()</f>
        <v>1</v>
      </c>
      <c r="K11" s="61" t="s">
        <v>403</v>
      </c>
      <c r="L11" s="52" t="n">
        <f aca="false">FALSE()</f>
        <v>0</v>
      </c>
      <c r="M11" s="53" t="str">
        <f aca="false">IF(ISBLANK(K11),"",IF(L11, "https://raw.githubusercontent.com/PatrickVibild/TellusAmazonPictures/master/pictures/"&amp;K11&amp;"/1.jpg","https://download.lenovo.com/Images/Parts/"&amp;K11&amp;"/"&amp;K11&amp;"_A.jpg"))</f>
        <v>https://download.lenovo.com/Images/Parts/01AX317/01AX317_A.jpg</v>
      </c>
      <c r="N11" s="53" t="str">
        <f aca="false">IF(ISBLANK(K11),"",IF(L11, "https://raw.githubusercontent.com/PatrickVibild/TellusAmazonPictures/master/pictures/"&amp;K11&amp;"/2.jpg","https://download.lenovo.com/Images/Parts/"&amp;K11&amp;"/"&amp;K11&amp;"_B.jpg"))</f>
        <v>https://download.lenovo.com/Images/Parts/01AX317/01AX317_B.jpg</v>
      </c>
      <c r="O11" s="54" t="str">
        <f aca="false">IF(ISBLANK(K11),"",IF(L11, "https://raw.githubusercontent.com/PatrickVibild/TellusAmazonPictures/master/pictures/"&amp;K11&amp;"/3.jpg","https://download.lenovo.com/Images/Parts/"&amp;K11&amp;"/"&amp;K11&amp;"_details.jpg"))</f>
        <v>https://download.lenovo.com/Images/Parts/01AX317/01AX317_details.jpg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9"/>
      <c r="E12" s="48" t="n">
        <v>5714401440109</v>
      </c>
      <c r="F12" s="48" t="s">
        <v>404</v>
      </c>
      <c r="G12" s="49"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Danese</v>
      </c>
      <c r="I12" s="50" t="n">
        <f aca="false">TRUE()</f>
        <v>1</v>
      </c>
      <c r="J12" s="51" t="n">
        <f aca="false">TRUE()</f>
        <v>1</v>
      </c>
      <c r="K12" s="48" t="s">
        <v>406</v>
      </c>
      <c r="L12" s="52" t="n">
        <f aca="false">FALSE()</f>
        <v>0</v>
      </c>
      <c r="M12" s="53" t="str">
        <f aca="false">IF(ISBLANK(K12),"",IF(L12, "https://raw.githubusercontent.com/PatrickVibild/TellusAmazonPictures/master/pictures/"&amp;K12&amp;"/1.jpg","https://download.lenovo.com/Images/Parts/"&amp;K12&amp;"/"&amp;K12&amp;"_A.jpg"))</f>
        <v>https://download.lenovo.com/Images/Parts/04X0110/04X0110_A.jpg</v>
      </c>
      <c r="N12" s="53" t="str">
        <f aca="false">IF(ISBLANK(K12),"",IF(L12, "https://raw.githubusercontent.com/PatrickVibild/TellusAmazonPictures/master/pictures/"&amp;K12&amp;"/2.jpg","https://download.lenovo.com/Images/Parts/"&amp;K12&amp;"/"&amp;K12&amp;"_B.jpg"))</f>
        <v>https://download.lenovo.com/Images/Parts/04X0110/04X0110_B.jpg</v>
      </c>
      <c r="O12" s="54"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9</v>
      </c>
    </row>
    <row r="13" customFormat="false" ht="12.8" hidden="false" customHeight="false" outlineLevel="0" collapsed="false">
      <c r="A13" s="43" t="s">
        <v>407</v>
      </c>
      <c r="B13" s="48" t="s">
        <v>408</v>
      </c>
      <c r="E13" s="48" t="n">
        <v>5714401440123</v>
      </c>
      <c r="F13" s="48" t="s">
        <v>409</v>
      </c>
      <c r="G13" s="49"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Olandese</v>
      </c>
      <c r="I13" s="50" t="n">
        <f aca="false">TRUE()</f>
        <v>1</v>
      </c>
      <c r="J13" s="51" t="n">
        <f aca="false">TRUE()</f>
        <v>1</v>
      </c>
      <c r="K13" s="48" t="s">
        <v>411</v>
      </c>
      <c r="L13" s="52" t="n">
        <f aca="false">FALSE()</f>
        <v>0</v>
      </c>
      <c r="M13" s="53" t="str">
        <f aca="false">IF(ISBLANK(K13),"",IF(L13, "https://raw.githubusercontent.com/PatrickVibild/TellusAmazonPictures/master/pictures/"&amp;K13&amp;"/1.jpg","https://download.lenovo.com/Images/Parts/"&amp;K13&amp;"/"&amp;K13&amp;"_A.jpg"))</f>
        <v>https://download.lenovo.com/Images/Parts/04X0120/04X0120_A.jpg</v>
      </c>
      <c r="N13" s="53" t="str">
        <f aca="false">IF(ISBLANK(K13),"",IF(L13, "https://raw.githubusercontent.com/PatrickVibild/TellusAmazonPictures/master/pictures/"&amp;K13&amp;"/2.jpg","https://download.lenovo.com/Images/Parts/"&amp;K13&amp;"/"&amp;K13&amp;"_B.jpg"))</f>
        <v>https://download.lenovo.com/Images/Parts/04X0120/04X0120_B.jpg</v>
      </c>
      <c r="O13" s="54"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10</v>
      </c>
    </row>
    <row r="14" customFormat="false" ht="17.35" hidden="false" customHeight="false" outlineLevel="0" collapsed="false">
      <c r="A14" s="43" t="s">
        <v>412</v>
      </c>
      <c r="B14" s="48" t="n">
        <v>5714401440994</v>
      </c>
      <c r="E14" s="48" t="n">
        <v>5714401440130</v>
      </c>
      <c r="F14" s="48" t="s">
        <v>413</v>
      </c>
      <c r="G14" s="49"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Norvegese</v>
      </c>
      <c r="I14" s="50" t="n">
        <f aca="false">TRUE()</f>
        <v>1</v>
      </c>
      <c r="J14" s="51" t="n">
        <f aca="false">TRUE()</f>
        <v>1</v>
      </c>
      <c r="K14" s="62" t="s">
        <v>415</v>
      </c>
      <c r="L14" s="52" t="n">
        <f aca="false">FALSE()</f>
        <v>0</v>
      </c>
      <c r="M14" s="53" t="str">
        <f aca="false">IF(ISBLANK(K14),"",IF(L14, "https://raw.githubusercontent.com/PatrickVibild/TellusAmazonPictures/master/pictures/"&amp;K14&amp;"/1.jpg","https://download.lenovo.com/Images/Parts/"&amp;K14&amp;"/"&amp;K14&amp;"_A.jpg"))</f>
        <v>https://download.lenovo.com/Images/Parts/04Y0882/04Y0882_A.jpg</v>
      </c>
      <c r="N14" s="53" t="str">
        <f aca="false">IF(ISBLANK(K14),"",IF(L14, "https://raw.githubusercontent.com/PatrickVibild/TellusAmazonPictures/master/pictures/"&amp;K14&amp;"/2.jpg","https://download.lenovo.com/Images/Parts/"&amp;K14&amp;"/"&amp;K14&amp;"_B.jpg"))</f>
        <v>https://download.lenovo.com/Images/Parts/04Y0882/04Y0882_B.jpg</v>
      </c>
      <c r="O14" s="54"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11</v>
      </c>
    </row>
    <row r="15" customFormat="false" ht="17.35" hidden="false" customHeight="false" outlineLevel="0" collapsed="false">
      <c r="B15" s="59"/>
      <c r="E15" s="48" t="n">
        <v>5714401440147</v>
      </c>
      <c r="F15" s="48" t="s">
        <v>416</v>
      </c>
      <c r="G15" s="49"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Polacco</v>
      </c>
      <c r="I15" s="50" t="n">
        <f aca="false">TRUE()</f>
        <v>1</v>
      </c>
      <c r="J15" s="51" t="n">
        <f aca="false">TRUE()</f>
        <v>1</v>
      </c>
      <c r="K15" s="62" t="s">
        <v>418</v>
      </c>
      <c r="L15" s="52" t="n">
        <f aca="false">FALSE()</f>
        <v>0</v>
      </c>
      <c r="M15" s="53" t="str">
        <f aca="false">IF(ISBLANK(K15),"",IF(L15, "https://raw.githubusercontent.com/PatrickVibild/TellusAmazonPictures/master/pictures/"&amp;K15&amp;"/1.jpg","https://download.lenovo.com/Images/Parts/"&amp;K15&amp;"/"&amp;K15&amp;"_A.jpg"))</f>
        <v>https://download.lenovo.com/Images/Parts/04X0122/04X0122_A.jpg</v>
      </c>
      <c r="N15" s="53" t="str">
        <f aca="false">IF(ISBLANK(K15),"",IF(L15, "https://raw.githubusercontent.com/PatrickVibild/TellusAmazonPictures/master/pictures/"&amp;K15&amp;"/2.jpg","https://download.lenovo.com/Images/Parts/"&amp;K15&amp;"/"&amp;K15&amp;"_B.jpg"))</f>
        <v>https://download.lenovo.com/Images/Parts/04X0122/04X0122_B.jpg</v>
      </c>
      <c r="O15" s="54"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12</v>
      </c>
    </row>
    <row r="16" customFormat="false" ht="17.35" hidden="false" customHeight="false" outlineLevel="0" collapsed="false">
      <c r="A16" s="43" t="s">
        <v>419</v>
      </c>
      <c r="B16" s="44" t="s">
        <v>420</v>
      </c>
      <c r="E16" s="48" t="n">
        <v>5714401440154</v>
      </c>
      <c r="F16" s="48" t="s">
        <v>421</v>
      </c>
      <c r="G16" s="49"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Portoghese</v>
      </c>
      <c r="I16" s="50" t="n">
        <f aca="false">TRUE()</f>
        <v>1</v>
      </c>
      <c r="J16" s="51" t="n">
        <f aca="false">TRUE()</f>
        <v>1</v>
      </c>
      <c r="K16" s="62" t="s">
        <v>423</v>
      </c>
      <c r="L16" s="52" t="n">
        <f aca="false">FALSE()</f>
        <v>0</v>
      </c>
      <c r="M16" s="53" t="str">
        <f aca="false">IF(ISBLANK(K16),"",IF(L16, "https://raw.githubusercontent.com/PatrickVibild/TellusAmazonPictures/master/pictures/"&amp;K16&amp;"/1.jpg","https://download.lenovo.com/Images/Parts/"&amp;K16&amp;"/"&amp;K16&amp;"_A.jpg"))</f>
        <v>https://download.lenovo.com/Images/Parts/04X0123/04X0123_A.jpg</v>
      </c>
      <c r="N16" s="53" t="str">
        <f aca="false">IF(ISBLANK(K16),"",IF(L16, "https://raw.githubusercontent.com/PatrickVibild/TellusAmazonPictures/master/pictures/"&amp;K16&amp;"/2.jpg","https://download.lenovo.com/Images/Parts/"&amp;K16&amp;"/"&amp;K16&amp;"_B.jpg"))</f>
        <v>https://download.lenovo.com/Images/Parts/04X0123/04X0123_B.jpg</v>
      </c>
      <c r="O16" s="54"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13</v>
      </c>
    </row>
    <row r="17" customFormat="false" ht="17.35" hidden="false" customHeight="false" outlineLevel="0" collapsed="false">
      <c r="B17" s="59"/>
      <c r="E17" s="48" t="n">
        <v>5714401440161</v>
      </c>
      <c r="F17" s="48" t="s">
        <v>424</v>
      </c>
      <c r="G17" s="49"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Svedese – Finlandese</v>
      </c>
      <c r="I17" s="50" t="n">
        <f aca="false">TRUE()</f>
        <v>1</v>
      </c>
      <c r="J17" s="51" t="n">
        <f aca="false">TRUE()</f>
        <v>1</v>
      </c>
      <c r="K17" s="62" t="s">
        <v>426</v>
      </c>
      <c r="L17" s="52" t="n">
        <f aca="false">FALSE()</f>
        <v>0</v>
      </c>
      <c r="M17" s="53" t="str">
        <f aca="false">IF(ISBLANK(K17),"",IF(L17, "https://raw.githubusercontent.com/PatrickVibild/TellusAmazonPictures/master/pictures/"&amp;K17&amp;"/1.jpg","https://download.lenovo.com/Images/Parts/"&amp;K17&amp;"/"&amp;K17&amp;"_A.jpg"))</f>
        <v>https://download.lenovo.com/Images/Parts/04X0127/04X0127_A.jpg</v>
      </c>
      <c r="N17" s="53" t="str">
        <f aca="false">IF(ISBLANK(K17),"",IF(L17, "https://raw.githubusercontent.com/PatrickVibild/TellusAmazonPictures/master/pictures/"&amp;K17&amp;"/2.jpg","https://download.lenovo.com/Images/Parts/"&amp;K17&amp;"/"&amp;K17&amp;"_B.jpg"))</f>
        <v>https://download.lenovo.com/Images/Parts/04X0127/04X0127_B.jpg</v>
      </c>
      <c r="O17" s="54"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14</v>
      </c>
    </row>
    <row r="18" customFormat="false" ht="17.35" hidden="false" customHeight="false" outlineLevel="0" collapsed="false">
      <c r="A18" s="43" t="s">
        <v>427</v>
      </c>
      <c r="B18" s="60" t="n">
        <v>5</v>
      </c>
      <c r="E18" s="48" t="n">
        <v>5714401440178</v>
      </c>
      <c r="F18" s="48" t="s">
        <v>428</v>
      </c>
      <c r="G18" s="49"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Svizzero</v>
      </c>
      <c r="I18" s="50" t="n">
        <f aca="false">TRUE()</f>
        <v>1</v>
      </c>
      <c r="J18" s="51" t="n">
        <f aca="false">TRUE()</f>
        <v>1</v>
      </c>
      <c r="K18" s="62" t="s">
        <v>430</v>
      </c>
      <c r="L18" s="52" t="n">
        <f aca="false">FALSE()</f>
        <v>0</v>
      </c>
      <c r="M18" s="53" t="str">
        <f aca="false">IF(ISBLANK(K18),"",IF(L18, "https://raw.githubusercontent.com/PatrickVibild/TellusAmazonPictures/master/pictures/"&amp;K18&amp;"/1.jpg","https://download.lenovo.com/Images/Parts/"&amp;K18&amp;"/"&amp;K18&amp;"_A.jpg"))</f>
        <v>https://download.lenovo.com/Images/Parts/04X0128/04X0128_A.jpg</v>
      </c>
      <c r="N18" s="53" t="str">
        <f aca="false">IF(ISBLANK(K18),"",IF(L18, "https://raw.githubusercontent.com/PatrickVibild/TellusAmazonPictures/master/pictures/"&amp;K18&amp;"/2.jpg","https://download.lenovo.com/Images/Parts/"&amp;K18&amp;"/"&amp;K18&amp;"_B.jpg"))</f>
        <v>https://download.lenovo.com/Images/Parts/04X0128/04X0128_B.jpg</v>
      </c>
      <c r="O18" s="54"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15</v>
      </c>
    </row>
    <row r="19" customFormat="false" ht="23.85" hidden="false" customHeight="false" outlineLevel="0" collapsed="false">
      <c r="B19" s="59"/>
      <c r="E19" s="48" t="n">
        <v>5714401440185</v>
      </c>
      <c r="F19" s="48" t="s">
        <v>431</v>
      </c>
      <c r="G19" s="49"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international</v>
      </c>
      <c r="I19" s="50" t="n">
        <f aca="false">TRUE()</f>
        <v>1</v>
      </c>
      <c r="J19" s="51" t="n">
        <f aca="false">TRUE()</f>
        <v>1</v>
      </c>
      <c r="K19" s="48" t="s">
        <v>433</v>
      </c>
      <c r="L19" s="52" t="n">
        <f aca="false">TRUE()</f>
        <v>1</v>
      </c>
      <c r="M19" s="53"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3"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4"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5" t="n">
        <f aca="false">MATCH(G19,options!$D$1:$D$20,0)</f>
        <v>16</v>
      </c>
    </row>
    <row r="20" customFormat="false" ht="12.8" hidden="false" customHeight="false" outlineLevel="0" collapsed="false">
      <c r="A20" s="43" t="s">
        <v>434</v>
      </c>
      <c r="B20" s="63" t="s">
        <v>435</v>
      </c>
      <c r="E20" s="48" t="n">
        <v>5714401440192</v>
      </c>
      <c r="F20" s="48" t="s">
        <v>436</v>
      </c>
      <c r="G20" s="49"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Russo</v>
      </c>
      <c r="I20" s="50" t="n">
        <f aca="false">TRUE()</f>
        <v>1</v>
      </c>
      <c r="J20" s="51" t="n">
        <f aca="false">TRUE()</f>
        <v>1</v>
      </c>
      <c r="K20" s="48" t="s">
        <v>438</v>
      </c>
      <c r="L20" s="52" t="n">
        <f aca="false">FALSE()</f>
        <v>0</v>
      </c>
      <c r="M20" s="53" t="str">
        <f aca="false">IF(ISBLANK(K20),"",IF(L20, "https://raw.githubusercontent.com/PatrickVibild/TellusAmazonPictures/master/pictures/"&amp;K20&amp;"/1.jpg","https://download.lenovo.com/Images/Parts/"&amp;K20&amp;"/"&amp;K20&amp;"_A.jpg"))</f>
        <v>https://download.lenovo.com/Images/Parts/01AX333/01AX333_A.jpg</v>
      </c>
      <c r="N20" s="53" t="str">
        <f aca="false">IF(ISBLANK(K20),"",IF(L20, "https://raw.githubusercontent.com/PatrickVibild/TellusAmazonPictures/master/pictures/"&amp;K20&amp;"/2.jpg","https://download.lenovo.com/Images/Parts/"&amp;K20&amp;"/"&amp;K20&amp;"_B.jpg"))</f>
        <v>https://download.lenovo.com/Images/Parts/01AX333/01AX333_B.jpg</v>
      </c>
      <c r="O20" s="54"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17</v>
      </c>
    </row>
    <row r="21" customFormat="false" ht="23.85" hidden="false" customHeight="false" outlineLevel="0" collapsed="false">
      <c r="B21" s="59"/>
      <c r="E21" s="48" t="n">
        <v>5714401440208</v>
      </c>
      <c r="F21" s="48" t="s">
        <v>439</v>
      </c>
      <c r="G21" s="49"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v>
      </c>
      <c r="I21" s="50" t="n">
        <f aca="false">TRUE()</f>
        <v>1</v>
      </c>
      <c r="J21" s="51" t="n">
        <f aca="false">TRUE()</f>
        <v>1</v>
      </c>
      <c r="K21" s="48" t="s">
        <v>441</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5" t="n">
        <f aca="false">MATCH(G21,options!$D$1:$D$20,0)</f>
        <v>18</v>
      </c>
    </row>
    <row r="22" customFormat="false" ht="12.8" hidden="false" customHeight="false" outlineLevel="0" collapsed="false">
      <c r="B22" s="59"/>
      <c r="E22" s="48" t="n">
        <v>5714401440116</v>
      </c>
      <c r="F22" s="48" t="s">
        <v>442</v>
      </c>
      <c r="G22" s="49"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Ungherese</v>
      </c>
      <c r="I22" s="50" t="n">
        <f aca="false">TRUE()</f>
        <v>1</v>
      </c>
      <c r="J22" s="51" t="n">
        <f aca="false">TRUE()</f>
        <v>1</v>
      </c>
      <c r="K22" s="48" t="s">
        <v>444</v>
      </c>
      <c r="L22" s="52" t="n">
        <f aca="false">FALSE()</f>
        <v>0</v>
      </c>
      <c r="M22" s="53" t="str">
        <f aca="false">IF(ISBLANK(K22),"",IF(L22, "https://raw.githubusercontent.com/PatrickVibild/TellusAmazonPictures/master/pictures/"&amp;K22&amp;"/1.jpg","https://download.lenovo.com/Images/Parts/"&amp;K22&amp;"/"&amp;K22&amp;"_A.jpg"))</f>
        <v>https://download.lenovo.com/Images/Parts/01AX325/01AX325_A.jpg</v>
      </c>
      <c r="N22" s="53" t="str">
        <f aca="false">IF(ISBLANK(K22),"",IF(L22, "https://raw.githubusercontent.com/PatrickVibild/TellusAmazonPictures/master/pictures/"&amp;K22&amp;"/2.jpg","https://download.lenovo.com/Images/Parts/"&amp;K22&amp;"/"&amp;K22&amp;"_B.jpg"))</f>
        <v>https://download.lenovo.com/Images/Parts/01AX325/01AX325_B.jpg</v>
      </c>
      <c r="O22" s="54"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19</v>
      </c>
    </row>
    <row r="23" customFormat="false" ht="12.8" hidden="false" customHeight="false" outlineLevel="0" collapsed="false">
      <c r="A23" s="43" t="s">
        <v>445</v>
      </c>
      <c r="B23" s="44" t="str">
        <f aca="false">IF(Values!$B$36=English!$B$2,English!B3, IF(Values!$B$36=German!$B$2,German!B3, IF(Values!$B$36=Italian!$B$2,Italian!B3, IF(Values!$B$36=Spanish!$B$2, Spanish!B3, IF(Values!$B$36=French!$B$2, French!B3, IF(Values!$B$36=Dutch!$B$2,Dutch!B3, IF(Values!$B$36=English!$D$32, English!B14, 0)))))))</f>
        <v>👉 RICONDIZIONATO: RISPARMIA SOLDI - Tastiera sostitutiva per laptop Lenovo, stessa qualità delle tastiere OEM. TellusRem è il principale distributore di tastiere nel mondo dal 2011. Tastiera sostitutiva perfetta, facile da sostituire e installare. </v>
      </c>
      <c r="E23" s="48" t="n">
        <v>5714401440093</v>
      </c>
      <c r="F23" s="48" t="s">
        <v>446</v>
      </c>
      <c r="G23" s="49"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Ceco</v>
      </c>
      <c r="I23" s="50" t="n">
        <f aca="false">TRUE()</f>
        <v>1</v>
      </c>
      <c r="J23" s="51" t="n">
        <f aca="false">TRUE()</f>
        <v>1</v>
      </c>
      <c r="K23" s="48" t="s">
        <v>448</v>
      </c>
      <c r="L23" s="52" t="n">
        <f aca="false">FALSE()</f>
        <v>0</v>
      </c>
      <c r="M23" s="53" t="str">
        <f aca="false">IF(ISBLANK(K23),"",IF(L23, "https://raw.githubusercontent.com/PatrickVibild/TellusAmazonPictures/master/pictures/"&amp;K23&amp;"/1.jpg","https://download.lenovo.com/Images/Parts/"&amp;K23&amp;"/"&amp;K23&amp;"_A.jpg"))</f>
        <v>https://download.lenovo.com/Images/Parts/01AX318/01AX318_A.jpg</v>
      </c>
      <c r="N23" s="53" t="str">
        <f aca="false">IF(ISBLANK(K23),"",IF(L23, "https://raw.githubusercontent.com/PatrickVibild/TellusAmazonPictures/master/pictures/"&amp;K23&amp;"/2.jpg","https://download.lenovo.com/Images/Parts/"&amp;K23&amp;"/"&amp;K23&amp;"_B.jpg"))</f>
        <v>https://download.lenovo.com/Images/Parts/01AX318/01AX318_B.jpg</v>
      </c>
      <c r="O23" s="54" t="str">
        <f aca="false">IF(ISBLANK(K23),"",IF(L23, "https://raw.githubusercontent.com/PatrickVibild/TellusAmazonPictures/master/pictures/"&amp;K23&amp;"/3.jpg","https://download.lenovo.com/Images/Parts/"&amp;K23&amp;"/"&amp;K23&amp;"_details.jpg"))</f>
        <v>https://download.lenovo.com/Images/Parts/01AX318/01AX318_details.jpg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20</v>
      </c>
    </row>
    <row r="24" customFormat="false" ht="12.8" hidden="false" customHeight="false" outlineLevel="0" collapsed="false">
      <c r="A24" s="43" t="s">
        <v>449</v>
      </c>
      <c r="B24" s="44" t="str">
        <f aca="false">IF(Values!$B$36=English!$B$2,English!B4, IF(Values!$B$36=German!$B$2,German!B4, IF(Values!$B$36=Italian!$B$2,Italian!B4, IF(Values!$B$36=Spanish!$B$2, Spanish!B4, IF(Values!$B$36=French!$B$2, French!B4, IF(Values!$B$36=Dutch!$B$2,Dutch!B4, IF(Values!$B$36=English!$D$32, English!D34, 0)))))))</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E24" s="48" t="n">
        <v>5714401441014</v>
      </c>
      <c r="F24" s="48" t="s">
        <v>450</v>
      </c>
      <c r="G24" s="49"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50" t="n">
        <f aca="false">TRUE()</f>
        <v>1</v>
      </c>
      <c r="J24" s="51" t="n">
        <f aca="false">FALSE()</f>
        <v>0</v>
      </c>
      <c r="K24" s="48" t="s">
        <v>451</v>
      </c>
      <c r="L24" s="52" t="n">
        <f aca="false">FALSE()</f>
        <v>0</v>
      </c>
      <c r="M24" s="53" t="str">
        <f aca="false">IF(ISBLANK(K24),"",IF(L24, "https://raw.githubusercontent.com/PatrickVibild/TellusAmazonPictures/master/pictures/"&amp;K24&amp;"/1.jpg","https://download.lenovo.com/Images/Parts/"&amp;K24&amp;"/"&amp;K24&amp;"_A.jpg"))</f>
        <v>https://download.lenovo.com/Images/Parts/04Y0874/04Y0874_A.jpg</v>
      </c>
      <c r="N24" s="53" t="str">
        <f aca="false">IF(ISBLANK(K24),"",IF(L24, "https://raw.githubusercontent.com/PatrickVibild/TellusAmazonPictures/master/pictures/"&amp;K24&amp;"/2.jpg","https://download.lenovo.com/Images/Parts/"&amp;K24&amp;"/"&amp;K24&amp;"_B.jpg"))</f>
        <v>https://download.lenovo.com/Images/Parts/04Y0874/04Y0874_B.jpg</v>
      </c>
      <c r="O24" s="54"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5" t="n">
        <f aca="false">MATCH(G24,options!$D$1:$D$20,0)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 PRODOTTO ECOLOGICO - Acquista ricondizionato, ACQUISTA VERDE! Riduci oltre l'80% di anidride carbonica acquistando le nostre tastiere ricondizionate, rispetto a ottenere una nuova tastiera! </v>
      </c>
      <c r="E25" s="48" t="n">
        <v>5714401441021</v>
      </c>
      <c r="F25" s="48" t="s">
        <v>453</v>
      </c>
      <c r="G25" s="49"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50" t="n">
        <f aca="false">TRUE()</f>
        <v>1</v>
      </c>
      <c r="J25" s="51" t="n">
        <f aca="false">FALSE()</f>
        <v>0</v>
      </c>
      <c r="K25" s="48" t="s">
        <v>454</v>
      </c>
      <c r="L25" s="52" t="n">
        <f aca="false">FALSE()</f>
        <v>0</v>
      </c>
      <c r="M25" s="53" t="str">
        <f aca="false">IF(ISBLANK(K25),"",IF(L25, "https://raw.githubusercontent.com/PatrickVibild/TellusAmazonPictures/master/pictures/"&amp;K25&amp;"/1.jpg","https://download.lenovo.com/Images/Parts/"&amp;K25&amp;"/"&amp;K25&amp;"_A.jpg"))</f>
        <v>https://download.lenovo.com/Images/Parts/04Y0835/04Y0835_A.jpg</v>
      </c>
      <c r="N25" s="53" t="str">
        <f aca="false">IF(ISBLANK(K25),"",IF(L25, "https://raw.githubusercontent.com/PatrickVibild/TellusAmazonPictures/master/pictures/"&amp;K25&amp;"/2.jpg","https://download.lenovo.com/Images/Parts/"&amp;K25&amp;"/"&amp;K25&amp;"_B.jpg"))</f>
        <v>https://download.lenovo.com/Images/Parts/04Y0835/04Y0835_B.jpg</v>
      </c>
      <c r="O25" s="54"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12.8" hidden="false" customHeight="false" outlineLevel="0" collapsed="false">
      <c r="A26" s="43" t="s">
        <v>455</v>
      </c>
      <c r="B26" s="44" t="str">
        <f aca="false">IF(Values!$B$36=English!$B$2,English!B6, IF(Values!$B$36=German!$B$2,German!B6, IF(Values!$B$36=Italian!$B$2,Italian!B6, IF(Values!$B$36=Spanish!$B$2, Spanish!B6, IF(Values!$B$36=French!$B$2, French!B6, IF(Values!$B$36=Dutch!$B$2,Dutch!B6, IF(Values!$B$36=English!$D$32, English!D36, 0)))))))</f>
        <v>👉 LAYOUT - {flag} {language} retroilluminato. </v>
      </c>
      <c r="E26" s="48" t="n">
        <v>5714401441038</v>
      </c>
      <c r="F26" s="48" t="s">
        <v>456</v>
      </c>
      <c r="G26" s="49"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0" t="n">
        <f aca="false">TRUE()</f>
        <v>1</v>
      </c>
      <c r="J26" s="51" t="n">
        <f aca="false">FALSE()</f>
        <v>0</v>
      </c>
      <c r="K26" s="48" t="s">
        <v>457</v>
      </c>
      <c r="L26" s="52" t="n">
        <f aca="false">FALSE()</f>
        <v>0</v>
      </c>
      <c r="M26" s="53" t="str">
        <f aca="false">IF(ISBLANK(K26),"",IF(L26, "https://raw.githubusercontent.com/PatrickVibild/TellusAmazonPictures/master/pictures/"&amp;K26&amp;"/1.jpg","https://download.lenovo.com/Images/Parts/"&amp;K26&amp;"/"&amp;K26&amp;"_A.jpg"))</f>
        <v>https://download.lenovo.com/Images/Parts/04Y0879/04Y0879_A.jpg</v>
      </c>
      <c r="N26" s="53" t="str">
        <f aca="false">IF(ISBLANK(K26),"",IF(L26, "https://raw.githubusercontent.com/PatrickVibild/TellusAmazonPictures/master/pictures/"&amp;K26&amp;"/2.jpg","https://download.lenovo.com/Images/Parts/"&amp;K26&amp;"/"&amp;K26&amp;"_B.jpg"))</f>
        <v>https://download.lenovo.com/Images/Parts/04Y0879/04Y0879_B.jpg</v>
      </c>
      <c r="O26" s="54"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5" t="n">
        <f aca="false">MATCH(G26,options!$D$1:$D$20,0)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 COMPATIBILE CON - Lenovo {model}. Si prega di controllare attentamente l'immagine e la descrizione prima di acquistare qualsiasi tastiera. Ciò garantisce di ottenere la tastiera del laptop corretta per il computer. Installazione super facile. </v>
      </c>
      <c r="E27" s="48" t="n">
        <v>5714401441045</v>
      </c>
      <c r="F27" s="48" t="s">
        <v>458</v>
      </c>
      <c r="G27" s="49"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50" t="n">
        <f aca="false">TRUE()</f>
        <v>1</v>
      </c>
      <c r="J27" s="51" t="n">
        <f aca="false">FALSE()</f>
        <v>0</v>
      </c>
      <c r="K27" s="48" t="s">
        <v>459</v>
      </c>
      <c r="L27" s="52" t="n">
        <f aca="false">FALSE()</f>
        <v>0</v>
      </c>
      <c r="M27" s="53" t="str">
        <f aca="false">IF(ISBLANK(K27),"",IF(L27, "https://raw.githubusercontent.com/PatrickVibild/TellusAmazonPictures/master/pictures/"&amp;K27&amp;"/1.jpg","https://download.lenovo.com/Images/Parts/"&amp;K27&amp;"/"&amp;K27&amp;"_A.jpg"))</f>
        <v>https://download.lenovo.com/Images/Parts/01AX320/01AX320_A.jpg</v>
      </c>
      <c r="N27" s="53" t="str">
        <f aca="false">IF(ISBLANK(K27),"",IF(L27, "https://raw.githubusercontent.com/PatrickVibild/TellusAmazonPictures/master/pictures/"&amp;K27&amp;"/2.jpg","https://download.lenovo.com/Images/Parts/"&amp;K27&amp;"/"&amp;K27&amp;"_B.jpg"))</f>
        <v>https://download.lenovo.com/Images/Parts/01AX320/01AX320_B.jpg</v>
      </c>
      <c r="O27" s="54" t="str">
        <f aca="false">IF(ISBLANK(K27),"",IF(L27, "https://raw.githubusercontent.com/PatrickVibild/TellusAmazonPictures/master/pictures/"&amp;K27&amp;"/3.jpg","https://download.lenovo.com/Images/Parts/"&amp;K27&amp;"/"&amp;K27&amp;"_details.jpg"))</f>
        <v>https://download.lenovo.com/Images/Parts/01AX320/01AX320_details.jpg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5" t="n">
        <f aca="false">MATCH(G27,options!$D$1:$D$20,0)</f>
        <v>4</v>
      </c>
    </row>
    <row r="28" customFormat="false" ht="12.8" hidden="false" customHeight="false" outlineLevel="0" collapsed="false">
      <c r="B28" s="64"/>
      <c r="E28" s="48" t="n">
        <v>5714401441052</v>
      </c>
      <c r="F28" s="48" t="s">
        <v>460</v>
      </c>
      <c r="G28" s="49"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FALSE()</f>
        <v>0</v>
      </c>
      <c r="K28" s="48" t="s">
        <v>461</v>
      </c>
      <c r="L28" s="52" t="n">
        <f aca="false">FALSE()</f>
        <v>0</v>
      </c>
      <c r="M28" s="53" t="str">
        <f aca="false">IF(ISBLANK(K28),"",IF(L28, "https://raw.githubusercontent.com/PatrickVibild/TellusAmazonPictures/master/pictures/"&amp;K28&amp;"/1.jpg","https://download.lenovo.com/Images/Parts/"&amp;K28&amp;"/"&amp;K28&amp;"_A.jpg"))</f>
        <v>https://download.lenovo.com/Images/Parts/04Y0891/04Y0891_A.jpg</v>
      </c>
      <c r="N28" s="53" t="str">
        <f aca="false">IF(ISBLANK(K28),"",IF(L28, "https://raw.githubusercontent.com/PatrickVibild/TellusAmazonPictures/master/pictures/"&amp;K28&amp;"/2.jpg","https://download.lenovo.com/Images/Parts/"&amp;K28&amp;"/"&amp;K28&amp;"_B.jpg"))</f>
        <v>https://download.lenovo.com/Images/Parts/04Y0891/04Y0891_B.jpg</v>
      </c>
      <c r="O28" s="54"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462</v>
      </c>
      <c r="B29" s="44"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E29" s="48" t="n">
        <v>5714401441069</v>
      </c>
      <c r="F29" s="48" t="s">
        <v>463</v>
      </c>
      <c r="G29" s="49"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50" t="n">
        <f aca="false">TRUE()</f>
        <v>1</v>
      </c>
      <c r="J29" s="51" t="n">
        <f aca="false">FALSE()</f>
        <v>0</v>
      </c>
      <c r="K29" s="58"/>
      <c r="L29" s="52" t="n">
        <f aca="false">FALSE()</f>
        <v>0</v>
      </c>
      <c r="M29" s="53" t="str">
        <f aca="false">IF(ISBLANK(K29),"",IF(L29, "https://raw.githubusercontent.com/PatrickVibild/TellusAmazonPictures/master/pictures/"&amp;K29&amp;"/1.jpg","https://download.lenovo.com/Images/Parts/"&amp;K29&amp;"/"&amp;K29&amp;"_A.jpg"))</f>
        <v/>
      </c>
      <c r="N29" s="53" t="str">
        <f aca="false">IF(ISBLANK(K29),"",IF(L29, "https://raw.githubusercontent.com/PatrickVibild/TellusAmazonPictures/master/pictures/"&amp;K29&amp;"/2.jpg","https://download.lenovo.com/Images/Parts/"&amp;K29&amp;"/"&amp;K29&amp;"_B.jpg"))</f>
        <v/>
      </c>
      <c r="O29" s="54"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4"/>
      <c r="E30" s="48" t="n">
        <v>5714401441076</v>
      </c>
      <c r="F30" s="48" t="s">
        <v>464</v>
      </c>
      <c r="G30" s="49"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0" t="n">
        <f aca="false">TRUE()</f>
        <v>1</v>
      </c>
      <c r="J30" s="51" t="n">
        <f aca="false">FALSE()</f>
        <v>0</v>
      </c>
      <c r="K30" s="48" t="s">
        <v>465</v>
      </c>
      <c r="L30" s="52" t="n">
        <f aca="false">FALSE()</f>
        <v>0</v>
      </c>
      <c r="M30" s="53" t="str">
        <f aca="false">IF(ISBLANK(K30),"",IF(L30, "https://raw.githubusercontent.com/PatrickVibild/TellusAmazonPictures/master/pictures/"&amp;K30&amp;"/1.jpg","https://download.lenovo.com/Images/Parts/"&amp;K30&amp;"/"&amp;K30&amp;"_A.jpg"))</f>
        <v>https://download.lenovo.com/Images/Parts/04Y0830/04Y0830_A.jpg</v>
      </c>
      <c r="N30" s="53" t="str">
        <f aca="false">IF(ISBLANK(K30),"",IF(L30, "https://raw.githubusercontent.com/PatrickVibild/TellusAmazonPictures/master/pictures/"&amp;K30&amp;"/2.jpg","https://download.lenovo.com/Images/Parts/"&amp;K30&amp;"/"&amp;K30&amp;"_B.jpg"))</f>
        <v>https://download.lenovo.com/Images/Parts/04Y0830/04Y0830_B.jpg</v>
      </c>
      <c r="O30" s="54"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466</v>
      </c>
      <c r="B31" s="44"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E31" s="48" t="n">
        <v>5714401441083</v>
      </c>
      <c r="F31" s="48" t="s">
        <v>467</v>
      </c>
      <c r="G31" s="49"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50" t="n">
        <f aca="false">TRUE()</f>
        <v>1</v>
      </c>
      <c r="J31" s="51" t="n">
        <f aca="false">FALSE()</f>
        <v>0</v>
      </c>
      <c r="K31" s="48" t="s">
        <v>468</v>
      </c>
      <c r="L31" s="52" t="n">
        <f aca="false">FALSE()</f>
        <v>0</v>
      </c>
      <c r="M31" s="53" t="str">
        <f aca="false">IF(ISBLANK(K31),"",IF(L31, "https://raw.githubusercontent.com/PatrickVibild/TellusAmazonPictures/master/pictures/"&amp;K31&amp;"/1.jpg","https://download.lenovo.com/Images/Parts/"&amp;K31&amp;"/"&amp;K31&amp;"_A.jpg"))</f>
        <v>https://download.lenovo.com/Images/Parts/04Y0831/04Y0831_A.jpg</v>
      </c>
      <c r="N31" s="53" t="str">
        <f aca="false">IF(ISBLANK(K31),"",IF(L31, "https://raw.githubusercontent.com/PatrickVibild/TellusAmazonPictures/master/pictures/"&amp;K31&amp;"/2.jpg","https://download.lenovo.com/Images/Parts/"&amp;K31&amp;"/"&amp;K31&amp;"_B.jpg"))</f>
        <v>https://download.lenovo.com/Images/Parts/04Y0831/04Y0831_B.jpg</v>
      </c>
      <c r="O31" s="54"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5714401441090</v>
      </c>
      <c r="F32" s="48" t="s">
        <v>469</v>
      </c>
      <c r="G32" s="49" t="s">
        <v>447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50" t="n">
        <f aca="false">TRUE()</f>
        <v>1</v>
      </c>
      <c r="J32" s="51" t="n">
        <f aca="false">FALSE()</f>
        <v>0</v>
      </c>
      <c r="K32" s="48" t="s">
        <v>470</v>
      </c>
      <c r="L32" s="52" t="n">
        <f aca="false">FALSE()</f>
        <v>0</v>
      </c>
      <c r="M32" s="53" t="str">
        <f aca="false">IF(ISBLANK(K32),"",IF(L32, "https://raw.githubusercontent.com/PatrickVibild/TellusAmazonPictures/master/pictures/"&amp;K32&amp;"/1.jpg","https://download.lenovo.com/Images/Parts/"&amp;K32&amp;"/"&amp;K32&amp;"_A.jpg"))</f>
        <v>https://download.lenovo.com/Images/Parts/04Y0832/04Y0832_A.jpg</v>
      </c>
      <c r="N32" s="53" t="str">
        <f aca="false">IF(ISBLANK(K32),"",IF(L32, "https://raw.githubusercontent.com/PatrickVibild/TellusAmazonPictures/master/pictures/"&amp;K32&amp;"/2.jpg","https://download.lenovo.com/Images/Parts/"&amp;K32&amp;"/"&amp;K32&amp;"_B.jpg"))</f>
        <v>https://download.lenovo.com/Images/Parts/04Y0832/04Y0832_B.jpg</v>
      </c>
      <c r="O32" s="54"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471</v>
      </c>
      <c r="B33" s="44" t="str">
        <f aca="false">IF(Values!$B$36=English!$B$2,English!B14, IF(Values!$B$36=German!$B$2,German!B14, IF(Values!$B$36=Italian!$B$2,Italian!B14, IF(Values!$B$36=Spanish!$B$2, Spanish!B14, IF(Values!$B$36=French!$B$2, French!B14, IF(Values!$B$36=Dutch!$B$2,Dutch!B14, IF(Values!$B$36=English!$D$32, English!B14, 0)))))))</f>
        <v>👉 LAYOUT - {flag} {language} NO retroilluminato. </v>
      </c>
      <c r="E33" s="48" t="n">
        <v>5714401441106</v>
      </c>
      <c r="F33" s="48" t="s">
        <v>472</v>
      </c>
      <c r="G33" s="49"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50" t="n">
        <f aca="false">TRUE()</f>
        <v>1</v>
      </c>
      <c r="J33" s="51" t="n">
        <f aca="false">FALSE()</f>
        <v>0</v>
      </c>
      <c r="K33" s="48" t="s">
        <v>473</v>
      </c>
      <c r="L33" s="52" t="n">
        <f aca="false">FALSE()</f>
        <v>0</v>
      </c>
      <c r="M33" s="53" t="str">
        <f aca="false">IF(ISBLANK(K33),"",IF(L33, "https://raw.githubusercontent.com/PatrickVibild/TellusAmazonPictures/master/pictures/"&amp;K33&amp;"/1.jpg","https://download.lenovo.com/Images/Parts/"&amp;K33&amp;"/"&amp;K33&amp;"_A.jpg"))</f>
        <v>https://download.lenovo.com/Images/Parts/04Y0833/04Y0833_A.jpg</v>
      </c>
      <c r="N33" s="53" t="str">
        <f aca="false">IF(ISBLANK(K33),"",IF(L33, "https://raw.githubusercontent.com/PatrickVibild/TellusAmazonPictures/master/pictures/"&amp;K33&amp;"/2.jpg","https://download.lenovo.com/Images/Parts/"&amp;K33&amp;"/"&amp;K33&amp;"_B.jpg"))</f>
        <v>https://download.lenovo.com/Images/Parts/04Y0833/04Y0833_B.jpg</v>
      </c>
      <c r="O33" s="54"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5714401441113</v>
      </c>
      <c r="F34" s="48" t="s">
        <v>474</v>
      </c>
      <c r="G34" s="49" t="s">
        <v>443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50" t="n">
        <f aca="false">TRUE()</f>
        <v>1</v>
      </c>
      <c r="J34" s="51" t="n">
        <f aca="false">FALSE()</f>
        <v>0</v>
      </c>
      <c r="K34" s="48" t="s">
        <v>475</v>
      </c>
      <c r="L34" s="52" t="n">
        <f aca="false">FALSE()</f>
        <v>0</v>
      </c>
      <c r="M34" s="53" t="str">
        <f aca="false">IF(ISBLANK(K34),"",IF(L34, "https://raw.githubusercontent.com/PatrickVibild/TellusAmazonPictures/master/pictures/"&amp;K34&amp;"/1.jpg","https://download.lenovo.com/Images/Parts/"&amp;K34&amp;"/"&amp;K34&amp;"_A.jpg"))</f>
        <v>https://download.lenovo.com/Images/Parts/04Y0839/04Y0839_A.jpg</v>
      </c>
      <c r="N34" s="53" t="str">
        <f aca="false">IF(ISBLANK(K34),"",IF(L34, "https://raw.githubusercontent.com/PatrickVibild/TellusAmazonPictures/master/pictures/"&amp;K34&amp;"/2.jpg","https://download.lenovo.com/Images/Parts/"&amp;K34&amp;"/"&amp;K34&amp;"_B.jpg"))</f>
        <v>https://download.lenovo.com/Images/Parts/04Y0839/04Y0839_B.jpg</v>
      </c>
      <c r="O34" s="54"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5714401441120</v>
      </c>
      <c r="F35" s="48" t="s">
        <v>476</v>
      </c>
      <c r="G35" s="49"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50" t="n">
        <f aca="false">TRUE()</f>
        <v>1</v>
      </c>
      <c r="J35" s="51" t="n">
        <f aca="false">FALSE()</f>
        <v>0</v>
      </c>
      <c r="K35" s="48" t="s">
        <v>477</v>
      </c>
      <c r="L35" s="52" t="n">
        <f aca="false">FALSE()</f>
        <v>0</v>
      </c>
      <c r="M35" s="53" t="str">
        <f aca="false">IF(ISBLANK(K35),"",IF(L35, "https://raw.githubusercontent.com/PatrickVibild/TellusAmazonPictures/master/pictures/"&amp;K35&amp;"/1.jpg","https://download.lenovo.com/Images/Parts/"&amp;K35&amp;"/"&amp;K35&amp;"_A.jpg"))</f>
        <v>https://download.lenovo.com/Images/Parts/04Y0881/04Y0881_A.jpg</v>
      </c>
      <c r="N35" s="53" t="str">
        <f aca="false">IF(ISBLANK(K35),"",IF(L35, "https://raw.githubusercontent.com/PatrickVibild/TellusAmazonPictures/master/pictures/"&amp;K35&amp;"/2.jpg","https://download.lenovo.com/Images/Parts/"&amp;K35&amp;"/"&amp;K35&amp;"_B.jpg"))</f>
        <v>https://download.lenovo.com/Images/Parts/04Y0881/04Y0881_B.jpg</v>
      </c>
      <c r="O35" s="54"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478</v>
      </c>
      <c r="B36" s="63" t="s">
        <v>383</v>
      </c>
      <c r="E36" s="48" t="n">
        <v>5714401441137</v>
      </c>
      <c r="F36" s="48" t="s">
        <v>479</v>
      </c>
      <c r="G36" s="49"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50" t="n">
        <f aca="false">TRUE()</f>
        <v>1</v>
      </c>
      <c r="J36" s="51" t="n">
        <f aca="false">FALSE()</f>
        <v>0</v>
      </c>
      <c r="K36" s="48" t="s">
        <v>480</v>
      </c>
      <c r="L36" s="52" t="n">
        <f aca="false">FALSE()</f>
        <v>0</v>
      </c>
      <c r="M36" s="53" t="str">
        <f aca="false">IF(ISBLANK(K36),"",IF(L36, "https://raw.githubusercontent.com/PatrickVibild/TellusAmazonPictures/master/pictures/"&amp;K36&amp;"/1.jpg","https://download.lenovo.com/Images/Parts/"&amp;K36&amp;"/"&amp;K36&amp;"_A.jpg"))</f>
        <v>https://download.lenovo.com/Images/Parts/04Y0844/04Y0844_A.jpg</v>
      </c>
      <c r="N36" s="53" t="str">
        <f aca="false">IF(ISBLANK(K36),"",IF(L36, "https://raw.githubusercontent.com/PatrickVibild/TellusAmazonPictures/master/pictures/"&amp;K36&amp;"/2.jpg","https://download.lenovo.com/Images/Parts/"&amp;K36&amp;"/"&amp;K36&amp;"_B.jpg"))</f>
        <v>https://download.lenovo.com/Images/Parts/04Y0844/04Y0844_B.jpg</v>
      </c>
      <c r="O36" s="54"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481</v>
      </c>
      <c r="B37" s="63" t="s">
        <v>482</v>
      </c>
      <c r="E37" s="48" t="n">
        <v>5714401441144</v>
      </c>
      <c r="F37" s="48" t="s">
        <v>483</v>
      </c>
      <c r="G37" s="49" t="s">
        <v>417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50" t="n">
        <f aca="false">TRUE()</f>
        <v>1</v>
      </c>
      <c r="J37" s="51" t="n">
        <f aca="false">FALSE()</f>
        <v>0</v>
      </c>
      <c r="K37" s="48" t="s">
        <v>484</v>
      </c>
      <c r="L37" s="52" t="n">
        <f aca="false">FALSE()</f>
        <v>0</v>
      </c>
      <c r="M37" s="53" t="str">
        <f aca="false">IF(ISBLANK(K37),"",IF(L37, "https://raw.githubusercontent.com/PatrickVibild/TellusAmazonPictures/master/pictures/"&amp;K37&amp;"/1.jpg","https://download.lenovo.com/Images/Parts/"&amp;K37&amp;"/"&amp;K37&amp;"_A.jpg"))</f>
        <v>https://download.lenovo.com/Images/Parts/04Y0845/04Y0845_A.jpg</v>
      </c>
      <c r="N37" s="53" t="str">
        <f aca="false">IF(ISBLANK(K37),"",IF(L37, "https://raw.githubusercontent.com/PatrickVibild/TellusAmazonPictures/master/pictures/"&amp;K37&amp;"/2.jpg","https://download.lenovo.com/Images/Parts/"&amp;K37&amp;"/"&amp;K37&amp;"_B.jpg"))</f>
        <v>https://download.lenovo.com/Images/Parts/04Y0845/04Y0845_B.jpg</v>
      </c>
      <c r="O37" s="54"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5714401441151</v>
      </c>
      <c r="F38" s="48" t="s">
        <v>485</v>
      </c>
      <c r="G38" s="49"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50" t="n">
        <f aca="false">TRUE()</f>
        <v>1</v>
      </c>
      <c r="J38" s="51" t="n">
        <f aca="false">FALSE()</f>
        <v>0</v>
      </c>
      <c r="K38" s="48" t="s">
        <v>486</v>
      </c>
      <c r="L38" s="52" t="n">
        <f aca="false">FALSE()</f>
        <v>0</v>
      </c>
      <c r="M38" s="53" t="str">
        <f aca="false">IF(ISBLANK(K38),"",IF(L38, "https://raw.githubusercontent.com/PatrickVibild/TellusAmazonPictures/master/pictures/"&amp;K38&amp;"/1.jpg","https://download.lenovo.com/Images/Parts/"&amp;K38&amp;"/"&amp;K38&amp;"_A.jpg"))</f>
        <v>https://download.lenovo.com/Images/Parts/04Y0846/04Y0846_A.jpg</v>
      </c>
      <c r="N38" s="53" t="str">
        <f aca="false">IF(ISBLANK(K38),"",IF(L38, "https://raw.githubusercontent.com/PatrickVibild/TellusAmazonPictures/master/pictures/"&amp;K38&amp;"/2.jpg","https://download.lenovo.com/Images/Parts/"&amp;K38&amp;"/"&amp;K38&amp;"_B.jpg"))</f>
        <v>https://download.lenovo.com/Images/Parts/04Y0846/04Y0846_B.jpg</v>
      </c>
      <c r="O38" s="54"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5714401441168</v>
      </c>
      <c r="F39" s="48" t="s">
        <v>487</v>
      </c>
      <c r="G39" s="49"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50" t="n">
        <f aca="false">TRUE()</f>
        <v>1</v>
      </c>
      <c r="J39" s="51" t="n">
        <f aca="false">FALSE()</f>
        <v>0</v>
      </c>
      <c r="K39" s="48" t="s">
        <v>488</v>
      </c>
      <c r="L39" s="52" t="n">
        <f aca="false">FALSE()</f>
        <v>0</v>
      </c>
      <c r="M39" s="53" t="str">
        <f aca="false">IF(ISBLANK(K39),"",IF(L39, "https://raw.githubusercontent.com/PatrickVibild/TellusAmazonPictures/master/pictures/"&amp;K39&amp;"/1.jpg","https://download.lenovo.com/Images/Parts/"&amp;K39&amp;"/"&amp;K39&amp;"_A.jpg"))</f>
        <v>https://download.lenovo.com/Images/Parts/04Y0850/04Y0850_A.jpg</v>
      </c>
      <c r="N39" s="53" t="str">
        <f aca="false">IF(ISBLANK(K39),"",IF(L39, "https://raw.githubusercontent.com/PatrickVibild/TellusAmazonPictures/master/pictures/"&amp;K39&amp;"/2.jpg","https://download.lenovo.com/Images/Parts/"&amp;K39&amp;"/"&amp;K39&amp;"_B.jpg"))</f>
        <v>https://download.lenovo.com/Images/Parts/04Y0850/04Y0850_B.jpg</v>
      </c>
      <c r="O39" s="54"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5714401441175</v>
      </c>
      <c r="F40" s="48" t="s">
        <v>489</v>
      </c>
      <c r="G40" s="49" t="s">
        <v>429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50" t="n">
        <f aca="false">TRUE()</f>
        <v>1</v>
      </c>
      <c r="J40" s="51" t="n">
        <f aca="false">FALSE()</f>
        <v>0</v>
      </c>
      <c r="K40" s="48" t="s">
        <v>490</v>
      </c>
      <c r="L40" s="52" t="n">
        <f aca="false">FALSE()</f>
        <v>0</v>
      </c>
      <c r="M40" s="53" t="str">
        <f aca="false">IF(ISBLANK(K40),"",IF(L40, "https://raw.githubusercontent.com/PatrickVibild/TellusAmazonPictures/master/pictures/"&amp;K40&amp;"/1.jpg","https://download.lenovo.com/Images/Parts/"&amp;K40&amp;"/"&amp;K40&amp;"_A.jpg"))</f>
        <v>https://download.lenovo.com/Images/Parts/04Y0851/04Y0851_A.jpg</v>
      </c>
      <c r="N40" s="53" t="str">
        <f aca="false">IF(ISBLANK(K40),"",IF(L40, "https://raw.githubusercontent.com/PatrickVibild/TellusAmazonPictures/master/pictures/"&amp;K40&amp;"/2.jpg","https://download.lenovo.com/Images/Parts/"&amp;K40&amp;"/"&amp;K40&amp;"_B.jpg"))</f>
        <v>https://download.lenovo.com/Images/Parts/04Y0851/04Y0851_B.jpg</v>
      </c>
      <c r="O40" s="54"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12.8" hidden="false" customHeight="false" outlineLevel="0" collapsed="false">
      <c r="E41" s="48" t="n">
        <v>5714401441182</v>
      </c>
      <c r="F41" s="48" t="s">
        <v>491</v>
      </c>
      <c r="G41" s="49" t="s">
        <v>432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0" t="n">
        <f aca="false">TRUE()</f>
        <v>1</v>
      </c>
      <c r="J41" s="51" t="n">
        <f aca="false">FALSE()</f>
        <v>0</v>
      </c>
      <c r="K41" s="48" t="s">
        <v>492</v>
      </c>
      <c r="L41" s="52" t="n">
        <f aca="false">FALSE()</f>
        <v>0</v>
      </c>
      <c r="M41" s="53" t="str">
        <f aca="false">IF(ISBLANK(K41),"",IF(L41, "https://raw.githubusercontent.com/PatrickVibild/TellusAmazonPictures/master/pictures/"&amp;K41&amp;"/1.jpg","https://download.lenovo.com/Images/Parts/"&amp;K41&amp;"/"&amp;K41&amp;"_A.jpg"))</f>
        <v>https://download.lenovo.com/Images/Parts/04Y0892/04Y0892_A.jpg</v>
      </c>
      <c r="N41" s="53" t="str">
        <f aca="false">IF(ISBLANK(K41),"",IF(L41, "https://raw.githubusercontent.com/PatrickVibild/TellusAmazonPictures/master/pictures/"&amp;K41&amp;"/2.jpg","https://download.lenovo.com/Images/Parts/"&amp;K41&amp;"/"&amp;K41&amp;"_B.jpg"))</f>
        <v>https://download.lenovo.com/Images/Parts/04Y0892/04Y0892_B.jpg</v>
      </c>
      <c r="O41" s="54"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5" t="n">
        <f aca="false">MATCH(G41,options!$D$1:$D$20,0)</f>
        <v>16</v>
      </c>
    </row>
    <row r="42" customFormat="false" ht="12.8" hidden="false" customHeight="false" outlineLevel="0" collapsed="false">
      <c r="E42" s="48" t="n">
        <v>5714401441199</v>
      </c>
      <c r="F42" s="48" t="s">
        <v>493</v>
      </c>
      <c r="G42" s="49"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0" t="n">
        <f aca="false">TRUE()</f>
        <v>1</v>
      </c>
      <c r="J42" s="51" t="n">
        <f aca="false">FALSE()</f>
        <v>0</v>
      </c>
      <c r="K42" s="48" t="s">
        <v>494</v>
      </c>
      <c r="L42" s="52" t="n">
        <f aca="false">FALSE()</f>
        <v>0</v>
      </c>
      <c r="M42" s="53" t="str">
        <f aca="false">IF(ISBLANK(K42),"",IF(L42, "https://raw.githubusercontent.com/PatrickVibild/TellusAmazonPictures/master/pictures/"&amp;K42&amp;"/1.jpg","https://download.lenovo.com/Images/Parts/"&amp;K42&amp;"/"&amp;K42&amp;"_A.jpg"))</f>
        <v>https://download.lenovo.com/Images/Parts/04Y0847/04Y0847_A.jpg</v>
      </c>
      <c r="N42" s="53" t="str">
        <f aca="false">IF(ISBLANK(K42),"",IF(L42, "https://raw.githubusercontent.com/PatrickVibild/TellusAmazonPictures/master/pictures/"&amp;K42&amp;"/2.jpg","https://download.lenovo.com/Images/Parts/"&amp;K42&amp;"/"&amp;K42&amp;"_B.jpg"))</f>
        <v>https://download.lenovo.com/Images/Parts/04Y0847/04Y0847_B.jpg</v>
      </c>
      <c r="O42" s="54"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12.8" hidden="false" customHeight="false" outlineLevel="0" collapsed="false">
      <c r="E43" s="48" t="n">
        <v>5714401441205</v>
      </c>
      <c r="F43" s="48" t="s">
        <v>495</v>
      </c>
      <c r="G43" s="49" t="s">
        <v>440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0" t="n">
        <f aca="false">TRUE()</f>
        <v>1</v>
      </c>
      <c r="J43" s="51" t="n">
        <f aca="false">FALSE()</f>
        <v>0</v>
      </c>
      <c r="K43" s="48" t="s">
        <v>496</v>
      </c>
      <c r="L43" s="52" t="n">
        <f aca="false">FALSE()</f>
        <v>0</v>
      </c>
      <c r="M43" s="53" t="str">
        <f aca="false">IF(ISBLANK(K43),"",IF(L43, "https://raw.githubusercontent.com/PatrickVibild/TellusAmazonPictures/master/pictures/"&amp;K43&amp;"/1.jpg","https://download.lenovo.com/Images/Parts/"&amp;K43&amp;"/"&amp;K43&amp;"_A.jpg"))</f>
        <v>https://download.lenovo.com/Images/Parts/04Y0862/04Y0862_A.jpg</v>
      </c>
      <c r="N43" s="53" t="str">
        <f aca="false">IF(ISBLANK(K43),"",IF(L43, "https://raw.githubusercontent.com/PatrickVibild/TellusAmazonPictures/master/pictures/"&amp;K43&amp;"/2.jpg","https://download.lenovo.com/Images/Parts/"&amp;K43&amp;"/"&amp;K43&amp;"_B.jpg"))</f>
        <v>https://download.lenovo.com/Images/Parts/04Y0862/04Y0862_B.jpg</v>
      </c>
      <c r="O43" s="54"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5"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3"/>
      <c r="L44" s="58"/>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3"/>
      <c r="L45" s="58"/>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3"/>
      <c r="L46" s="58"/>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3"/>
      <c r="L47" s="58"/>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3"/>
      <c r="L48" s="58"/>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3"/>
      <c r="L49" s="58"/>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3"/>
      <c r="L50" s="58"/>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3"/>
      <c r="L51" s="58"/>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3"/>
      <c r="L52" s="58"/>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3"/>
      <c r="L53" s="58"/>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3"/>
      <c r="L54" s="58"/>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3"/>
      <c r="L55" s="58"/>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3"/>
      <c r="L56" s="58"/>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3"/>
      <c r="L57" s="58"/>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3"/>
      <c r="L58" s="58"/>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3"/>
      <c r="L59" s="58"/>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3"/>
      <c r="L60" s="58"/>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3"/>
      <c r="L61" s="58"/>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3"/>
      <c r="L62" s="58"/>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3"/>
      <c r="L63" s="58"/>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3"/>
      <c r="L64" s="58"/>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3"/>
      <c r="L65" s="58"/>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3"/>
      <c r="L66" s="58"/>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3"/>
      <c r="L67" s="58"/>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3"/>
      <c r="L68" s="58"/>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3"/>
      <c r="L69" s="58"/>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3"/>
      <c r="L70" s="58"/>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3"/>
      <c r="L71" s="58"/>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3"/>
      <c r="L72" s="58"/>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3"/>
      <c r="L73" s="58"/>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3"/>
      <c r="L74" s="58"/>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3"/>
      <c r="L75" s="58"/>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3"/>
      <c r="L76" s="58"/>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3"/>
      <c r="L77" s="58"/>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3"/>
      <c r="L78" s="58"/>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3"/>
      <c r="L79" s="58"/>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3"/>
      <c r="L80" s="58"/>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3"/>
      <c r="L81" s="58"/>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3"/>
      <c r="L82" s="58"/>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3"/>
      <c r="L83" s="58"/>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3"/>
      <c r="L84" s="58"/>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3"/>
      <c r="L85" s="58"/>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3"/>
      <c r="L86" s="58"/>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3"/>
      <c r="L87" s="58"/>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3"/>
      <c r="L88" s="58"/>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3"/>
      <c r="L89" s="58"/>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3"/>
      <c r="L90" s="58"/>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3"/>
      <c r="L91" s="58"/>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3"/>
      <c r="L92" s="58"/>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3"/>
      <c r="L93" s="58"/>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3"/>
      <c r="L94" s="58"/>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3"/>
      <c r="L95" s="58"/>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3"/>
      <c r="L96" s="58"/>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3"/>
      <c r="L97" s="58"/>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3"/>
      <c r="L98" s="58"/>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3"/>
      <c r="L99" s="58"/>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3"/>
      <c r="L100" s="58"/>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3"/>
      <c r="L101" s="58"/>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3"/>
      <c r="L102" s="58"/>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3"/>
      <c r="L103" s="58"/>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3"/>
      <c r="L104" s="58"/>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497</v>
      </c>
      <c r="B1" s="67" t="n">
        <f aca="false">TRUE()</f>
        <v>1</v>
      </c>
      <c r="C1" s="0" t="s">
        <v>498</v>
      </c>
      <c r="D1" s="49" t="s">
        <v>374</v>
      </c>
      <c r="E1" s="0" t="s">
        <v>499</v>
      </c>
      <c r="F1" s="0" t="s">
        <v>500</v>
      </c>
      <c r="G1" s="0" t="s">
        <v>482</v>
      </c>
    </row>
    <row r="2" customFormat="false" ht="12.8" hidden="false" customHeight="false" outlineLevel="0" collapsed="false">
      <c r="A2" s="0" t="s">
        <v>435</v>
      </c>
      <c r="B2" s="67" t="n">
        <f aca="false">FALSE()</f>
        <v>0</v>
      </c>
      <c r="C2" s="0" t="s">
        <v>381</v>
      </c>
      <c r="D2" s="49" t="s">
        <v>378</v>
      </c>
      <c r="E2" s="0" t="s">
        <v>501</v>
      </c>
      <c r="F2" s="0" t="s">
        <v>378</v>
      </c>
      <c r="G2" s="0" t="s">
        <v>440</v>
      </c>
    </row>
    <row r="3" customFormat="false" ht="12.8" hidden="false" customHeight="false" outlineLevel="0" collapsed="false">
      <c r="A3" s="0" t="s">
        <v>502</v>
      </c>
      <c r="D3" s="49" t="s">
        <v>383</v>
      </c>
      <c r="E3" s="0" t="s">
        <v>503</v>
      </c>
      <c r="F3" s="0" t="s">
        <v>374</v>
      </c>
    </row>
    <row r="4" customFormat="false" ht="12.8" hidden="false" customHeight="false" outlineLevel="0" collapsed="false">
      <c r="D4" s="49" t="s">
        <v>387</v>
      </c>
      <c r="E4" s="0" t="s">
        <v>504</v>
      </c>
      <c r="F4" s="0" t="s">
        <v>383</v>
      </c>
    </row>
    <row r="5" customFormat="false" ht="12.8" hidden="false" customHeight="false" outlineLevel="0" collapsed="false">
      <c r="D5" s="49" t="s">
        <v>391</v>
      </c>
      <c r="E5" s="0" t="s">
        <v>505</v>
      </c>
      <c r="F5" s="0" t="s">
        <v>387</v>
      </c>
    </row>
    <row r="6" customFormat="false" ht="12.8" hidden="false" customHeight="false" outlineLevel="0" collapsed="false">
      <c r="D6" s="49" t="s">
        <v>395</v>
      </c>
      <c r="E6" s="0" t="s">
        <v>506</v>
      </c>
      <c r="F6" s="0" t="s">
        <v>410</v>
      </c>
    </row>
    <row r="7" customFormat="false" ht="12.8" hidden="false" customHeight="false" outlineLevel="0" collapsed="false">
      <c r="D7" s="49" t="s">
        <v>398</v>
      </c>
      <c r="E7" s="0" t="s">
        <v>507</v>
      </c>
    </row>
    <row r="8" customFormat="false" ht="12.8" hidden="false" customHeight="false" outlineLevel="0" collapsed="false">
      <c r="D8" s="49" t="s">
        <v>402</v>
      </c>
      <c r="E8" s="0" t="s">
        <v>508</v>
      </c>
    </row>
    <row r="9" customFormat="false" ht="12.8" hidden="false" customHeight="false" outlineLevel="0" collapsed="false">
      <c r="D9" s="49" t="s">
        <v>405</v>
      </c>
      <c r="E9" s="0" t="s">
        <v>509</v>
      </c>
    </row>
    <row r="10" customFormat="false" ht="12.8" hidden="false" customHeight="false" outlineLevel="0" collapsed="false">
      <c r="D10" s="49" t="s">
        <v>410</v>
      </c>
      <c r="E10" s="0" t="s">
        <v>510</v>
      </c>
    </row>
    <row r="11" customFormat="false" ht="12.8" hidden="false" customHeight="false" outlineLevel="0" collapsed="false">
      <c r="D11" s="49" t="s">
        <v>414</v>
      </c>
      <c r="E11" s="0" t="s">
        <v>511</v>
      </c>
    </row>
    <row r="12" customFormat="false" ht="12.8" hidden="false" customHeight="false" outlineLevel="0" collapsed="false">
      <c r="D12" s="49" t="s">
        <v>417</v>
      </c>
      <c r="E12" s="0" t="s">
        <v>512</v>
      </c>
    </row>
    <row r="13" customFormat="false" ht="12.8" hidden="false" customHeight="false" outlineLevel="0" collapsed="false">
      <c r="D13" s="49" t="s">
        <v>422</v>
      </c>
      <c r="E13" s="0" t="s">
        <v>513</v>
      </c>
    </row>
    <row r="14" customFormat="false" ht="12.8" hidden="false" customHeight="false" outlineLevel="0" collapsed="false">
      <c r="D14" s="49" t="s">
        <v>425</v>
      </c>
      <c r="E14" s="0" t="s">
        <v>514</v>
      </c>
    </row>
    <row r="15" customFormat="false" ht="12.8" hidden="false" customHeight="false" outlineLevel="0" collapsed="false">
      <c r="D15" s="49" t="s">
        <v>429</v>
      </c>
      <c r="E15" s="0" t="s">
        <v>515</v>
      </c>
    </row>
    <row r="16" customFormat="false" ht="12.8" hidden="false" customHeight="false" outlineLevel="0" collapsed="false">
      <c r="D16" s="49" t="s">
        <v>432</v>
      </c>
      <c r="E16" s="68" t="s">
        <v>516</v>
      </c>
    </row>
    <row r="17" customFormat="false" ht="12.8" hidden="false" customHeight="false" outlineLevel="0" collapsed="false">
      <c r="D17" s="49" t="s">
        <v>437</v>
      </c>
      <c r="E17" s="0" t="s">
        <v>517</v>
      </c>
    </row>
    <row r="18" customFormat="false" ht="12.8" hidden="false" customHeight="false" outlineLevel="0" collapsed="false">
      <c r="D18" s="49" t="s">
        <v>440</v>
      </c>
      <c r="E18" s="0" t="s">
        <v>518</v>
      </c>
    </row>
    <row r="19" customFormat="false" ht="12.8" hidden="false" customHeight="false" outlineLevel="0" collapsed="false">
      <c r="D19" s="49" t="s">
        <v>443</v>
      </c>
      <c r="E19" s="0" t="s">
        <v>519</v>
      </c>
    </row>
    <row r="20" customFormat="false" ht="12.8" hidden="false" customHeight="false" outlineLevel="0" collapsed="false">
      <c r="D20" s="49" t="s">
        <v>447</v>
      </c>
      <c r="E20" s="0" t="s">
        <v>520</v>
      </c>
    </row>
    <row r="50" customFormat="false" ht="16" hidden="false" customHeight="false" outlineLevel="0" collapsed="false">
      <c r="B50" s="69"/>
    </row>
    <row r="51" customFormat="false" ht="16" hidden="false" customHeight="false" outlineLevel="0" collapsed="false">
      <c r="B51" s="6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894531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500</v>
      </c>
    </row>
    <row r="3" customFormat="false" ht="14.9" hidden="false" customHeight="false" outlineLevel="0" collapsed="false">
      <c r="B3" s="70" t="s">
        <v>521</v>
      </c>
    </row>
    <row r="4" customFormat="false" ht="14.9" hidden="false" customHeight="false" outlineLevel="0" collapsed="false">
      <c r="B4" s="70" t="s">
        <v>522</v>
      </c>
    </row>
    <row r="5" customFormat="false" ht="14.9" hidden="false" customHeight="false" outlineLevel="0" collapsed="false">
      <c r="B5" s="70" t="s">
        <v>523</v>
      </c>
    </row>
    <row r="6" customFormat="false" ht="14.9" hidden="false" customHeight="false" outlineLevel="0" collapsed="false">
      <c r="A6" s="0" t="s">
        <v>524</v>
      </c>
      <c r="B6" s="70" t="s">
        <v>525</v>
      </c>
    </row>
    <row r="7" customFormat="false" ht="14.9" hidden="false" customHeight="false" outlineLevel="0" collapsed="false">
      <c r="B7" s="70" t="s">
        <v>526</v>
      </c>
    </row>
    <row r="8" customFormat="false" ht="12.8" hidden="false" customHeight="false" outlineLevel="0" collapsed="false">
      <c r="A8" s="0" t="s">
        <v>40</v>
      </c>
      <c r="B8" s="44" t="s">
        <v>527</v>
      </c>
    </row>
    <row r="9" customFormat="false" ht="12.8" hidden="false" customHeight="false" outlineLevel="0" collapsed="false">
      <c r="A9" s="0" t="s">
        <v>528</v>
      </c>
      <c r="B9" s="44"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44" t="s">
        <v>532</v>
      </c>
    </row>
    <row r="20" customFormat="false" ht="12.8" hidden="false" customHeight="false" outlineLevel="0" collapsed="false">
      <c r="B20" s="49" t="s">
        <v>374</v>
      </c>
    </row>
    <row r="21" customFormat="false" ht="12.8" hidden="false" customHeight="false" outlineLevel="0" collapsed="false">
      <c r="B21" s="49" t="s">
        <v>378</v>
      </c>
    </row>
    <row r="22" customFormat="false" ht="12.8" hidden="false" customHeight="false" outlineLevel="0" collapsed="false">
      <c r="B22" s="49" t="s">
        <v>383</v>
      </c>
    </row>
    <row r="23" customFormat="false" ht="12.8" hidden="false" customHeight="false" outlineLevel="0" collapsed="false">
      <c r="B23" s="49" t="s">
        <v>387</v>
      </c>
    </row>
    <row r="24" customFormat="false" ht="12.8" hidden="false" customHeight="false" outlineLevel="0" collapsed="false">
      <c r="B24" s="49" t="s">
        <v>391</v>
      </c>
    </row>
    <row r="25" customFormat="false" ht="12.8" hidden="false" customHeight="false" outlineLevel="0" collapsed="false">
      <c r="B25" s="49" t="s">
        <v>395</v>
      </c>
    </row>
    <row r="26" customFormat="false" ht="12.8" hidden="false" customHeight="false" outlineLevel="0" collapsed="false">
      <c r="B26" s="49" t="s">
        <v>398</v>
      </c>
    </row>
    <row r="27" customFormat="false" ht="12.8" hidden="false" customHeight="false" outlineLevel="0" collapsed="false">
      <c r="B27" s="49" t="s">
        <v>402</v>
      </c>
    </row>
    <row r="28" customFormat="false" ht="12.8" hidden="false" customHeight="false" outlineLevel="0" collapsed="false">
      <c r="B28" s="49" t="s">
        <v>405</v>
      </c>
    </row>
    <row r="29" customFormat="false" ht="12.8" hidden="false" customHeight="false" outlineLevel="0" collapsed="false">
      <c r="B29" s="49" t="s">
        <v>410</v>
      </c>
    </row>
    <row r="30" customFormat="false" ht="12.8" hidden="false" customHeight="false" outlineLevel="0" collapsed="false">
      <c r="B30" s="49" t="s">
        <v>414</v>
      </c>
    </row>
    <row r="31" customFormat="false" ht="12.8" hidden="false" customHeight="false" outlineLevel="0" collapsed="false">
      <c r="B31" s="49" t="s">
        <v>417</v>
      </c>
    </row>
    <row r="32" customFormat="false" ht="12.8" hidden="false" customHeight="false" outlineLevel="0" collapsed="false">
      <c r="B32" s="49" t="s">
        <v>422</v>
      </c>
    </row>
    <row r="33" customFormat="false" ht="12.8" hidden="false" customHeight="false" outlineLevel="0" collapsed="false">
      <c r="B33" s="49" t="s">
        <v>425</v>
      </c>
    </row>
    <row r="34" customFormat="false" ht="12.8" hidden="false" customHeight="false" outlineLevel="0" collapsed="false">
      <c r="B34" s="49" t="s">
        <v>429</v>
      </c>
      <c r="D34" s="44"/>
    </row>
    <row r="35" customFormat="false" ht="12.8" hidden="false" customHeight="false" outlineLevel="0" collapsed="false">
      <c r="B35" s="49" t="s">
        <v>432</v>
      </c>
      <c r="D35" s="44"/>
    </row>
    <row r="36" customFormat="false" ht="12.8" hidden="false" customHeight="false" outlineLevel="0" collapsed="false">
      <c r="B36" s="49" t="s">
        <v>437</v>
      </c>
      <c r="D36" s="44"/>
    </row>
    <row r="37" customFormat="false" ht="12.8" hidden="false" customHeight="false" outlineLevel="0" collapsed="false">
      <c r="B37" s="49" t="s">
        <v>440</v>
      </c>
      <c r="D37" s="44"/>
    </row>
    <row r="38" customFormat="false" ht="12.8" hidden="false" customHeight="false" outlineLevel="0" collapsed="false">
      <c r="B38" s="49" t="s">
        <v>443</v>
      </c>
      <c r="D38" s="44"/>
    </row>
    <row r="39" customFormat="false" ht="12.8" hidden="false" customHeight="false" outlineLevel="0" collapsed="false">
      <c r="B39" s="49" t="s">
        <v>447</v>
      </c>
      <c r="D39" s="4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94531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69" t="s">
        <v>533</v>
      </c>
    </row>
    <row r="4" customFormat="false" ht="15" hidden="false" customHeight="false" outlineLevel="0" collapsed="false">
      <c r="B4" s="69" t="s">
        <v>534</v>
      </c>
    </row>
    <row r="5" customFormat="false" ht="15" hidden="false" customHeight="false" outlineLevel="0" collapsed="false">
      <c r="B5" s="69" t="s">
        <v>535</v>
      </c>
    </row>
    <row r="6" customFormat="false" ht="15" hidden="false" customHeight="false" outlineLevel="0" collapsed="false">
      <c r="B6" s="69" t="s">
        <v>536</v>
      </c>
    </row>
    <row r="7" customFormat="false" ht="15" hidden="false" customHeight="false" outlineLevel="0" collapsed="false">
      <c r="B7" s="69" t="s">
        <v>537</v>
      </c>
    </row>
    <row r="8" customFormat="false" ht="12.8" hidden="false" customHeight="false" outlineLevel="0" collapsed="false">
      <c r="A8" s="0" t="s">
        <v>538</v>
      </c>
      <c r="B8" s="0" t="s">
        <v>539</v>
      </c>
    </row>
    <row r="9" customFormat="false" ht="12.8" hidden="false" customHeight="false" outlineLevel="0" collapsed="false">
      <c r="A9" s="0" t="s">
        <v>540</v>
      </c>
      <c r="B9" s="0" t="s">
        <v>541</v>
      </c>
    </row>
    <row r="10" customFormat="false" ht="12.8" hidden="false" customHeight="false" outlineLevel="0" collapsed="false">
      <c r="B10" s="0" t="s">
        <v>542</v>
      </c>
    </row>
    <row r="11" customFormat="false" ht="12.8" hidden="false" customHeight="false" outlineLevel="0" collapsed="false">
      <c r="B11" s="0" t="s">
        <v>543</v>
      </c>
    </row>
    <row r="14" customFormat="false" ht="12.8" hidden="false" customHeight="false" outlineLevel="0" collapsed="false">
      <c r="B14" s="0" t="s">
        <v>544</v>
      </c>
    </row>
    <row r="20" customFormat="false" ht="12.8" hidden="false" customHeight="false" outlineLevel="0" collapsed="false">
      <c r="B20" s="0" t="s">
        <v>545</v>
      </c>
    </row>
    <row r="21" customFormat="false" ht="12.8" hidden="false" customHeight="false" outlineLevel="0" collapsed="false">
      <c r="B21" s="0" t="s">
        <v>546</v>
      </c>
    </row>
    <row r="22" customFormat="false" ht="12.8" hidden="false" customHeight="false" outlineLevel="0" collapsed="false">
      <c r="B22" s="0" t="s">
        <v>547</v>
      </c>
    </row>
    <row r="23" customFormat="false" ht="12.8" hidden="false" customHeight="false" outlineLevel="0" collapsed="false">
      <c r="B23" s="0" t="s">
        <v>548</v>
      </c>
    </row>
    <row r="24" customFormat="false" ht="12.8" hidden="false" customHeight="false" outlineLevel="0" collapsed="false">
      <c r="B24" s="0" t="s">
        <v>391</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432</v>
      </c>
    </row>
    <row r="36" customFormat="false" ht="12.8" hidden="false" customHeight="false" outlineLevel="0" collapsed="false">
      <c r="B36" s="0" t="s">
        <v>559</v>
      </c>
    </row>
    <row r="37" customFormat="false" ht="12.8" hidden="false" customHeight="false" outlineLevel="0" collapsed="false">
      <c r="B37" s="0" t="s">
        <v>560</v>
      </c>
    </row>
    <row r="38" customFormat="false" ht="12.8" hidden="false" customHeight="false" outlineLevel="0" collapsed="false">
      <c r="B38" s="0" t="s">
        <v>561</v>
      </c>
    </row>
    <row r="39" customFormat="false" ht="12.8" hidden="false" customHeight="false" outlineLevel="0" collapsed="false">
      <c r="B39" s="0" t="s">
        <v>562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89453125" defaultRowHeight="12.8" zeroHeight="false" outlineLevelRow="0" outlineLevelCol="0"/>
  <sheetData>
    <row r="1" customFormat="false" ht="12.8" hidden="false" customHeight="false" outlineLevel="0" collapsed="false">
      <c r="B1" s="70"/>
    </row>
    <row r="2" customFormat="false" ht="14.9" hidden="false" customHeight="false" outlineLevel="0" collapsed="false">
      <c r="B2" s="70" t="s">
        <v>387</v>
      </c>
    </row>
    <row r="3" customFormat="false" ht="14.9" hidden="false" customHeight="false" outlineLevel="0" collapsed="false">
      <c r="B3" s="70" t="s">
        <v>563</v>
      </c>
    </row>
    <row r="4" customFormat="false" ht="14.9" hidden="false" customHeight="false" outlineLevel="0" collapsed="false">
      <c r="B4" s="70" t="s">
        <v>564</v>
      </c>
    </row>
    <row r="5" customFormat="false" ht="14.9" hidden="false" customHeight="false" outlineLevel="0" collapsed="false">
      <c r="B5" s="70" t="s">
        <v>565</v>
      </c>
    </row>
    <row r="6" customFormat="false" ht="14.9" hidden="false" customHeight="false" outlineLevel="0" collapsed="false">
      <c r="B6" s="70" t="s">
        <v>566</v>
      </c>
    </row>
    <row r="7" customFormat="false" ht="14.9" hidden="false" customHeight="false" outlineLevel="0" collapsed="false">
      <c r="B7" s="70" t="s">
        <v>567</v>
      </c>
    </row>
    <row r="8" customFormat="false" ht="14.9" hidden="false" customHeight="false" outlineLevel="0" collapsed="false">
      <c r="A8" s="0" t="s">
        <v>538</v>
      </c>
      <c r="B8" s="70" t="s">
        <v>568</v>
      </c>
    </row>
    <row r="9" customFormat="false" ht="14.9" hidden="false" customHeight="false" outlineLevel="0" collapsed="false">
      <c r="A9" s="0" t="s">
        <v>540</v>
      </c>
      <c r="B9" s="70" t="s">
        <v>569</v>
      </c>
    </row>
    <row r="10" customFormat="false" ht="14.9" hidden="false" customHeight="false" outlineLevel="0" collapsed="false">
      <c r="B10" s="70" t="s">
        <v>570</v>
      </c>
    </row>
    <row r="11" customFormat="false" ht="14.9" hidden="false" customHeight="false" outlineLevel="0" collapsed="false">
      <c r="B11" s="70" t="s">
        <v>571</v>
      </c>
    </row>
    <row r="12" customFormat="false" ht="12.8" hidden="false" customHeight="false" outlineLevel="0" collapsed="false">
      <c r="B12" s="70"/>
    </row>
    <row r="13" customFormat="false" ht="12.8" hidden="false" customHeight="false" outlineLevel="0" collapsed="false">
      <c r="B13" s="70"/>
    </row>
    <row r="14" customFormat="false" ht="14.9" hidden="false" customHeight="false" outlineLevel="0" collapsed="false">
      <c r="B14" s="70" t="s">
        <v>572</v>
      </c>
    </row>
    <row r="15" customFormat="false" ht="12.8" hidden="false" customHeight="false" outlineLevel="0" collapsed="false">
      <c r="B15" s="70"/>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577</v>
      </c>
    </row>
    <row r="25" customFormat="false" ht="12.8" hidden="false" customHeight="false" outlineLevel="0" collapsed="false">
      <c r="B25" s="0" t="s">
        <v>578</v>
      </c>
    </row>
    <row r="26" customFormat="false" ht="12.8" hidden="false" customHeight="false" outlineLevel="0" collapsed="false">
      <c r="B26" s="0" t="s">
        <v>579</v>
      </c>
    </row>
    <row r="27" customFormat="false" ht="12.8" hidden="false" customHeight="false" outlineLevel="0" collapsed="false">
      <c r="B27" s="0" t="s">
        <v>580</v>
      </c>
    </row>
    <row r="28" customFormat="false" ht="12.8" hidden="false" customHeight="false" outlineLevel="0" collapsed="false">
      <c r="B28" s="0" t="s">
        <v>581</v>
      </c>
    </row>
    <row r="29" customFormat="false" ht="12.8" hidden="false" customHeight="false" outlineLevel="0" collapsed="false">
      <c r="B29" s="0" t="s">
        <v>582</v>
      </c>
    </row>
    <row r="30" customFormat="false" ht="12.8" hidden="false" customHeight="false" outlineLevel="0" collapsed="false">
      <c r="B30" s="0" t="s">
        <v>583</v>
      </c>
    </row>
    <row r="31" customFormat="false" ht="12.8" hidden="false" customHeight="false" outlineLevel="0" collapsed="false">
      <c r="B31" s="0" t="s">
        <v>584</v>
      </c>
    </row>
    <row r="32" customFormat="false" ht="12.8" hidden="false" customHeight="false" outlineLevel="0" collapsed="false">
      <c r="B32" s="0" t="s">
        <v>585</v>
      </c>
    </row>
    <row r="33" customFormat="false" ht="12.8" hidden="false" customHeight="false" outlineLevel="0" collapsed="false">
      <c r="B33" s="0" t="s">
        <v>586</v>
      </c>
    </row>
    <row r="34" customFormat="false" ht="12.8" hidden="false" customHeight="false" outlineLevel="0" collapsed="false">
      <c r="B34" s="0" t="s">
        <v>587</v>
      </c>
    </row>
    <row r="35" customFormat="false" ht="12.8" hidden="false" customHeight="false" outlineLevel="0" collapsed="false">
      <c r="B35" s="0" t="s">
        <v>588</v>
      </c>
    </row>
    <row r="36" customFormat="false" ht="12.8" hidden="false" customHeight="false" outlineLevel="0" collapsed="false">
      <c r="B36" s="0" t="s">
        <v>589</v>
      </c>
    </row>
    <row r="37" customFormat="false" ht="12.8" hidden="false" customHeight="false" outlineLevel="0" collapsed="false">
      <c r="B37" s="0" t="s">
        <v>440</v>
      </c>
    </row>
    <row r="38" customFormat="false" ht="12.8" hidden="false" customHeight="false" outlineLevel="0" collapsed="false">
      <c r="B38" s="0" t="s">
        <v>590</v>
      </c>
    </row>
    <row r="39" customFormat="false" ht="12.8" hidden="false" customHeight="false" outlineLevel="0" collapsed="false">
      <c r="B39" s="0" t="s">
        <v>591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894531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592</v>
      </c>
    </row>
    <row r="4" customFormat="false" ht="12.8" hidden="false" customHeight="false" outlineLevel="0" collapsed="false">
      <c r="B4" s="0" t="s">
        <v>593</v>
      </c>
    </row>
    <row r="5" customFormat="false" ht="12.8" hidden="false" customHeight="false" outlineLevel="0" collapsed="false">
      <c r="B5" s="0" t="s">
        <v>594</v>
      </c>
    </row>
    <row r="6" customFormat="false" ht="12.8" hidden="false" customHeight="false" outlineLevel="0" collapsed="false">
      <c r="B6" s="0" t="s">
        <v>595</v>
      </c>
    </row>
    <row r="7" customFormat="false" ht="12.8" hidden="false" customHeight="false" outlineLevel="0" collapsed="false">
      <c r="B7" s="0" t="s">
        <v>596</v>
      </c>
    </row>
    <row r="8" customFormat="false" ht="15" hidden="false" customHeight="false" outlineLevel="0" collapsed="false">
      <c r="B8" s="69" t="s">
        <v>597</v>
      </c>
    </row>
    <row r="9" customFormat="false" ht="12.8" hidden="false" customHeight="false" outlineLevel="0" collapsed="false">
      <c r="B9" s="0" t="s">
        <v>598</v>
      </c>
    </row>
    <row r="10" customFormat="false" ht="12.8" hidden="false" customHeight="false" outlineLevel="0" collapsed="false">
      <c r="B10" s="44" t="s">
        <v>599</v>
      </c>
    </row>
    <row r="11" customFormat="false" ht="12.8" hidden="false" customHeight="false" outlineLevel="0" collapsed="false">
      <c r="B11" s="44" t="s">
        <v>600</v>
      </c>
    </row>
    <row r="14" customFormat="false" ht="12.8" hidden="false" customHeight="false" outlineLevel="0" collapsed="false">
      <c r="B14" s="0" t="s">
        <v>601</v>
      </c>
    </row>
    <row r="20" customFormat="false" ht="12.8" hidden="false" customHeight="false" outlineLevel="0" collapsed="false">
      <c r="B20" s="0" t="s">
        <v>602</v>
      </c>
    </row>
    <row r="21" customFormat="false" ht="12.8" hidden="false" customHeight="false" outlineLevel="0" collapsed="false">
      <c r="B21" s="0" t="s">
        <v>603</v>
      </c>
    </row>
    <row r="22" customFormat="false" ht="12.8" hidden="false" customHeight="false" outlineLevel="0" collapsed="false">
      <c r="B22" s="0" t="s">
        <v>604</v>
      </c>
    </row>
    <row r="23" customFormat="false" ht="12.8" hidden="false" customHeight="false" outlineLevel="0" collapsed="false">
      <c r="B23" s="0" t="s">
        <v>605</v>
      </c>
    </row>
    <row r="24" customFormat="false" ht="12.8" hidden="false" customHeight="false" outlineLevel="0" collapsed="false">
      <c r="B24" s="0" t="s">
        <v>391</v>
      </c>
    </row>
    <row r="25" customFormat="false" ht="12.8" hidden="false" customHeight="false" outlineLevel="0" collapsed="false">
      <c r="B25" s="0" t="s">
        <v>606</v>
      </c>
    </row>
    <row r="26" customFormat="false" ht="12.8" hidden="false" customHeight="false" outlineLevel="0" collapsed="false">
      <c r="B26" s="0" t="s">
        <v>607</v>
      </c>
    </row>
    <row r="27" customFormat="false" ht="12.8" hidden="false" customHeight="false" outlineLevel="0" collapsed="false">
      <c r="B27" s="0" t="s">
        <v>608</v>
      </c>
    </row>
    <row r="28" customFormat="false" ht="12.8" hidden="false" customHeight="false" outlineLevel="0" collapsed="false">
      <c r="B28" s="0" t="s">
        <v>609</v>
      </c>
    </row>
    <row r="29" customFormat="false" ht="12.8" hidden="false" customHeight="false" outlineLevel="0" collapsed="false">
      <c r="B29" s="0" t="s">
        <v>610</v>
      </c>
    </row>
    <row r="30" customFormat="false" ht="12.8" hidden="false" customHeight="false" outlineLevel="0" collapsed="false">
      <c r="B30" s="0" t="s">
        <v>611</v>
      </c>
    </row>
    <row r="31" customFormat="false" ht="12.8" hidden="false" customHeight="false" outlineLevel="0" collapsed="false">
      <c r="B31" s="0" t="s">
        <v>612</v>
      </c>
    </row>
    <row r="32" customFormat="false" ht="12.8" hidden="false" customHeight="false" outlineLevel="0" collapsed="false">
      <c r="B32" s="0" t="s">
        <v>613</v>
      </c>
    </row>
    <row r="33" customFormat="false" ht="12.8" hidden="false" customHeight="false" outlineLevel="0" collapsed="false">
      <c r="B33" s="0" t="s">
        <v>614</v>
      </c>
    </row>
    <row r="34" customFormat="false" ht="12.8" hidden="false" customHeight="false" outlineLevel="0" collapsed="false">
      <c r="B34" s="0" t="s">
        <v>615</v>
      </c>
    </row>
    <row r="35" customFormat="false" ht="12.8" hidden="false" customHeight="false" outlineLevel="0" collapsed="false">
      <c r="B35" s="0" t="s">
        <v>616</v>
      </c>
    </row>
    <row r="36" customFormat="false" ht="12.8" hidden="false" customHeight="false" outlineLevel="0" collapsed="false">
      <c r="B36" s="0" t="s">
        <v>617</v>
      </c>
    </row>
    <row r="37" customFormat="false" ht="12.8" hidden="false" customHeight="false" outlineLevel="0" collapsed="false">
      <c r="B37" s="0" t="s">
        <v>440</v>
      </c>
    </row>
    <row r="38" customFormat="false" ht="12.8" hidden="false" customHeight="false" outlineLevel="0" collapsed="false">
      <c r="B38" s="0" t="s">
        <v>618</v>
      </c>
    </row>
    <row r="39" customFormat="false" ht="12.8" hidden="false" customHeight="false" outlineLevel="0" collapsed="false">
      <c r="B39" s="0" t="s">
        <v>619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894531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9" t="s">
        <v>620</v>
      </c>
    </row>
    <row r="4" customFormat="false" ht="15" hidden="false" customHeight="false" outlineLevel="0" collapsed="false">
      <c r="B4" s="69" t="s">
        <v>621</v>
      </c>
    </row>
    <row r="5" customFormat="false" ht="12.8" hidden="false" customHeight="false" outlineLevel="0" collapsed="false">
      <c r="B5" s="0" t="s">
        <v>622</v>
      </c>
    </row>
    <row r="6" customFormat="false" ht="15" hidden="false" customHeight="false" outlineLevel="0" collapsed="false">
      <c r="B6" s="69" t="s">
        <v>623</v>
      </c>
    </row>
    <row r="7" customFormat="false" ht="15" hidden="false" customHeight="false" outlineLevel="0" collapsed="false">
      <c r="B7" s="69" t="s">
        <v>624</v>
      </c>
    </row>
    <row r="8" customFormat="false" ht="12.8" hidden="false" customHeight="false" outlineLevel="0" collapsed="false">
      <c r="B8" s="0" t="s">
        <v>625</v>
      </c>
    </row>
    <row r="9" customFormat="false" ht="12.8" hidden="false" customHeight="false" outlineLevel="0" collapsed="false">
      <c r="B9" s="71" t="s">
        <v>626</v>
      </c>
    </row>
    <row r="10" customFormat="false" ht="12.8" hidden="false" customHeight="false" outlineLevel="0" collapsed="false">
      <c r="B10" s="0" t="s">
        <v>627</v>
      </c>
    </row>
    <row r="11" customFormat="false" ht="12.8" hidden="false" customHeight="false" outlineLevel="0" collapsed="false">
      <c r="B11" s="0" t="s">
        <v>628</v>
      </c>
    </row>
    <row r="14" customFormat="false" ht="15" hidden="false" customHeight="false" outlineLevel="0" collapsed="false">
      <c r="B14" s="69" t="s">
        <v>629</v>
      </c>
    </row>
    <row r="20" customFormat="false" ht="12.8" hidden="false" customHeight="false" outlineLevel="0" collapsed="false">
      <c r="B20" s="0" t="s">
        <v>630</v>
      </c>
    </row>
    <row r="21" customFormat="false" ht="12.8" hidden="false" customHeight="false" outlineLevel="0" collapsed="false">
      <c r="B21" s="0" t="s">
        <v>631</v>
      </c>
    </row>
    <row r="22" customFormat="false" ht="12.8" hidden="false" customHeight="false" outlineLevel="0" collapsed="false">
      <c r="B22" s="0" t="s">
        <v>575</v>
      </c>
    </row>
    <row r="23" customFormat="false" ht="12.8" hidden="false" customHeight="false" outlineLevel="0" collapsed="false">
      <c r="B23" s="0" t="s">
        <v>632</v>
      </c>
    </row>
    <row r="24" customFormat="false" ht="12.8" hidden="false" customHeight="false" outlineLevel="0" collapsed="false">
      <c r="B24" s="0" t="s">
        <v>391</v>
      </c>
    </row>
    <row r="25" customFormat="false" ht="12.8" hidden="false" customHeight="false" outlineLevel="0" collapsed="false">
      <c r="B25" s="0" t="s">
        <v>633</v>
      </c>
    </row>
    <row r="26" customFormat="false" ht="12.8" hidden="false" customHeight="false" outlineLevel="0" collapsed="false">
      <c r="B26" s="0" t="s">
        <v>579</v>
      </c>
    </row>
    <row r="27" customFormat="false" ht="12.8" hidden="false" customHeight="false" outlineLevel="0" collapsed="false">
      <c r="B27" s="0" t="s">
        <v>634</v>
      </c>
    </row>
    <row r="28" customFormat="false" ht="12.8" hidden="false" customHeight="false" outlineLevel="0" collapsed="false">
      <c r="B28" s="0" t="s">
        <v>635</v>
      </c>
    </row>
    <row r="29" customFormat="false" ht="12.8" hidden="false" customHeight="false" outlineLevel="0" collapsed="false">
      <c r="B29" s="0" t="s">
        <v>636</v>
      </c>
    </row>
    <row r="30" customFormat="false" ht="12.8" hidden="false" customHeight="false" outlineLevel="0" collapsed="false">
      <c r="B30" s="0" t="s">
        <v>637</v>
      </c>
    </row>
    <row r="31" customFormat="false" ht="12.8" hidden="false" customHeight="false" outlineLevel="0" collapsed="false">
      <c r="B31" s="0" t="s">
        <v>638</v>
      </c>
    </row>
    <row r="32" customFormat="false" ht="12.8" hidden="false" customHeight="false" outlineLevel="0" collapsed="false">
      <c r="B32" s="0" t="s">
        <v>639</v>
      </c>
    </row>
    <row r="33" customFormat="false" ht="12.8" hidden="false" customHeight="false" outlineLevel="0" collapsed="false">
      <c r="B33" s="0" t="s">
        <v>640</v>
      </c>
    </row>
    <row r="34" customFormat="false" ht="12.8" hidden="false" customHeight="false" outlineLevel="0" collapsed="false">
      <c r="B34" s="0" t="s">
        <v>641</v>
      </c>
    </row>
    <row r="35" customFormat="false" ht="12.8" hidden="false" customHeight="false" outlineLevel="0" collapsed="false">
      <c r="B35" s="0" t="s">
        <v>616</v>
      </c>
    </row>
    <row r="36" customFormat="false" ht="12.8" hidden="false" customHeight="false" outlineLevel="0" collapsed="false">
      <c r="B36" s="0" t="s">
        <v>642</v>
      </c>
    </row>
    <row r="37" customFormat="false" ht="12.8" hidden="false" customHeight="false" outlineLevel="0" collapsed="false">
      <c r="B37" s="0" t="s">
        <v>560</v>
      </c>
    </row>
    <row r="38" customFormat="false" ht="12.8" hidden="false" customHeight="false" outlineLevel="0" collapsed="false">
      <c r="B38" s="0" t="s">
        <v>643</v>
      </c>
    </row>
    <row r="39" customFormat="false" ht="12.8" hidden="false" customHeight="false" outlineLevel="0" collapsed="false">
      <c r="B39" s="0" t="s">
        <v>644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945312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645</v>
      </c>
    </row>
    <row r="4" customFormat="false" ht="12.8" hidden="false" customHeight="false" outlineLevel="0" collapsed="false">
      <c r="B4" s="0" t="s">
        <v>646</v>
      </c>
    </row>
    <row r="5" customFormat="false" ht="12.8" hidden="false" customHeight="false" outlineLevel="0" collapsed="false">
      <c r="B5" s="0" t="s">
        <v>647</v>
      </c>
    </row>
    <row r="6" customFormat="false" ht="12.8" hidden="false" customHeight="false" outlineLevel="0" collapsed="false">
      <c r="B6" s="0" t="s">
        <v>648</v>
      </c>
    </row>
    <row r="7" customFormat="false" ht="12.8" hidden="false" customHeight="false" outlineLevel="0" collapsed="false">
      <c r="B7" s="0" t="s">
        <v>649</v>
      </c>
    </row>
    <row r="8" customFormat="false" ht="12.8" hidden="false" customHeight="false" outlineLevel="0" collapsed="false">
      <c r="B8" s="0" t="s">
        <v>650</v>
      </c>
    </row>
    <row r="9" customFormat="false" ht="12.8" hidden="false" customHeight="false" outlineLevel="0" collapsed="false">
      <c r="B9" s="0" t="s">
        <v>651</v>
      </c>
    </row>
    <row r="10" customFormat="false" ht="12.8" hidden="false" customHeight="false" outlineLevel="0" collapsed="false">
      <c r="B10" s="0" t="s">
        <v>652</v>
      </c>
    </row>
    <row r="11" customFormat="false" ht="12.8" hidden="false" customHeight="false" outlineLevel="0" collapsed="false">
      <c r="B11" s="0" t="s">
        <v>653</v>
      </c>
    </row>
    <row r="14" customFormat="false" ht="12.8" hidden="false" customHeight="false" outlineLevel="0" collapsed="false">
      <c r="B14" s="0" t="s">
        <v>654</v>
      </c>
    </row>
    <row r="20" customFormat="false" ht="12.8" hidden="false" customHeight="false" outlineLevel="0" collapsed="false">
      <c r="B20" s="0" t="s">
        <v>655</v>
      </c>
    </row>
    <row r="21" customFormat="false" ht="12.8" hidden="false" customHeight="false" outlineLevel="0" collapsed="false">
      <c r="B21" s="0" t="s">
        <v>656</v>
      </c>
    </row>
    <row r="22" customFormat="false" ht="12.8" hidden="false" customHeight="false" outlineLevel="0" collapsed="false">
      <c r="B22" s="0" t="s">
        <v>657</v>
      </c>
    </row>
    <row r="23" customFormat="false" ht="12.8" hidden="false" customHeight="false" outlineLevel="0" collapsed="false">
      <c r="B23" s="0" t="s">
        <v>658</v>
      </c>
    </row>
    <row r="24" customFormat="false" ht="12.8" hidden="false" customHeight="false" outlineLevel="0" collapsed="false">
      <c r="B24" s="0" t="s">
        <v>391</v>
      </c>
    </row>
    <row r="25" customFormat="false" ht="12.8" hidden="false" customHeight="false" outlineLevel="0" collapsed="false">
      <c r="B25" s="0" t="s">
        <v>659</v>
      </c>
    </row>
    <row r="26" customFormat="false" ht="12.8" hidden="false" customHeight="false" outlineLevel="0" collapsed="false">
      <c r="B26" s="0" t="s">
        <v>660</v>
      </c>
    </row>
    <row r="27" customFormat="false" ht="12.8" hidden="false" customHeight="false" outlineLevel="0" collapsed="false">
      <c r="B27" s="0" t="s">
        <v>661</v>
      </c>
    </row>
    <row r="28" customFormat="false" ht="12.8" hidden="false" customHeight="false" outlineLevel="0" collapsed="false">
      <c r="B28" s="0" t="s">
        <v>662</v>
      </c>
    </row>
    <row r="29" customFormat="false" ht="12.8" hidden="false" customHeight="false" outlineLevel="0" collapsed="false">
      <c r="B29" s="0" t="s">
        <v>663</v>
      </c>
    </row>
    <row r="30" customFormat="false" ht="12.8" hidden="false" customHeight="false" outlineLevel="0" collapsed="false">
      <c r="B30" s="0" t="s">
        <v>664</v>
      </c>
    </row>
    <row r="31" customFormat="false" ht="12.8" hidden="false" customHeight="false" outlineLevel="0" collapsed="false">
      <c r="B31" s="0" t="s">
        <v>665</v>
      </c>
    </row>
    <row r="32" customFormat="false" ht="12.8" hidden="false" customHeight="false" outlineLevel="0" collapsed="false">
      <c r="B32" s="0" t="s">
        <v>666</v>
      </c>
    </row>
    <row r="33" customFormat="false" ht="12.8" hidden="false" customHeight="false" outlineLevel="0" collapsed="false">
      <c r="B33" s="0" t="s">
        <v>667</v>
      </c>
    </row>
    <row r="34" customFormat="false" ht="12.8" hidden="false" customHeight="false" outlineLevel="0" collapsed="false">
      <c r="B34" s="0" t="s">
        <v>668</v>
      </c>
    </row>
    <row r="35" customFormat="false" ht="12.8" hidden="false" customHeight="false" outlineLevel="0" collapsed="false">
      <c r="B35" s="0" t="s">
        <v>669</v>
      </c>
    </row>
    <row r="36" customFormat="false" ht="12.8" hidden="false" customHeight="false" outlineLevel="0" collapsed="false">
      <c r="B36" s="0" t="s">
        <v>559</v>
      </c>
    </row>
    <row r="37" customFormat="false" ht="12.8" hidden="false" customHeight="false" outlineLevel="0" collapsed="false">
      <c r="B37" s="0" t="s">
        <v>440</v>
      </c>
    </row>
    <row r="38" customFormat="false" ht="12.8" hidden="false" customHeight="false" outlineLevel="0" collapsed="false">
      <c r="B38" s="0" t="s">
        <v>670</v>
      </c>
    </row>
    <row r="39" customFormat="false" ht="12.8" hidden="false" customHeight="false" outlineLevel="0" collapsed="false">
      <c r="B39" s="0" t="s">
        <v>671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848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2021-01-24T13:29:15Z</dcterms:modified>
  <cp:revision>100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