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<sst xmlns="http://schemas.openxmlformats.org/spreadsheetml/2006/main" count="788" uniqueCount="642">
  <si>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</si>
  <si>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</si>
  <si>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</si>
  <si>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</si>
  <si>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</si>
  <si>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</si>
  <si>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</si>
  <si>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</si>
  <si>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</si>
  <si>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</si>
  <si>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</si>
  <si>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</si>
  <si>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</si>
  <si>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</si>
  <si>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</si>
  <si>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</si>
  <si>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</si>
  <si>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</si>
  <si>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</si>
  <si>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</si>
  <si>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</si>
  <si>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</si>
  <si>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</si>
  <si>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</si>
  <si>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</si>
  <si>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</si>
  <si>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</si>
  <si>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</si>
  <si>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</si>
  <si>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</si>
  <si>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</si>
  <si>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</si>
  <si>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</si>
  <si>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</si>
  <si>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</si>
  <si>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</si>
  <si>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</si>
  <si>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</si>
  <si>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</si>
  <si>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</si>
  <si>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</si>
  <si>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</si>
  <si>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</si>
  <si>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</si>
  <si>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</si>
  <si>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</si>
  <si>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</si>
  <si>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</si>
  <si>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</si>
  <si>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</si>
  <si>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</si>
  <si>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</si>
  <si>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</si>
  <si>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</si>
  <si>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</si>
  <si>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</si>
  <si>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</si>
  <si>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</si>
  <si>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</si>
  <si>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</si>
  <si>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</si>
  <si>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</si>
  <si>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</si>
  <si>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</si>
  <si>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</si>
  <si>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</si>
  <si>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</si>
  <si>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</si>
  <si>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</si>
  <si>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</si>
  <si>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</si>
  <si>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</si>
  <si>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</si>
  <si>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</si>
  <si>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</si>
  <si>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</si>
  <si>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</si>
  <si>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</si>
  <si>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</si>
  <si>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</si>
  <si>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</si>
  <si>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</si>
  <si>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</si>
  <si>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</si>
  <si>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</si>
  <si>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</si>
  <si>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</si>
  <si>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</si>
  <si>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</si>
  <si>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</si>
  <si>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</si>
  <si>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</si>
  <si>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</si>
  <si>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</si>
  <si>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</si>
  <si>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</si>
  <si>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</si>
  <si>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</si>
  <si>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</si>
  <si>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</si>
  <si>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</si>
  <si>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</si>
  <si>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</si>
  <si>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</si>
  <si>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</si>
  <si>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</si>
  <si>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</si>
  <si>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</si>
  <si>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</si>
  <si>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</si>
  <si>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</si>
  <si>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</si>
  <si>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</si>
  <si>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</si>
  <si>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</si>
  <si>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</si>
  <si>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</si>
  <si>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</si>
  <si>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</si>
  <si>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</si>
  <si>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</si>
  <si>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</si>
  <si>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</si>
  <si>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</si>
  <si>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</si>
  <si>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</si>
  <si>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</si>
  <si>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</si>
  <si>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</si>
  <si>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</si>
  <si>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</si>
  <si>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</si>
  <si>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</si>
  <si>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</si>
  <si>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</si>
  <si>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</si>
  <si>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</si>
  <si>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</si>
  <si>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</si>
  <si>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</si>
  <si>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</si>
  <si>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</si>
  <si>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</si>
  <si>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</si>
  <si>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</si>
  <si>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</si>
  <si>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</si>
  <si>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</si>
  <si>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</si>
  <si>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</si>
  <si>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</si>
  <si>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</si>
  <si>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</si>
  <si>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</si>
  <si>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</si>
  <si>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</si>
  <si>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</si>
  <si>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</si>
  <si>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</si>
  <si>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</si>
  <si>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</si>
  <si>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</si>
  <si>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</si>
  <si>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</si>
  <si>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</si>
  <si>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</si>
  <si>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</si>
  <si>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</si>
  <si>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</si>
  <si>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</si>
  <si>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</si>
  <si>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</si>
  <si>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</si>
  <si>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</si>
  <si>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</si>
  <si>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</si>
  <si>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</si>
  <si>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</si>
  <si>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</si>
  <si>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</si>
  <si>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</si>
  <si>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</si>
  <si>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</si>
  <si>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</si>
  <si>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</si>
  <si>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</si>
  <si>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</si>
  <si>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</si>
  <si>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</si>
  <si>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</si>
  <si>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</si>
  <si>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</si>
  <si>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</si>
  <si>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</si>
  <si>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</si>
  <si>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</si>
  <si>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</si>
  <si>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</si>
  <si>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</si>
  <si>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</si>
  <si>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</si>
  <si>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</si>
  <si>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</si>
  <si>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</si>
  <si>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</si>
  <si>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</si>
  <si>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</si>
  <si>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</si>
  <si>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</si>
  <si>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</si>
  <si>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</si>
  <si>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</si>
  <si>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</si>
  <si>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</si>
  <si>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</si>
  <si>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</si>
  <si>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</si>
  <si>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</si>
  <si>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</si>
  <si>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</si>
  <si>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</si>
  <si>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</si>
  <si>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</si>
  <si>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</si>
  <si>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</si>
  <si>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</si>
  <si>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</si>
  <si>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</si>
  <si>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</si>
  <si>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</si>
  <si>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</si>
  <si>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</si>
  <si>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</si>
  <si>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</si>
  <si>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</si>
  <si>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</si>
  <si>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</si>
  <si>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</si>
  <si>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</si>
  <si>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</si>
  <si>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</si>
  <si>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</si>
  <si>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</si>
  <si>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</si>
  <si>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</si>
  <si>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</si>
  <si>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</si>
  <si>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</si>
  <si>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</si>
  <si>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</si>
  <si>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</si>
  <si>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</si>
  <si>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</si>
  <si>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</si>
  <si>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</si>
  <si>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</si>
  <si>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</si>
  <si>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</si>
  <si>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</si>
  <si>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</si>
  <si>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</si>
  <si>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</si>
  <si>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</si>
  <si>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</si>
  <si>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</si>
  <si>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</si>
  <si>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</si>
  <si>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</si>
  <si>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</si>
  <si>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</si>
  <si>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</si>
  <si>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</si>
  <si>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</si>
  <si>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</si>
  <si>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</si>
  <si>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</si>
  <si>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</si>
  <si>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</si>
  <si>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</si>
  <si>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</si>
  <si>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</si>
  <si>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</si>
  <si>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</si>
  <si>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</si>
  <si>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</si>
  <si>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</si>
  <si>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</si>
  <si>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</si>
  <si>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</si>
  <si>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</si>
  <si>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</si>
  <si>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</si>
  <si>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</si>
  <si>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</si>
  <si>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</si>
  <si>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</si>
  <si>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</si>
  <si>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</si>
  <si>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</si>
  <si>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</si>
  <si>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</si>
  <si>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</si>
  <si>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</si>
  <si>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</si>
  <si>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</si>
  <si>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</si>
  <si>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</si>
  <si>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</si>
  <si>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</si>
  <si>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</si>
  <si>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</si>
  <si>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</si>
  <si>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</si>
  <si>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</si>
  <si>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</si>
  <si>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</si>
  <si>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</si>
  <si>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</si>
  <si>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</si>
  <si>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</si>
  <si>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</si>
  <si>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</si>
  <si>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</si>
  <si>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</si>
  <si>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</si>
  <si>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</si>
  <si>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</si>
  <si>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</si>
  <si>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</si>
  <si>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</si>
  <si>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</si>
  <si>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</si>
  <si>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</si>
  <si>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</si>
  <si>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</si>
  <si>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</si>
  <si>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</si>
  <si>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</si>
  <si>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</si>
  <si>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</si>
  <si>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</si>
  <si>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</si>
  <si>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</si>
  <si>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</si>
  <si>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</si>
  <si>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</si>
  <si>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</si>
  <si>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</si>
  <si>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</si>
  <si>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</si>
  <si>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Tellus Remarketing ApS</t>
  </si>
  <si>
    <t xml:space="preserve">Pruduct Title Backlit</t>
  </si>
  <si>
    <t xml:space="preserve">MODELS</t>
  </si>
  <si>
    <t xml:space="preserve">Product Title</t>
  </si>
  <si>
    <t xml:space="preserve">Product Model</t>
  </si>
  <si>
    <t xml:space="preserve">T431 T431s T440 T440E T440p T440s T450 L440 E431 E441</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</si>
  <si>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</si>
  <si>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</si>
  <si>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</si>
  <si>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</si>
  <si>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</si>
  <si>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</si>
  <si>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</si>
  <si>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</si>
  <si>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</si>
  <si>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</si>
  <si>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</si>
  <si>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</si>
  <si>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</si>
  <si>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</si>
  <si>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</si>
  <si>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</si>
  <si>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</si>
  <si>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</si>
  <si>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</si>
  <si>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</si>
  <si>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</si>
  <si>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Small</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</si>
  <si>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</si>
  <si>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</si>
  <si>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</si>
  <si>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</si>
  <si>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</si>
  <si>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</si>
  <si>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</si>
  <si>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</si>
  <si>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</si>
  <si>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</si>
  <si>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</si>
  <si>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</si>
  <si>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</si>
  <si>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</si>
  <si>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</si>
  <si>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</si>
  <si>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</si>
  <si>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</si>
  <si>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</si>
  <si>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</si>
  <si>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</si>
  <si>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</si>
  <si>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</si>
  <si>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</si>
  <si>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</si>
  <si>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</si>
  <si>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</si>
  <si>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</si>
  <si>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</si>
  <si>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</si>
  <si>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</si>
  <si>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</si>
  <si>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</si>
  <si>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</si>
  <si>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</si>
  <si>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</si>
  <si>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</si>
  <si>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</si>
  <si>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</si>
  <si>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</si>
  <si>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</si>
  <si>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</si>
  <si>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</si>
  <si>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</si>
  <si>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</si>
  <si>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</si>
  <si>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</si>
  <si>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</si>
  <si>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</si>
  <si>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</si>
  <si>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</si>
  <si>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</si>
  <si>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</si>
  <si>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</si>
  <si>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</si>
  <si>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</si>
  <si>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</si>
  <si>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</si>
  <si>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</si>
  <si>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</si>
  <si>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</si>
  <si>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</si>
  <si>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</si>
  <si>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</si>
  <si>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</si>
  <si>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</si>
  <si>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</si>
  <si>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</si>
  <si>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</si>
  <si>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</si>
  <si>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</si>
  <si>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</si>
  <si>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</si>
  <si>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</si>
  <si>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</si>
  <si>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</si>
  <si>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</si>
  <si>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</si>
  <si>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</si>
  <si>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</si>
  <si>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</si>
  <si>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</si>
  <si>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</si>
  <si>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</si>
  <si>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</si>
  <si>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</si>
  <si>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Original bullet 1:</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</si>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</sst>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5" activeCellId="0" sqref="N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Values!B1 &amp; " " &amp; Values!B3</f>
        <v>Teclado retroiluminado original para Lenovo Thinkpad T431 T431s T440 T440E T440p T440s T450 L440 E431 E441</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T440 BL - DE</v>
      </c>
      <c r="C5" s="32" t="str">
        <f aca="false">IF(ISBLANK(Values!E4),"","TellusRem")</f>
        <v>TellusRem</v>
      </c>
      <c r="D5" s="30" t="n">
        <f aca="false">IF(ISBLANK(Values!E4),"",Values!E4)</f>
        <v>5714401440017</v>
      </c>
      <c r="E5" s="31" t="str">
        <f aca="false">IF(ISBLANK(Values!E4),"","EAN")</f>
        <v>EAN</v>
      </c>
      <c r="F5" s="28" t="str">
        <f aca="false">IF(ISBLANK(Values!E4),"",IF(Values!J4,Values!H4 &amp;" "&amp;  Values!$B$1 &amp; " " &amp;Values!$B$3,Values!G4 &amp;" "&amp;  Values!$B$2 &amp; " " &amp;Values!$B$3))</f>
        <v>alemán Teclado retroiluminado original para Lenovo Thinkpad T431 T431s T440 T440E T440p T440s T450 L440 E431 E441</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v>
      </c>
      <c r="K5" s="28" t="n">
        <f aca="false">IF(ISBLANK(Values!E4),"",IF(Values!J4, Values!$B$4, Values!$B$5))</f>
        <v>59.95</v>
      </c>
      <c r="L5" s="39" t="n">
        <f aca="false">IF(ISBLANK(Values!E4),"",Values!$B$18)</f>
        <v>5</v>
      </c>
      <c r="M5" s="28" t="str">
        <f aca="false">IF(ISBLANK(Values!E4),"",Values!$M4)</f>
        <v>https://raw.githubusercontent.com/PatrickVibild/TellusAmazonPictures/master/pictures/Lenovo/T440/BL/DE/1.jpg</v>
      </c>
      <c r="N5" s="40" t="str">
        <f aca="false">IF(ISBLANK(Values!$F4),"",Values!N4)</f>
        <v>https://raw.githubusercontent.com/PatrickVibild/TellusAmazonPictures/master/pictures/Lenovo/T440/BL/DE/2.jpg</v>
      </c>
      <c r="O5" s="40" t="str">
        <f aca="false">IF(ISBLANK(Values!$F4),"",Values!O4)</f>
        <v>https://raw.githubusercontent.com/PatrickVibild/TellusAmazonPictures/master/pictures/Lenovo/T440/BL/DE/3.jpg</v>
      </c>
      <c r="P5" s="40" t="str">
        <f aca="false">IF(ISBLANK(Values!$F4),"",Values!P4)</f>
        <v>https://raw.githubusercontent.com/PatrickVibild/TellusAmazonPictures/master/pictures/Lenovo/T440/BL/DE/4.jpg</v>
      </c>
      <c r="Q5" s="40" t="str">
        <f aca="false">IF(ISBLANK(Values!$F4),"",Values!Q4)</f>
        <v>https://raw.githubusercontent.com/PatrickVibild/TellusAmazonPictures/master/pictures/Lenovo/T440/BL/DE/5.jpg</v>
      </c>
      <c r="R5" s="40" t="str">
        <f aca="false">IF(ISBLANK(Values!$F4),"",Values!R4)</f>
        <v>https://raw.githubusercontent.com/PatrickVibild/TellusAmazonPictures/master/pictures/Lenovo/T440/BL/DE/6.jpg</v>
      </c>
      <c r="S5" s="40" t="str">
        <f aca="false">IF(ISBLANK(Values!$F4),"",Values!S4)</f>
        <v>https://raw.githubusercontent.com/PatrickVibild/TellusAmazonPictures/master/pictures/Lenovo/T440/BL/DE/7.jpg</v>
      </c>
      <c r="T5" s="40" t="str">
        <f aca="false">IF(ISBLANK(Values!$F4),"",Values!T4)</f>
        <v>https://raw.githubusercontent.com/PatrickVibild/TellusAmazonPictures/master/pictures/Lenovo/T440/BL/DE/8.jpg</v>
      </c>
      <c r="U5" s="40"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👉MAS DE 10.000 CLIENTES SATISFECHOS EN TODO EL MUNDO: Teclado restaurado en Europa  </v>
      </c>
      <c r="AJ5" s="42" t="str">
        <f aca="false">IF(ISBLANK(Values!E4),"","👉 "&amp;Values!H4&amp; " "&amp;Values!$B$24 &amp;" "&amp;Values!$B$3)</f>
        <v>👉 alemán Compatible con Lenovo T431 T431s T440 T440E T440p T440s T450 L440 E431 E441</v>
      </c>
      <c r="AK5" s="1" t="str">
        <f aca="false">IF(ISBLANK(Values!E4),"",Values!$B$25)</f>
        <v>COMUNICACIÓN Y SOPORTE TÉCNICO: rápido y fluido 24h</v>
      </c>
      <c r="AL5" s="1" t="str">
        <f aca="false">IF(ISBLANK(Values!E4),"",Values!$B$26)</f>
        <v>GARANTÍA DE 6 MESES INCLUIDA: relajese , está cubierto </v>
      </c>
      <c r="AM5" s="1" t="str">
        <f aca="false">IF(ISBLANK(Values!E4),"",Values!$B$27)</f>
        <v>♻️Be green! ♻️ ¡Con este teclado, ahorra hasta un 80% de CO2!</v>
      </c>
      <c r="AT5" s="1" t="str">
        <f aca="false">IF(ISBLANK(Values!E4),"",IF(Values!J4,"Backlit", "Non-Backlit"))</f>
        <v>Backlit</v>
      </c>
      <c r="AV5" s="28" t="str">
        <f aca="false">IF(ISBLANK(Values!E4),"",Values!H4)</f>
        <v>alemán</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31"/>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59.95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IF(ISBLANK(Values!E5),"",IF(Values!J5,Values!H5 &amp;" "&amp;  Values!$B$1 &amp; " " &amp;Values!$B$3,Values!G5 &amp;" "&amp;  Values!$B$2 &amp; " " &amp;Values!$B$3))</f>
        <v>francés Teclado retroiluminado original para Lenovo Thinkpad T431 T431s T440 T440E T440p T440s T450 L440 E431 E441</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59.95</v>
      </c>
      <c r="L6" s="39" t="n">
        <f aca="false">IF(ISBLANK(Values!E5),"",Values!$B$18)</f>
        <v>5</v>
      </c>
      <c r="M6" s="28" t="str">
        <f aca="false">IF(ISBLANK(Values!E5),"",Values!$M5)</f>
        <v>https://raw.githubusercontent.com/PatrickVibild/TellusAmazonPictures/master/pictures/Lenovo/T440/BL/FR/1.jpg</v>
      </c>
      <c r="N6" s="40" t="str">
        <f aca="false">IF(ISBLANK(Values!$F5),"",Values!N5)</f>
        <v>https://raw.githubusercontent.com/PatrickVibild/TellusAmazonPictures/master/pictures/Lenovo/T440/BL/FR/2.jpg</v>
      </c>
      <c r="O6" s="40" t="str">
        <f aca="false">IF(ISBLANK(Values!$F5),"",Values!O5)</f>
        <v>https://raw.githubusercontent.com/PatrickVibild/TellusAmazonPictures/master/pictures/Lenovo/T440/BL/FR/3.jpg</v>
      </c>
      <c r="P6" s="40" t="str">
        <f aca="false">IF(ISBLANK(Values!$F5),"",Values!P5)</f>
        <v>https://raw.githubusercontent.com/PatrickVibild/TellusAmazonPictures/master/pictures/Lenovo/T440/BL/FR/4.jpg</v>
      </c>
      <c r="Q6" s="40" t="str">
        <f aca="false">IF(ISBLANK(Values!$F5),"",Values!Q5)</f>
        <v>https://raw.githubusercontent.com/PatrickVibild/TellusAmazonPictures/master/pictures/Lenovo/T440/BL/FR/5.jpg</v>
      </c>
      <c r="R6" s="40" t="str">
        <f aca="false">IF(ISBLANK(Values!$F5),"",Values!R5)</f>
        <v>https://raw.githubusercontent.com/PatrickVibild/TellusAmazonPictures/master/pictures/Lenovo/T440/BL/FR/6.jpg</v>
      </c>
      <c r="S6" s="40" t="str">
        <f aca="false">IF(ISBLANK(Values!$F5),"",Values!S5)</f>
        <v>https://raw.githubusercontent.com/PatrickVibild/TellusAmazonPictures/master/pictures/Lenovo/T440/BL/FR/7.jpg</v>
      </c>
      <c r="T6" s="40" t="str">
        <f aca="false">IF(ISBLANK(Values!$F5),"",Values!T5)</f>
        <v>https://raw.githubusercontent.com/PatrickVibild/TellusAmazonPictures/master/pictures/Lenovo/T440/BL/FR/8.jpg</v>
      </c>
      <c r="U6" s="40"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👉MAS DE 10.000 CLIENTES SATISFECHOS EN TODO EL MUNDO: Teclado restaurado en Europa  </v>
      </c>
      <c r="AJ6" s="42" t="str">
        <f aca="false">IF(ISBLANK(Values!E5),"","👉 "&amp;Values!H5&amp; " "&amp;Values!$B$24 &amp;" "&amp;Values!$B$3)</f>
        <v>👉 francés Compatible con Lenovo T431 T431s T440 T440E T440p T440s T450 L440 E431 E441</v>
      </c>
      <c r="AK6" s="1" t="str">
        <f aca="false">IF(ISBLANK(Values!E5),"",Values!$B$25)</f>
        <v>COMUNICACIÓN Y SOPORTE TÉCNICO: rápido y fluido 24h</v>
      </c>
      <c r="AL6" s="1" t="str">
        <f aca="false">IF(ISBLANK(Values!E5),"",Values!$B$26)</f>
        <v>GARANTÍA DE 6 MESES INCLUIDA: relajese , está cubierto </v>
      </c>
      <c r="AM6" s="1" t="str">
        <f aca="false">IF(ISBLANK(Values!E5),"",Values!$B$27)</f>
        <v>♻️Be green! ♻️ ¡Con este teclado, ahorra hasta un 80% de CO2!</v>
      </c>
      <c r="AT6" s="1" t="str">
        <f aca="false">IF(ISBLANK(Values!E5),"",IF(Values!J5,"Backlit", "Non-Backlit"))</f>
        <v>Backlit</v>
      </c>
      <c r="AV6" s="28" t="str">
        <f aca="false">IF(ISBLANK(Values!E5),"",Values!H5)</f>
        <v>francés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31"/>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59.95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IF(ISBLANK(Values!E6),"",IF(Values!J6,Values!H6 &amp;" "&amp;  Values!$B$1 &amp; " " &amp;Values!$B$3,Values!G6 &amp;" "&amp;  Values!$B$2 &amp; " " &amp;Values!$B$3))</f>
        <v>italiano Teclado retroiluminado original para Lenovo Thinkpad T431 T431s T440 T440E T440p T440s T450 L440 E431 E441</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59.95</v>
      </c>
      <c r="L7" s="39" t="n">
        <f aca="false">IF(ISBLANK(Values!E6),"",Values!$B$18)</f>
        <v>5</v>
      </c>
      <c r="M7" s="28" t="str">
        <f aca="false">IF(ISBLANK(Values!E6),"",Values!$M6)</f>
        <v>https://raw.githubusercontent.com/PatrickVibild/TellusAmazonPictures/master/pictures/Lenovo/T440/BL/IT/1.jpg</v>
      </c>
      <c r="N7" s="40" t="str">
        <f aca="false">IF(ISBLANK(Values!$F6),"",Values!N6)</f>
        <v>https://raw.githubusercontent.com/PatrickVibild/TellusAmazonPictures/master/pictures/Lenovo/T440/BL/IT/2.jpg</v>
      </c>
      <c r="O7" s="40" t="str">
        <f aca="false">IF(ISBLANK(Values!$F6),"",Values!O6)</f>
        <v>https://raw.githubusercontent.com/PatrickVibild/TellusAmazonPictures/master/pictures/Lenovo/T440/BL/IT/3.jpg</v>
      </c>
      <c r="P7" s="40" t="str">
        <f aca="false">IF(ISBLANK(Values!$F6),"",Values!P6)</f>
        <v>https://raw.githubusercontent.com/PatrickVibild/TellusAmazonPictures/master/pictures/Lenovo/T440/BL/IT/4.jpg</v>
      </c>
      <c r="Q7" s="40" t="str">
        <f aca="false">IF(ISBLANK(Values!$F6),"",Values!Q6)</f>
        <v>https://raw.githubusercontent.com/PatrickVibild/TellusAmazonPictures/master/pictures/Lenovo/T440/BL/IT/5.jpg</v>
      </c>
      <c r="R7" s="40" t="str">
        <f aca="false">IF(ISBLANK(Values!$F6),"",Values!R6)</f>
        <v>https://raw.githubusercontent.com/PatrickVibild/TellusAmazonPictures/master/pictures/Lenovo/T440/BL/IT/6.jpg</v>
      </c>
      <c r="S7" s="40" t="str">
        <f aca="false">IF(ISBLANK(Values!$F6),"",Values!S6)</f>
        <v>https://raw.githubusercontent.com/PatrickVibild/TellusAmazonPictures/master/pictures/Lenovo/T440/BL/IT/7.jpg</v>
      </c>
      <c r="T7" s="40" t="str">
        <f aca="false">IF(ISBLANK(Values!$F6),"",Values!T6)</f>
        <v>https://raw.githubusercontent.com/PatrickVibild/TellusAmazonPictures/master/pictures/Lenovo/T440/BL/IT/8.jpg</v>
      </c>
      <c r="U7" s="40"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👉MAS DE 10.000 CLIENTES SATISFECHOS EN TODO EL MUNDO: Teclado restaurado en Europa  </v>
      </c>
      <c r="AJ7" s="42" t="str">
        <f aca="false">IF(ISBLANK(Values!E6),"","👉 "&amp;Values!H6&amp; " "&amp;Values!$B$24 &amp;" "&amp;Values!$B$3)</f>
        <v>👉 italiano Compatible con Lenovo T431 T431s T440 T440E T440p T440s T450 L440 E431 E441</v>
      </c>
      <c r="AK7" s="1" t="str">
        <f aca="false">IF(ISBLANK(Values!E6),"",Values!$B$25)</f>
        <v>COMUNICACIÓN Y SOPORTE TÉCNICO: rápido y fluido 24h</v>
      </c>
      <c r="AL7" s="1" t="str">
        <f aca="false">IF(ISBLANK(Values!E6),"",Values!$B$26)</f>
        <v>GARANTÍA DE 6 MESES INCLUIDA: relajese , está cubierto </v>
      </c>
      <c r="AM7" s="1" t="str">
        <f aca="false">IF(ISBLANK(Values!E6),"",Values!$B$27)</f>
        <v>♻️Be green! ♻️ ¡Con este teclado, ahorra hasta un 80% de CO2!</v>
      </c>
      <c r="AT7" s="1" t="str">
        <f aca="false">IF(ISBLANK(Values!E6),"",IF(Values!J6,"Backlit", "Non-Backlit"))</f>
        <v>Backlit</v>
      </c>
      <c r="AV7" s="28" t="str">
        <f aca="false">IF(ISBLANK(Values!E6),"",Values!H6)</f>
        <v>italiano</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31"/>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59.95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T440 BL - ES</v>
      </c>
      <c r="C8" s="32" t="str">
        <f aca="false">IF(ISBLANK(Values!E7),"","TellusRem")</f>
        <v>TellusRem</v>
      </c>
      <c r="D8" s="30" t="n">
        <f aca="false">IF(ISBLANK(Values!E7),"",Values!E7)</f>
        <v>5714401440048</v>
      </c>
      <c r="E8" s="31" t="str">
        <f aca="false">IF(ISBLANK(Values!E7),"","EAN")</f>
        <v>EAN</v>
      </c>
      <c r="F8" s="28" t="str">
        <f aca="false">IF(ISBLANK(Values!E7),"",IF(Values!J7,Values!H7 &amp;" "&amp;  Values!$B$1 &amp; " " &amp;Values!$B$3,Values!G7 &amp;" "&amp;  Values!$B$2 &amp; " " &amp;Values!$B$3))</f>
        <v>Español Teclado retroiluminado original para Lenovo Thinkpad T431 T431s T440 T440E T440p T440s T450 L440 E431 E441</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59.95</v>
      </c>
      <c r="L8" s="39" t="n">
        <f aca="false">IF(ISBLANK(Values!E7),"",Values!$B$18)</f>
        <v>5</v>
      </c>
      <c r="M8" s="28" t="str">
        <f aca="false">IF(ISBLANK(Values!E7),"",Values!$M7)</f>
        <v>https://raw.githubusercontent.com/PatrickVibild/TellusAmazonPictures/master/pictures/Lenovo/T440/BL/ES/1.jpg</v>
      </c>
      <c r="N8" s="40" t="str">
        <f aca="false">IF(ISBLANK(Values!$F7),"",Values!N7)</f>
        <v>https://raw.githubusercontent.com/PatrickVibild/TellusAmazonPictures/master/pictures/Lenovo/T440/BL/ES/2.jpg</v>
      </c>
      <c r="O8" s="40" t="str">
        <f aca="false">IF(ISBLANK(Values!$F7),"",Values!O7)</f>
        <v>https://raw.githubusercontent.com/PatrickVibild/TellusAmazonPictures/master/pictures/Lenovo/T440/BL/ES/3.jpg</v>
      </c>
      <c r="P8" s="40" t="str">
        <f aca="false">IF(ISBLANK(Values!$F7),"",Values!P7)</f>
        <v>https://raw.githubusercontent.com/PatrickVibild/TellusAmazonPictures/master/pictures/Lenovo/T440/BL/ES/4.jpg</v>
      </c>
      <c r="Q8" s="40" t="str">
        <f aca="false">IF(ISBLANK(Values!$F7),"",Values!Q7)</f>
        <v>https://raw.githubusercontent.com/PatrickVibild/TellusAmazonPictures/master/pictures/Lenovo/T440/BL/ES/5.jpg</v>
      </c>
      <c r="R8" s="40" t="str">
        <f aca="false">IF(ISBLANK(Values!$F7),"",Values!R7)</f>
        <v>https://raw.githubusercontent.com/PatrickVibild/TellusAmazonPictures/master/pictures/Lenovo/T440/BL/ES/6.jpg</v>
      </c>
      <c r="S8" s="40" t="str">
        <f aca="false">IF(ISBLANK(Values!$F7),"",Values!S7)</f>
        <v>https://raw.githubusercontent.com/PatrickVibild/TellusAmazonPictures/master/pictures/Lenovo/T440/BL/ES/7.jpg</v>
      </c>
      <c r="T8" s="40" t="str">
        <f aca="false">IF(ISBLANK(Values!$F7),"",Values!T7)</f>
        <v>https://raw.githubusercontent.com/PatrickVibild/TellusAmazonPictures/master/pictures/Lenovo/T440/BL/ES/8.jpg</v>
      </c>
      <c r="U8" s="40"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👉MAS DE 10.000 CLIENTES SATISFECHOS EN TODO EL MUNDO: Teclado restaurado en Europa  </v>
      </c>
      <c r="AJ8" s="42" t="str">
        <f aca="false">IF(ISBLANK(Values!E7),"","👉 "&amp;Values!H7&amp; " "&amp;Values!$B$24 &amp;" "&amp;Values!$B$3)</f>
        <v>👉 Español Compatible con Lenovo T431 T431s T440 T440E T440p T440s T450 L440 E431 E441</v>
      </c>
      <c r="AK8" s="1" t="str">
        <f aca="false">IF(ISBLANK(Values!E7),"",Values!$B$25)</f>
        <v>COMUNICACIÓN Y SOPORTE TÉCNICO: rápido y fluido 24h</v>
      </c>
      <c r="AL8" s="1" t="str">
        <f aca="false">IF(ISBLANK(Values!E7),"",Values!$B$26)</f>
        <v>GARANTÍA DE 6 MESES INCLUIDA: relajese , está cubierto </v>
      </c>
      <c r="AM8" s="1" t="str">
        <f aca="false">IF(ISBLANK(Values!E7),"",Values!$B$27)</f>
        <v>♻️Be green! ♻️ ¡Con este teclado, ahorra hasta un 80% de CO2!</v>
      </c>
      <c r="AT8" s="1" t="str">
        <f aca="false">IF(ISBLANK(Values!E7),"",IF(Values!J7,"Backlit", "Non-Backlit"))</f>
        <v>Backlit</v>
      </c>
      <c r="AV8" s="28" t="str">
        <f aca="false">IF(ISBLANK(Values!E7),"",Values!H7)</f>
        <v>Español</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31"/>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59.95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IF(ISBLANK(Values!E8),"",IF(Values!J8,Values!H8 &amp;" "&amp;  Values!$B$1 &amp; " " &amp;Values!$B$3,Values!G8 &amp;" "&amp;  Values!$B$2 &amp; " " &amp;Values!$B$3))</f>
        <v>Ingles Teclado retroiluminado original para Lenovo Thinkpad T431 T431s T440 T440E T440p T440s T450 L440 E431 E441</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59.95</v>
      </c>
      <c r="L9" s="39" t="n">
        <f aca="false">IF(ISBLANK(Values!E8),"",Values!$B$18)</f>
        <v>5</v>
      </c>
      <c r="M9" s="28" t="str">
        <f aca="false">IF(ISBLANK(Values!E8),"",Values!$M8)</f>
        <v>https://raw.githubusercontent.com/PatrickVibild/TellusAmazonPictures/master/pictures/Lenovo/T440/BL/UK/1.jpg</v>
      </c>
      <c r="N9" s="40" t="str">
        <f aca="false">IF(ISBLANK(Values!$F8),"",Values!N8)</f>
        <v>https://raw.githubusercontent.com/PatrickVibild/TellusAmazonPictures/master/pictures/Lenovo/T440/BL/UK/2.jpg</v>
      </c>
      <c r="O9" s="40" t="str">
        <f aca="false">IF(ISBLANK(Values!$F8),"",Values!O8)</f>
        <v>https://raw.githubusercontent.com/PatrickVibild/TellusAmazonPictures/master/pictures/Lenovo/T440/BL/UK/3.jpg</v>
      </c>
      <c r="P9" s="40" t="str">
        <f aca="false">IF(ISBLANK(Values!$F8),"",Values!P8)</f>
        <v>https://raw.githubusercontent.com/PatrickVibild/TellusAmazonPictures/master/pictures/Lenovo/T440/BL/UK/4.jpg</v>
      </c>
      <c r="Q9" s="40" t="str">
        <f aca="false">IF(ISBLANK(Values!$F8),"",Values!Q8)</f>
        <v>https://raw.githubusercontent.com/PatrickVibild/TellusAmazonPictures/master/pictures/Lenovo/T440/BL/UK/5.jpg</v>
      </c>
      <c r="R9" s="40" t="str">
        <f aca="false">IF(ISBLANK(Values!$F8),"",Values!R8)</f>
        <v>https://raw.githubusercontent.com/PatrickVibild/TellusAmazonPictures/master/pictures/Lenovo/T440/BL/UK/6.jpg</v>
      </c>
      <c r="S9" s="40" t="str">
        <f aca="false">IF(ISBLANK(Values!$F8),"",Values!S8)</f>
        <v>https://raw.githubusercontent.com/PatrickVibild/TellusAmazonPictures/master/pictures/Lenovo/T440/BL/UK/7.jpg</v>
      </c>
      <c r="T9" s="40" t="str">
        <f aca="false">IF(ISBLANK(Values!$F8),"",Values!T8)</f>
        <v>https://raw.githubusercontent.com/PatrickVibild/TellusAmazonPictures/master/pictures/Lenovo/T440/BL/UK/8.jpg</v>
      </c>
      <c r="U9" s="40"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👉MAS DE 10.000 CLIENTES SATISFECHOS EN TODO EL MUNDO: Teclado restaurado en Europa  </v>
      </c>
      <c r="AJ9" s="42" t="str">
        <f aca="false">IF(ISBLANK(Values!E8),"","👉 "&amp;Values!H8&amp; " "&amp;Values!$B$24 &amp;" "&amp;Values!$B$3)</f>
        <v>👉 Ingles Compatible con Lenovo T431 T431s T440 T440E T440p T440s T450 L440 E431 E441</v>
      </c>
      <c r="AK9" s="1" t="str">
        <f aca="false">IF(ISBLANK(Values!E8),"",Values!$B$25)</f>
        <v>COMUNICACIÓN Y SOPORTE TÉCNICO: rápido y fluido 24h</v>
      </c>
      <c r="AL9" s="1" t="str">
        <f aca="false">IF(ISBLANK(Values!E8),"",Values!$B$26)</f>
        <v>GARANTÍA DE 6 MESES INCLUIDA: relajese , está cubierto </v>
      </c>
      <c r="AM9" s="1" t="str">
        <f aca="false">IF(ISBLANK(Values!E8),"",Values!$B$27)</f>
        <v>♻️Be green! ♻️ ¡Con este teclado, ahorra hasta un 80% de CO2!</v>
      </c>
      <c r="AT9" s="1" t="str">
        <f aca="false">IF(ISBLANK(Values!E8),"",IF(Values!J8,"Backlit", "Non-Backlit"))</f>
        <v>Backlit</v>
      </c>
      <c r="AV9" s="28" t="str">
        <f aca="false">IF(ISBLANK(Values!E8),"",Values!H8)</f>
        <v>Ingles</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31"/>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59.95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IF(ISBLANK(Values!E9),"",IF(Values!J9,Values!H9 &amp;" "&amp;  Values!$B$1 &amp; " " &amp;Values!$B$3,Values!G9 &amp;" "&amp;  Values!$B$2 &amp; " " &amp;Values!$B$3))</f>
        <v>Escandinavo - nórdico Teclado retroiluminado original para Lenovo Thinkpad T431 T431s T440 T440E T440p T440s T450 L440 E431 E441</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59.95</v>
      </c>
      <c r="L10" s="39" t="n">
        <f aca="false">IF(ISBLANK(Values!E9),"",Values!$B$18)</f>
        <v>5</v>
      </c>
      <c r="M10" s="28" t="str">
        <f aca="false">IF(ISBLANK(Values!E9),"",Values!$M9)</f>
        <v/>
      </c>
      <c r="N10" s="40" t="str">
        <f aca="false">IF(ISBLANK(Values!$F9),"",Values!N9)</f>
        <v/>
      </c>
      <c r="O10" s="40" t="str">
        <f aca="false">IF(ISBLANK(Values!$F9),"",Values!O9)</f>
        <v/>
      </c>
      <c r="P10" s="40" t="str">
        <f aca="false">IF(ISBLANK(Values!$F9),"",Values!P9)</f>
        <v/>
      </c>
      <c r="Q10" s="40" t="str">
        <f aca="false">IF(ISBLANK(Values!$F9),"",Values!Q9)</f>
        <v/>
      </c>
      <c r="R10" s="40" t="str">
        <f aca="false">IF(ISBLANK(Values!$F9),"",Values!R9)</f>
        <v/>
      </c>
      <c r="S10" s="40" t="str">
        <f aca="false">IF(ISBLANK(Values!$F9),"",Values!S9)</f>
        <v/>
      </c>
      <c r="T10" s="40" t="str">
        <f aca="false">IF(ISBLANK(Values!$F9),"",Values!T9)</f>
        <v/>
      </c>
      <c r="U10" s="40"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👉MAS DE 10.000 CLIENTES SATISFECHOS EN TODO EL MUNDO: Teclado restaurado en Europa  </v>
      </c>
      <c r="AJ10" s="42" t="str">
        <f aca="false">IF(ISBLANK(Values!E9),"","👉 "&amp;Values!H9&amp; " "&amp;Values!$B$24 &amp;" "&amp;Values!$B$3)</f>
        <v>👉 Escandinavo - nórdico Compatible con Lenovo T431 T431s T440 T440E T440p T440s T450 L440 E431 E441</v>
      </c>
      <c r="AK10" s="1" t="str">
        <f aca="false">IF(ISBLANK(Values!E9),"",Values!$B$25)</f>
        <v>COMUNICACIÓN Y SOPORTE TÉCNICO: rápido y fluido 24h</v>
      </c>
      <c r="AL10" s="1" t="str">
        <f aca="false">IF(ISBLANK(Values!E9),"",Values!$B$26)</f>
        <v>GARANTÍA DE 6 MESES INCLUIDA: relajese , está cubierto </v>
      </c>
      <c r="AM10" s="1" t="str">
        <f aca="false">IF(ISBLANK(Values!E9),"",Values!$B$27)</f>
        <v>♻️Be green! ♻️ ¡Con este teclado, ahorra hasta un 80% de CO2!</v>
      </c>
      <c r="AT10" s="1" t="str">
        <f aca="false">IF(ISBLANK(Values!E9),"",IF(Values!J9,"Backlit", "Non-Backlit"))</f>
        <v>Backlit</v>
      </c>
      <c r="AV10" s="28" t="str">
        <f aca="false">IF(ISBLANK(Values!E9),"",Values!H9)</f>
        <v>Escandinavo - nórdico</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31"/>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59.95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IF(ISBLANK(Values!E10),"",IF(Values!J10,Values!H10 &amp;" "&amp;  Values!$B$1 &amp; " " &amp;Values!$B$3,Values!G10 &amp;" "&amp;  Values!$B$2 &amp; " " &amp;Values!$B$3))</f>
        <v>Belga Teclado retroiluminado original para Lenovo Thinkpad T431 T431s T440 T440E T440p T440s T450 L440 E431 E441</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59.95</v>
      </c>
      <c r="L11" s="39" t="n">
        <f aca="false">IF(ISBLANK(Values!E10),"",Values!$B$18)</f>
        <v>5</v>
      </c>
      <c r="M11" s="28" t="str">
        <f aca="false">IF(ISBLANK(Values!E10),"",Values!$M10)</f>
        <v>https://download.lenovo.com/Images/Parts/04X0107/04X0107_A.jpg</v>
      </c>
      <c r="N11" s="40" t="str">
        <f aca="false">IF(ISBLANK(Values!$F10),"",Values!N10)</f>
        <v>https://download.lenovo.com/Images/Parts/04X0107/04X0107_B.jpg</v>
      </c>
      <c r="O11" s="40" t="str">
        <f aca="false">IF(ISBLANK(Values!$F10),"",Values!O10)</f>
        <v>https://download.lenovo.com/Images/Parts/04X0107/04X0107_details.jpg</v>
      </c>
      <c r="P11" s="40" t="str">
        <f aca="false">IF(ISBLANK(Values!$F10),"",Values!P10)</f>
        <v/>
      </c>
      <c r="Q11" s="40" t="str">
        <f aca="false">IF(ISBLANK(Values!$F10),"",Values!Q10)</f>
        <v/>
      </c>
      <c r="R11" s="40" t="str">
        <f aca="false">IF(ISBLANK(Values!$F10),"",Values!R10)</f>
        <v/>
      </c>
      <c r="S11" s="40" t="str">
        <f aca="false">IF(ISBLANK(Values!$F10),"",Values!S10)</f>
        <v/>
      </c>
      <c r="T11" s="40" t="str">
        <f aca="false">IF(ISBLANK(Values!$F10),"",Values!T10)</f>
        <v/>
      </c>
      <c r="U11" s="40"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👉MAS DE 10.000 CLIENTES SATISFECHOS EN TODO EL MUNDO: Teclado restaurado en Europa  </v>
      </c>
      <c r="AJ11" s="42" t="str">
        <f aca="false">IF(ISBLANK(Values!E10),"","👉 "&amp;Values!H10&amp; " "&amp;Values!$B$24 &amp;" "&amp;Values!$B$3)</f>
        <v>👉 Belga Compatible con Lenovo T431 T431s T440 T440E T440p T440s T450 L440 E431 E441</v>
      </c>
      <c r="AK11" s="1" t="str">
        <f aca="false">IF(ISBLANK(Values!E10),"",Values!$B$25)</f>
        <v>COMUNICACIÓN Y SOPORTE TÉCNICO: rápido y fluido 24h</v>
      </c>
      <c r="AL11" s="1" t="str">
        <f aca="false">IF(ISBLANK(Values!E10),"",Values!$B$26)</f>
        <v>GARANTÍA DE 6 MESES INCLUIDA: relajese , está cubierto </v>
      </c>
      <c r="AM11" s="1" t="str">
        <f aca="false">IF(ISBLANK(Values!E10),"",Values!$B$27)</f>
        <v>♻️Be green! ♻️ ¡Con este teclado, ahorra hasta un 80% de CO2!</v>
      </c>
      <c r="AT11" s="1" t="str">
        <f aca="false">IF(ISBLANK(Values!E10),"",IF(Values!J10,"Backlit", "Non-Backlit"))</f>
        <v>Backlit</v>
      </c>
      <c r="AV11" s="28" t="str">
        <f aca="false">IF(ISBLANK(Values!E10),"",Values!H10)</f>
        <v>Belga</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31"/>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59.95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IF(ISBLANK(Values!E11),"",IF(Values!J11,Values!H11 &amp;" "&amp;  Values!$B$1 &amp; " " &amp;Values!$B$3,Values!G11 &amp;" "&amp;  Values!$B$2 &amp; " " &amp;Values!$B$3))</f>
        <v>búlgaro Teclado retroiluminado original para Lenovo Thinkpad T431 T431s T440 T440E T440p T440s T450 L440 E431 E441</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59.95</v>
      </c>
      <c r="L12" s="39" t="n">
        <f aca="false">IF(ISBLANK(Values!E11),"",Values!$B$18)</f>
        <v>5</v>
      </c>
      <c r="M12" s="28" t="str">
        <f aca="false">IF(ISBLANK(Values!E11),"",Values!$M11)</f>
        <v/>
      </c>
      <c r="N12" s="40" t="str">
        <f aca="false">IF(ISBLANK(Values!$F11),"",Values!N11)</f>
        <v/>
      </c>
      <c r="O12" s="40" t="str">
        <f aca="false">IF(ISBLANK(Values!$F11),"",Values!O11)</f>
        <v/>
      </c>
      <c r="P12" s="40" t="str">
        <f aca="false">IF(ISBLANK(Values!$F11),"",Values!P11)</f>
        <v/>
      </c>
      <c r="Q12" s="40" t="str">
        <f aca="false">IF(ISBLANK(Values!$F11),"",Values!Q11)</f>
        <v/>
      </c>
      <c r="R12" s="40" t="str">
        <f aca="false">IF(ISBLANK(Values!$F11),"",Values!R11)</f>
        <v/>
      </c>
      <c r="S12" s="40" t="str">
        <f aca="false">IF(ISBLANK(Values!$F11),"",Values!S11)</f>
        <v/>
      </c>
      <c r="T12" s="40" t="str">
        <f aca="false">IF(ISBLANK(Values!$F11),"",Values!T11)</f>
        <v/>
      </c>
      <c r="U12" s="40"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👉MAS DE 10.000 CLIENTES SATISFECHOS EN TODO EL MUNDO: Teclado restaurado en Europa  </v>
      </c>
      <c r="AJ12" s="42" t="str">
        <f aca="false">IF(ISBLANK(Values!E11),"","👉 "&amp;Values!H11&amp; " "&amp;Values!$B$24 &amp;" "&amp;Values!$B$3)</f>
        <v>👉 búlgaro Compatible con Lenovo T431 T431s T440 T440E T440p T440s T450 L440 E431 E441</v>
      </c>
      <c r="AK12" s="1" t="str">
        <f aca="false">IF(ISBLANK(Values!E11),"",Values!$B$25)</f>
        <v>COMUNICACIÓN Y SOPORTE TÉCNICO: rápido y fluido 24h</v>
      </c>
      <c r="AL12" s="1" t="str">
        <f aca="false">IF(ISBLANK(Values!E11),"",Values!$B$26)</f>
        <v>GARANTÍA DE 6 MESES INCLUIDA: relajese , está cubierto </v>
      </c>
      <c r="AM12" s="1" t="str">
        <f aca="false">IF(ISBLANK(Values!E11),"",Values!$B$27)</f>
        <v>♻️Be green! ♻️ ¡Con este teclado, ahorra hasta un 80% de CO2!</v>
      </c>
      <c r="AT12" s="1" t="str">
        <f aca="false">IF(ISBLANK(Values!E11),"",IF(Values!J11,"Backlit", "Non-Backlit"))</f>
        <v>Backlit</v>
      </c>
      <c r="AV12" s="28" t="str">
        <f aca="false">IF(ISBLANK(Values!E11),"",Values!H11)</f>
        <v>búlgaro</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31"/>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59.95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IF(ISBLANK(Values!E12),"",IF(Values!J12,Values!H12 &amp;" "&amp;  Values!$B$1 &amp; " " &amp;Values!$B$3,Values!G12 &amp;" "&amp;  Values!$B$2 &amp; " " &amp;Values!$B$3))</f>
        <v>danés Teclado retroiluminado original para Lenovo Thinkpad T431 T431s T440 T440E T440p T440s T450 L440 E431 E441</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59.95</v>
      </c>
      <c r="L13" s="39" t="n">
        <f aca="false">IF(ISBLANK(Values!E12),"",Values!$B$18)</f>
        <v>5</v>
      </c>
      <c r="M13" s="28" t="str">
        <f aca="false">IF(ISBLANK(Values!E12),"",Values!$M12)</f>
        <v>https://download.lenovo.com/Images/Parts/04X0110/04X0110_A.jpg</v>
      </c>
      <c r="N13" s="40" t="str">
        <f aca="false">IF(ISBLANK(Values!$F12),"",Values!N12)</f>
        <v>https://download.lenovo.com/Images/Parts/04X0110/04X0110_B.jpg</v>
      </c>
      <c r="O13" s="40" t="str">
        <f aca="false">IF(ISBLANK(Values!$F12),"",Values!O12)</f>
        <v>https://download.lenovo.com/Images/Parts/04X0110/04X0110_details.jpg</v>
      </c>
      <c r="P13" s="40" t="str">
        <f aca="false">IF(ISBLANK(Values!$F12),"",Values!P12)</f>
        <v/>
      </c>
      <c r="Q13" s="40" t="str">
        <f aca="false">IF(ISBLANK(Values!$F12),"",Values!Q12)</f>
        <v/>
      </c>
      <c r="R13" s="40" t="str">
        <f aca="false">IF(ISBLANK(Values!$F12),"",Values!R12)</f>
        <v/>
      </c>
      <c r="S13" s="40" t="str">
        <f aca="false">IF(ISBLANK(Values!$F12),"",Values!S12)</f>
        <v/>
      </c>
      <c r="T13" s="40" t="str">
        <f aca="false">IF(ISBLANK(Values!$F12),"",Values!T12)</f>
        <v/>
      </c>
      <c r="U13" s="40"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👉MAS DE 10.000 CLIENTES SATISFECHOS EN TODO EL MUNDO: Teclado restaurado en Europa  </v>
      </c>
      <c r="AJ13" s="42" t="str">
        <f aca="false">IF(ISBLANK(Values!E12),"","👉 "&amp;Values!H12&amp; " "&amp;Values!$B$24 &amp;" "&amp;Values!$B$3)</f>
        <v>👉 danés Compatible con Lenovo T431 T431s T440 T440E T440p T440s T450 L440 E431 E441</v>
      </c>
      <c r="AK13" s="1" t="str">
        <f aca="false">IF(ISBLANK(Values!E12),"",Values!$B$25)</f>
        <v>COMUNICACIÓN Y SOPORTE TÉCNICO: rápido y fluido 24h</v>
      </c>
      <c r="AL13" s="1" t="str">
        <f aca="false">IF(ISBLANK(Values!E12),"",Values!$B$26)</f>
        <v>GARANTÍA DE 6 MESES INCLUIDA: relajese , está cubierto </v>
      </c>
      <c r="AM13" s="1" t="str">
        <f aca="false">IF(ISBLANK(Values!E12),"",Values!$B$27)</f>
        <v>♻️Be green! ♻️ ¡Con este teclado, ahorra hasta un 80% de CO2!</v>
      </c>
      <c r="AT13" s="1" t="str">
        <f aca="false">IF(ISBLANK(Values!E12),"",IF(Values!J12,"Backlit", "Non-Backlit"))</f>
        <v>Backlit</v>
      </c>
      <c r="AV13" s="28" t="str">
        <f aca="false">IF(ISBLANK(Values!E12),"",Values!H12)</f>
        <v>danés</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31"/>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59.95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IF(ISBLANK(Values!E13),"",IF(Values!J13,Values!H13 &amp;" "&amp;  Values!$B$1 &amp; " " &amp;Values!$B$3,Values!G13 &amp;" "&amp;  Values!$B$2 &amp; " " &amp;Values!$B$3))</f>
        <v>holandés Teclado retroiluminado original para Lenovo Thinkpad T431 T431s T440 T440E T440p T440s T450 L440 E431 E441</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59.95</v>
      </c>
      <c r="L14" s="39" t="n">
        <f aca="false">IF(ISBLANK(Values!E13),"",Values!$B$18)</f>
        <v>5</v>
      </c>
      <c r="M14" s="28" t="str">
        <f aca="false">IF(ISBLANK(Values!E13),"",Values!$M13)</f>
        <v>https://download.lenovo.com/Images/Parts/04X0120/04X0120_A.jpg</v>
      </c>
      <c r="N14" s="40" t="str">
        <f aca="false">IF(ISBLANK(Values!$F13),"",Values!N13)</f>
        <v>https://download.lenovo.com/Images/Parts/04X0120/04X0120_B.jpg</v>
      </c>
      <c r="O14" s="40" t="str">
        <f aca="false">IF(ISBLANK(Values!$F13),"",Values!O13)</f>
        <v>https://download.lenovo.com/Images/Parts/04X0120/04X0120_details.jpg</v>
      </c>
      <c r="P14" s="40" t="str">
        <f aca="false">IF(ISBLANK(Values!$F13),"",Values!P13)</f>
        <v/>
      </c>
      <c r="Q14" s="40" t="str">
        <f aca="false">IF(ISBLANK(Values!$F13),"",Values!Q13)</f>
        <v/>
      </c>
      <c r="R14" s="40" t="str">
        <f aca="false">IF(ISBLANK(Values!$F13),"",Values!R13)</f>
        <v/>
      </c>
      <c r="S14" s="40" t="str">
        <f aca="false">IF(ISBLANK(Values!$F13),"",Values!S13)</f>
        <v/>
      </c>
      <c r="T14" s="40" t="str">
        <f aca="false">IF(ISBLANK(Values!$F13),"",Values!T13)</f>
        <v/>
      </c>
      <c r="U14" s="40"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IF(ISBLANK(Values!E13),"",IF(Values!I13,Values!$B$23,Values!$B$33))</f>
        <v>👉MAS DE 10.000 CLIENTES SATISFECHOS EN TODO EL MUNDO: Teclado restaurado en Europa  </v>
      </c>
      <c r="AJ14" s="42" t="str">
        <f aca="false">IF(ISBLANK(Values!E13),"","👉 "&amp;Values!H13&amp; " "&amp;Values!$B$24 &amp;" "&amp;Values!$B$3)</f>
        <v>👉 holandés Compatible con Lenovo T431 T431s T440 T440E T440p T440s T450 L440 E431 E441</v>
      </c>
      <c r="AK14" s="1" t="str">
        <f aca="false">IF(ISBLANK(Values!E13),"",Values!$B$25)</f>
        <v>COMUNICACIÓN Y SOPORTE TÉCNICO: rápido y fluido 24h</v>
      </c>
      <c r="AL14" s="1" t="str">
        <f aca="false">IF(ISBLANK(Values!E13),"",Values!$B$26)</f>
        <v>GARANTÍA DE 6 MESES INCLUIDA: relajese , está cubierto </v>
      </c>
      <c r="AM14" s="1" t="str">
        <f aca="false">IF(ISBLANK(Values!E13),"",Values!$B$27)</f>
        <v>♻️Be green! ♻️ ¡Con este teclado, ahorra hasta un 80% de CO2!</v>
      </c>
      <c r="AT14" s="1" t="str">
        <f aca="false">IF(ISBLANK(Values!E13),"",IF(Values!J13,"Backlit", "Non-Backlit"))</f>
        <v>Backlit</v>
      </c>
      <c r="AV14" s="28" t="str">
        <f aca="false">IF(ISBLANK(Values!E13),"",Values!H13)</f>
        <v>holandés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31"/>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59.95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IF(ISBLANK(Values!E14),"",IF(Values!J14,Values!H14 &amp;" "&amp;  Values!$B$1 &amp; " " &amp;Values!$B$3,Values!G14 &amp;" "&amp;  Values!$B$2 &amp; " " &amp;Values!$B$3))</f>
        <v>noruego Teclado retroiluminado original para Lenovo Thinkpad T431 T431s T440 T440E T440p T440s T450 L440 E431 E441</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59.95</v>
      </c>
      <c r="L15" s="39" t="n">
        <f aca="false">IF(ISBLANK(Values!E14),"",Values!$B$18)</f>
        <v>5</v>
      </c>
      <c r="M15" s="28" t="str">
        <f aca="false">IF(ISBLANK(Values!E14),"",Values!$M14)</f>
        <v>https://download.lenovo.com/Images/Parts/04Y0882/04Y0882_A.jpg</v>
      </c>
      <c r="N15" s="40" t="str">
        <f aca="false">IF(ISBLANK(Values!$F14),"",Values!N14)</f>
        <v>https://download.lenovo.com/Images/Parts/04Y0882/04Y0882_B.jpg</v>
      </c>
      <c r="O15" s="40" t="str">
        <f aca="false">IF(ISBLANK(Values!$F14),"",Values!O14)</f>
        <v>https://download.lenovo.com/Images/Parts/04Y0882/04Y0882_details.jpg</v>
      </c>
      <c r="P15" s="40" t="str">
        <f aca="false">IF(ISBLANK(Values!$F14),"",Values!P14)</f>
        <v/>
      </c>
      <c r="Q15" s="40" t="str">
        <f aca="false">IF(ISBLANK(Values!$F14),"",Values!Q14)</f>
        <v/>
      </c>
      <c r="R15" s="40" t="str">
        <f aca="false">IF(ISBLANK(Values!$F14),"",Values!R14)</f>
        <v/>
      </c>
      <c r="S15" s="40" t="str">
        <f aca="false">IF(ISBLANK(Values!$F14),"",Values!S14)</f>
        <v/>
      </c>
      <c r="T15" s="40" t="str">
        <f aca="false">IF(ISBLANK(Values!$F14),"",Values!T14)</f>
        <v/>
      </c>
      <c r="U15" s="40"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IF(ISBLANK(Values!E14),"",IF(Values!I14,Values!$B$23,Values!$B$33))</f>
        <v>👉MAS DE 10.000 CLIENTES SATISFECHOS EN TODO EL MUNDO: Teclado restaurado en Europa  </v>
      </c>
      <c r="AJ15" s="42" t="str">
        <f aca="false">IF(ISBLANK(Values!E14),"","👉 "&amp;Values!H14&amp; " "&amp;Values!$B$24 &amp;" "&amp;Values!$B$3)</f>
        <v>👉 noruego Compatible con Lenovo T431 T431s T440 T440E T440p T440s T450 L440 E431 E441</v>
      </c>
      <c r="AK15" s="1" t="str">
        <f aca="false">IF(ISBLANK(Values!E14),"",Values!$B$25)</f>
        <v>COMUNICACIÓN Y SOPORTE TÉCNICO: rápido y fluido 24h</v>
      </c>
      <c r="AL15" s="1" t="str">
        <f aca="false">IF(ISBLANK(Values!E14),"",Values!$B$26)</f>
        <v>GARANTÍA DE 6 MESES INCLUIDA: relajese , está cubierto </v>
      </c>
      <c r="AM15" s="1" t="str">
        <f aca="false">IF(ISBLANK(Values!E14),"",Values!$B$27)</f>
        <v>♻️Be green! ♻️ ¡Con este teclado, ahorra hasta un 80% de CO2!</v>
      </c>
      <c r="AT15" s="1" t="str">
        <f aca="false">IF(ISBLANK(Values!E14),"",IF(Values!J14,"Backlit", "Non-Backlit"))</f>
        <v>Backlit</v>
      </c>
      <c r="AV15" s="28" t="str">
        <f aca="false">IF(ISBLANK(Values!E14),"",Values!H14)</f>
        <v>noruego</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31"/>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59.95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IF(ISBLANK(Values!E15),"",IF(Values!J15,Values!H15 &amp;" "&amp;  Values!$B$1 &amp; " " &amp;Values!$B$3,Values!G15 &amp;" "&amp;  Values!$B$2 &amp; " " &amp;Values!$B$3))</f>
        <v>polaco Teclado retroiluminado original para Lenovo Thinkpad T431 T431s T440 T440E T440p T440s T450 L440 E431 E441</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59.95</v>
      </c>
      <c r="L16" s="39" t="n">
        <f aca="false">IF(ISBLANK(Values!E15),"",Values!$B$18)</f>
        <v>5</v>
      </c>
      <c r="M16" s="28" t="str">
        <f aca="false">IF(ISBLANK(Values!E15),"",Values!$M15)</f>
        <v>https://download.lenovo.com/Images/Parts/04X0122/04X0122_A.jpg</v>
      </c>
      <c r="N16" s="40" t="str">
        <f aca="false">IF(ISBLANK(Values!$F15),"",Values!N15)</f>
        <v>https://download.lenovo.com/Images/Parts/04X0122/04X0122_B.jpg</v>
      </c>
      <c r="O16" s="40" t="str">
        <f aca="false">IF(ISBLANK(Values!$F15),"",Values!O15)</f>
        <v>https://download.lenovo.com/Images/Parts/04X0122/04X0122_details.jpg</v>
      </c>
      <c r="P16" s="40" t="str">
        <f aca="false">IF(ISBLANK(Values!$F15),"",Values!P15)</f>
        <v/>
      </c>
      <c r="Q16" s="40" t="str">
        <f aca="false">IF(ISBLANK(Values!$F15),"",Values!Q15)</f>
        <v/>
      </c>
      <c r="R16" s="40" t="str">
        <f aca="false">IF(ISBLANK(Values!$F15),"",Values!R15)</f>
        <v/>
      </c>
      <c r="S16" s="40" t="str">
        <f aca="false">IF(ISBLANK(Values!$F15),"",Values!S15)</f>
        <v/>
      </c>
      <c r="T16" s="40" t="str">
        <f aca="false">IF(ISBLANK(Values!$F15),"",Values!T15)</f>
        <v/>
      </c>
      <c r="U16" s="40"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IF(ISBLANK(Values!E15),"",IF(Values!I15,Values!$B$23,Values!$B$33))</f>
        <v>👉MAS DE 10.000 CLIENTES SATISFECHOS EN TODO EL MUNDO: Teclado restaurado en Europa  </v>
      </c>
      <c r="AJ16" s="42" t="str">
        <f aca="false">IF(ISBLANK(Values!E15),"","👉 "&amp;Values!H15&amp; " "&amp;Values!$B$24 &amp;" "&amp;Values!$B$3)</f>
        <v>👉 polaco Compatible con Lenovo T431 T431s T440 T440E T440p T440s T450 L440 E431 E441</v>
      </c>
      <c r="AK16" s="1" t="str">
        <f aca="false">IF(ISBLANK(Values!E15),"",Values!$B$25)</f>
        <v>COMUNICACIÓN Y SOPORTE TÉCNICO: rápido y fluido 24h</v>
      </c>
      <c r="AL16" s="1" t="str">
        <f aca="false">IF(ISBLANK(Values!E15),"",Values!$B$26)</f>
        <v>GARANTÍA DE 6 MESES INCLUIDA: relajese , está cubierto </v>
      </c>
      <c r="AM16" s="1" t="str">
        <f aca="false">IF(ISBLANK(Values!E15),"",Values!$B$27)</f>
        <v>♻️Be green! ♻️ ¡Con este teclado, ahorra hasta un 80% de CO2!</v>
      </c>
      <c r="AT16" s="1" t="str">
        <f aca="false">IF(ISBLANK(Values!E15),"",IF(Values!J15,"Backlit", "Non-Backlit"))</f>
        <v>Backlit</v>
      </c>
      <c r="AV16" s="28" t="str">
        <f aca="false">IF(ISBLANK(Values!E15),"",Values!H15)</f>
        <v>polaco</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31"/>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59.95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IF(ISBLANK(Values!E16),"",IF(Values!J16,Values!H16 &amp;" "&amp;  Values!$B$1 &amp; " " &amp;Values!$B$3,Values!G16 &amp;" "&amp;  Values!$B$2 &amp; " " &amp;Values!$B$3))</f>
        <v>portugués Teclado retroiluminado original para Lenovo Thinkpad T431 T431s T440 T440E T440p T440s T450 L440 E431 E441</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59.95</v>
      </c>
      <c r="L17" s="39" t="n">
        <f aca="false">IF(ISBLANK(Values!E16),"",Values!$B$18)</f>
        <v>5</v>
      </c>
      <c r="M17" s="28" t="str">
        <f aca="false">IF(ISBLANK(Values!E16),"",Values!$M16)</f>
        <v>https://download.lenovo.com/Images/Parts/04X0123/04X0123_A.jpg</v>
      </c>
      <c r="N17" s="40" t="str">
        <f aca="false">IF(ISBLANK(Values!$F16),"",Values!N16)</f>
        <v>https://download.lenovo.com/Images/Parts/04X0123/04X0123_B.jpg</v>
      </c>
      <c r="O17" s="40" t="str">
        <f aca="false">IF(ISBLANK(Values!$F16),"",Values!O16)</f>
        <v>https://download.lenovo.com/Images/Parts/04X0123/04X0123_details.jpg</v>
      </c>
      <c r="P17" s="40" t="str">
        <f aca="false">IF(ISBLANK(Values!$F16),"",Values!P16)</f>
        <v/>
      </c>
      <c r="Q17" s="40" t="str">
        <f aca="false">IF(ISBLANK(Values!$F16),"",Values!Q16)</f>
        <v/>
      </c>
      <c r="R17" s="40" t="str">
        <f aca="false">IF(ISBLANK(Values!$F16),"",Values!R16)</f>
        <v/>
      </c>
      <c r="S17" s="40" t="str">
        <f aca="false">IF(ISBLANK(Values!$F16),"",Values!S16)</f>
        <v/>
      </c>
      <c r="T17" s="40" t="str">
        <f aca="false">IF(ISBLANK(Values!$F16),"",Values!T16)</f>
        <v/>
      </c>
      <c r="U17" s="40"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IF(ISBLANK(Values!E16),"",IF(Values!I16,Values!$B$23,Values!$B$33))</f>
        <v>👉MAS DE 10.000 CLIENTES SATISFECHOS EN TODO EL MUNDO: Teclado restaurado en Europa  </v>
      </c>
      <c r="AJ17" s="42" t="str">
        <f aca="false">IF(ISBLANK(Values!E16),"","👉 "&amp;Values!H16&amp; " "&amp;Values!$B$24 &amp;" "&amp;Values!$B$3)</f>
        <v>👉 portugués Compatible con Lenovo T431 T431s T440 T440E T440p T440s T450 L440 E431 E441</v>
      </c>
      <c r="AK17" s="1" t="str">
        <f aca="false">IF(ISBLANK(Values!E16),"",Values!$B$25)</f>
        <v>COMUNICACIÓN Y SOPORTE TÉCNICO: rápido y fluido 24h</v>
      </c>
      <c r="AL17" s="1" t="str">
        <f aca="false">IF(ISBLANK(Values!E16),"",Values!$B$26)</f>
        <v>GARANTÍA DE 6 MESES INCLUIDA: relajese , está cubierto </v>
      </c>
      <c r="AM17" s="1" t="str">
        <f aca="false">IF(ISBLANK(Values!E16),"",Values!$B$27)</f>
        <v>♻️Be green! ♻️ ¡Con este teclado, ahorra hasta un 80% de CO2!</v>
      </c>
      <c r="AT17" s="1" t="str">
        <f aca="false">IF(ISBLANK(Values!E16),"",IF(Values!J16,"Backlit", "Non-Backlit"))</f>
        <v>Backlit</v>
      </c>
      <c r="AV17" s="28" t="str">
        <f aca="false">IF(ISBLANK(Values!E16),"",Values!H16)</f>
        <v>portugués</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31"/>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59.95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IF(ISBLANK(Values!E17),"",IF(Values!J17,Values!H17 &amp;" "&amp;  Values!$B$1 &amp; " " &amp;Values!$B$3,Values!G17 &amp;" "&amp;  Values!$B$2 &amp; " " &amp;Values!$B$3))</f>
        <v>Sueco – Finlandes Teclado retroiluminado original para Lenovo Thinkpad T431 T431s T440 T440E T440p T440s T450 L440 E431 E441</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59.95</v>
      </c>
      <c r="L18" s="39" t="n">
        <f aca="false">IF(ISBLANK(Values!E17),"",Values!$B$18)</f>
        <v>5</v>
      </c>
      <c r="M18" s="28" t="str">
        <f aca="false">IF(ISBLANK(Values!E17),"",Values!$M17)</f>
        <v>https://download.lenovo.com/Images/Parts/04X0127/04X0127_A.jpg</v>
      </c>
      <c r="N18" s="40" t="str">
        <f aca="false">IF(ISBLANK(Values!$F17),"",Values!N17)</f>
        <v>https://download.lenovo.com/Images/Parts/04X0127/04X0127_B.jpg</v>
      </c>
      <c r="O18" s="40" t="str">
        <f aca="false">IF(ISBLANK(Values!$F17),"",Values!O17)</f>
        <v>https://download.lenovo.com/Images/Parts/04X0127/04X0127_details.jpg</v>
      </c>
      <c r="P18" s="40" t="str">
        <f aca="false">IF(ISBLANK(Values!$F17),"",Values!P17)</f>
        <v/>
      </c>
      <c r="Q18" s="40" t="str">
        <f aca="false">IF(ISBLANK(Values!$F17),"",Values!Q17)</f>
        <v/>
      </c>
      <c r="R18" s="40" t="str">
        <f aca="false">IF(ISBLANK(Values!$F17),"",Values!R17)</f>
        <v/>
      </c>
      <c r="S18" s="40" t="str">
        <f aca="false">IF(ISBLANK(Values!$F17),"",Values!S17)</f>
        <v/>
      </c>
      <c r="T18" s="40" t="str">
        <f aca="false">IF(ISBLANK(Values!$F17),"",Values!T17)</f>
        <v/>
      </c>
      <c r="U18" s="40"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IF(ISBLANK(Values!E17),"",IF(Values!I17,Values!$B$23,Values!$B$33))</f>
        <v>👉MAS DE 10.000 CLIENTES SATISFECHOS EN TODO EL MUNDO: Teclado restaurado en Europa  </v>
      </c>
      <c r="AJ18" s="42" t="str">
        <f aca="false">IF(ISBLANK(Values!E17),"","👉 "&amp;Values!H17&amp; " "&amp;Values!$B$24 &amp;" "&amp;Values!$B$3)</f>
        <v>👉 Sueco – Finlandes Compatible con Lenovo T431 T431s T440 T440E T440p T440s T450 L440 E431 E441</v>
      </c>
      <c r="AK18" s="1" t="str">
        <f aca="false">IF(ISBLANK(Values!E17),"",Values!$B$25)</f>
        <v>COMUNICACIÓN Y SOPORTE TÉCNICO: rápido y fluido 24h</v>
      </c>
      <c r="AL18" s="1" t="str">
        <f aca="false">IF(ISBLANK(Values!E17),"",Values!$B$26)</f>
        <v>GARANTÍA DE 6 MESES INCLUIDA: relajese , está cubierto </v>
      </c>
      <c r="AM18" s="1" t="str">
        <f aca="false">IF(ISBLANK(Values!E17),"",Values!$B$27)</f>
        <v>♻️Be green! ♻️ ¡Con este teclado, ahorra hasta un 80% de CO2!</v>
      </c>
      <c r="AT18" s="1" t="str">
        <f aca="false">IF(ISBLANK(Values!E17),"",IF(Values!J17,"Backlit", "Non-Backlit"))</f>
        <v>Backlit</v>
      </c>
      <c r="AV18" s="28" t="str">
        <f aca="false">IF(ISBLANK(Values!E17),"",Values!H17)</f>
        <v>Sueco – Finlandes</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31"/>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59.95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IF(ISBLANK(Values!E18),"",IF(Values!J18,Values!H18 &amp;" "&amp;  Values!$B$1 &amp; " " &amp;Values!$B$3,Values!G18 &amp;" "&amp;  Values!$B$2 &amp; " " &amp;Values!$B$3))</f>
        <v>suizo Teclado retroiluminado original para Lenovo Thinkpad T431 T431s T440 T440E T440p T440s T450 L440 E431 E441</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59.95</v>
      </c>
      <c r="L19" s="39" t="n">
        <f aca="false">IF(ISBLANK(Values!E18),"",Values!$B$18)</f>
        <v>5</v>
      </c>
      <c r="M19" s="28" t="str">
        <f aca="false">IF(ISBLANK(Values!E18),"",Values!$M18)</f>
        <v>https://download.lenovo.com/Images/Parts/04X0128/04X0128_A.jpg</v>
      </c>
      <c r="N19" s="40" t="str">
        <f aca="false">IF(ISBLANK(Values!$F18),"",Values!N18)</f>
        <v>https://download.lenovo.com/Images/Parts/04X0128/04X0128_B.jpg</v>
      </c>
      <c r="O19" s="40" t="str">
        <f aca="false">IF(ISBLANK(Values!$F18),"",Values!O18)</f>
        <v>https://download.lenovo.com/Images/Parts/04X0128/04X0128_details.jpg</v>
      </c>
      <c r="P19" s="40" t="str">
        <f aca="false">IF(ISBLANK(Values!$F18),"",Values!P18)</f>
        <v/>
      </c>
      <c r="Q19" s="40" t="str">
        <f aca="false">IF(ISBLANK(Values!$F18),"",Values!Q18)</f>
        <v/>
      </c>
      <c r="R19" s="40" t="str">
        <f aca="false">IF(ISBLANK(Values!$F18),"",Values!R18)</f>
        <v/>
      </c>
      <c r="S19" s="40" t="str">
        <f aca="false">IF(ISBLANK(Values!$F18),"",Values!S18)</f>
        <v/>
      </c>
      <c r="T19" s="40" t="str">
        <f aca="false">IF(ISBLANK(Values!$F18),"",Values!T18)</f>
        <v/>
      </c>
      <c r="U19" s="40"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IF(ISBLANK(Values!E18),"",IF(Values!I18,Values!$B$23,Values!$B$33))</f>
        <v>👉MAS DE 10.000 CLIENTES SATISFECHOS EN TODO EL MUNDO: Teclado restaurado en Europa  </v>
      </c>
      <c r="AJ19" s="42" t="str">
        <f aca="false">IF(ISBLANK(Values!E18),"","👉 "&amp;Values!H18&amp; " "&amp;Values!$B$24 &amp;" "&amp;Values!$B$3)</f>
        <v>👉 suizo Compatible con Lenovo T431 T431s T440 T440E T440p T440s T450 L440 E431 E441</v>
      </c>
      <c r="AK19" s="1" t="str">
        <f aca="false">IF(ISBLANK(Values!E18),"",Values!$B$25)</f>
        <v>COMUNICACIÓN Y SOPORTE TÉCNICO: rápido y fluido 24h</v>
      </c>
      <c r="AL19" s="1" t="str">
        <f aca="false">IF(ISBLANK(Values!E18),"",Values!$B$26)</f>
        <v>GARANTÍA DE 6 MESES INCLUIDA: relajese , está cubierto </v>
      </c>
      <c r="AM19" s="1" t="str">
        <f aca="false">IF(ISBLANK(Values!E18),"",Values!$B$27)</f>
        <v>♻️Be green! ♻️ ¡Con este teclado, ahorra hasta un 80% de CO2!</v>
      </c>
      <c r="AT19" s="1" t="str">
        <f aca="false">IF(ISBLANK(Values!E18),"",IF(Values!J18,"Backlit", "Non-Backlit"))</f>
        <v>Backlit</v>
      </c>
      <c r="AV19" s="28" t="str">
        <f aca="false">IF(ISBLANK(Values!E18),"",Values!H18)</f>
        <v>suizo</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31"/>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59.95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T440 BL - US INT</v>
      </c>
      <c r="C20" s="32" t="str">
        <f aca="false">IF(ISBLANK(Values!E19),"","TellusRem")</f>
        <v>TellusRem</v>
      </c>
      <c r="D20" s="30" t="n">
        <f aca="false">IF(ISBLANK(Values!E19),"",Values!E19)</f>
        <v>5714401440185</v>
      </c>
      <c r="E20" s="31" t="str">
        <f aca="false">IF(ISBLANK(Values!E19),"","EAN")</f>
        <v>EAN</v>
      </c>
      <c r="F20" s="28" t="str">
        <f aca="false">IF(ISBLANK(Values!E19),"",IF(Values!J19,Values!H19 &amp;" "&amp;  Values!$B$1 &amp; " " &amp;Values!$B$3,Values!G19 &amp;" "&amp;  Values!$B$2 &amp; " " &amp;Values!$B$3))</f>
        <v>US internacional Teclado retroiluminado original para Lenovo Thinkpad T431 T431s T440 T440E T440p T440s T450 L440 E431 E441</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59.95</v>
      </c>
      <c r="L20" s="39" t="n">
        <f aca="false">IF(ISBLANK(Values!E19),"",Values!$B$18)</f>
        <v>5</v>
      </c>
      <c r="M20" s="28" t="str">
        <f aca="false">IF(ISBLANK(Values!E19),"",Values!$M19)</f>
        <v>https://raw.githubusercontent.com/PatrickVibild/TellusAmazonPictures/master/pictures/Lenovo/T440/BL/USI/1.jpg</v>
      </c>
      <c r="N20" s="40" t="str">
        <f aca="false">IF(ISBLANK(Values!$F19),"",Values!N19)</f>
        <v>https://raw.githubusercontent.com/PatrickVibild/TellusAmazonPictures/master/pictures/Lenovo/T440/BL/USI/2.jpg</v>
      </c>
      <c r="O20" s="40" t="str">
        <f aca="false">IF(ISBLANK(Values!$F19),"",Values!O19)</f>
        <v>https://raw.githubusercontent.com/PatrickVibild/TellusAmazonPictures/master/pictures/Lenovo/T440/BL/USI/3.jpg</v>
      </c>
      <c r="P20" s="40" t="str">
        <f aca="false">IF(ISBLANK(Values!$F19),"",Values!P19)</f>
        <v>https://raw.githubusercontent.com/PatrickVibild/TellusAmazonPictures/master/pictures/Lenovo/T440/BL/USI/4.jpg</v>
      </c>
      <c r="Q20" s="40" t="str">
        <f aca="false">IF(ISBLANK(Values!$F19),"",Values!Q19)</f>
        <v>https://raw.githubusercontent.com/PatrickVibild/TellusAmazonPictures/master/pictures/Lenovo/T440/BL/USI/5.jpg</v>
      </c>
      <c r="R20" s="40" t="str">
        <f aca="false">IF(ISBLANK(Values!$F19),"",Values!R19)</f>
        <v>https://raw.githubusercontent.com/PatrickVibild/TellusAmazonPictures/master/pictures/Lenovo/T440/BL/USI/6.jpg</v>
      </c>
      <c r="S20" s="40" t="str">
        <f aca="false">IF(ISBLANK(Values!$F19),"",Values!S19)</f>
        <v>https://raw.githubusercontent.com/PatrickVibild/TellusAmazonPictures/master/pictures/Lenovo/T440/BL/USI/7.jpg</v>
      </c>
      <c r="T20" s="40" t="str">
        <f aca="false">IF(ISBLANK(Values!$F19),"",Values!T19)</f>
        <v>https://raw.githubusercontent.com/PatrickVibild/TellusAmazonPictures/master/pictures/Lenovo/T440/BL/USI/8.jpg</v>
      </c>
      <c r="U20" s="40"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IF(ISBLANK(Values!E19),"",IF(Values!I19,Values!$B$23,Values!$B$33))</f>
        <v>👉MAS DE 10.000 CLIENTES SATISFECHOS EN TODO EL MUNDO: Teclado restaurado en Europa  </v>
      </c>
      <c r="AJ20" s="42" t="str">
        <f aca="false">IF(ISBLANK(Values!E19),"","👉 "&amp;Values!H19&amp; " "&amp;Values!$B$24 &amp;" "&amp;Values!$B$3)</f>
        <v>👉 US internacional Compatible con Lenovo T431 T431s T440 T440E T440p T440s T450 L440 E431 E441</v>
      </c>
      <c r="AK20" s="1" t="str">
        <f aca="false">IF(ISBLANK(Values!E19),"",Values!$B$25)</f>
        <v>COMUNICACIÓN Y SOPORTE TÉCNICO: rápido y fluido 24h</v>
      </c>
      <c r="AL20" s="1" t="str">
        <f aca="false">IF(ISBLANK(Values!E19),"",Values!$B$26)</f>
        <v>GARANTÍA DE 6 MESES INCLUIDA: relajese , está cubierto </v>
      </c>
      <c r="AM20" s="1" t="str">
        <f aca="false">IF(ISBLANK(Values!E19),"",Values!$B$27)</f>
        <v>♻️Be green! ♻️ ¡Con este teclado, ahorra hasta un 80% de CO2!</v>
      </c>
      <c r="AT20" s="1" t="str">
        <f aca="false">IF(ISBLANK(Values!E19),"",IF(Values!J19,"Backlit", "Non-Backlit"))</f>
        <v>Backlit</v>
      </c>
      <c r="AV20" s="28" t="str">
        <f aca="false">IF(ISBLANK(Values!E19),"",Values!H19)</f>
        <v>US internacional</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31"/>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59.95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IF(ISBLANK(Values!E20),"",IF(Values!J20,Values!H20 &amp;" "&amp;  Values!$B$1 &amp; " " &amp;Values!$B$3,Values!G20 &amp;" "&amp;  Values!$B$2 &amp; " " &amp;Values!$B$3))</f>
        <v>ruso Teclado retroiluminado original para Lenovo Thinkpad T431 T431s T440 T440E T440p T440s T450 L440 E431 E441</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59.95</v>
      </c>
      <c r="L21" s="39" t="n">
        <f aca="false">IF(ISBLANK(Values!E20),"",Values!$B$18)</f>
        <v>5</v>
      </c>
      <c r="M21" s="28" t="str">
        <f aca="false">IF(ISBLANK(Values!E20),"",Values!$M20)</f>
        <v>https://download.lenovo.com/Images/Parts/01AX333/01AX333_A.jpg</v>
      </c>
      <c r="N21" s="40" t="str">
        <f aca="false">IF(ISBLANK(Values!$F20),"",Values!N20)</f>
        <v>https://download.lenovo.com/Images/Parts/01AX333/01AX333_B.jpg</v>
      </c>
      <c r="O21" s="40" t="str">
        <f aca="false">IF(ISBLANK(Values!$F20),"",Values!O20)</f>
        <v>https://download.lenovo.com/Images/Parts/01AX333/01AX333_details.jpg</v>
      </c>
      <c r="P21" s="40" t="str">
        <f aca="false">IF(ISBLANK(Values!$F20),"",Values!P20)</f>
        <v/>
      </c>
      <c r="Q21" s="40" t="str">
        <f aca="false">IF(ISBLANK(Values!$F20),"",Values!Q20)</f>
        <v/>
      </c>
      <c r="R21" s="40" t="str">
        <f aca="false">IF(ISBLANK(Values!$F20),"",Values!R20)</f>
        <v/>
      </c>
      <c r="S21" s="40" t="str">
        <f aca="false">IF(ISBLANK(Values!$F20),"",Values!S20)</f>
        <v/>
      </c>
      <c r="T21" s="40" t="str">
        <f aca="false">IF(ISBLANK(Values!$F20),"",Values!T20)</f>
        <v/>
      </c>
      <c r="U21" s="40"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IF(ISBLANK(Values!E20),"",IF(Values!I20,Values!$B$23,Values!$B$33))</f>
        <v>👉MAS DE 10.000 CLIENTES SATISFECHOS EN TODO EL MUNDO: Teclado restaurado en Europa  </v>
      </c>
      <c r="AJ21" s="42" t="str">
        <f aca="false">IF(ISBLANK(Values!E20),"","👉 "&amp;Values!H20&amp; " "&amp;Values!$B$24 &amp;" "&amp;Values!$B$3)</f>
        <v>👉 ruso Compatible con Lenovo T431 T431s T440 T440E T440p T440s T450 L440 E431 E441</v>
      </c>
      <c r="AK21" s="1" t="str">
        <f aca="false">IF(ISBLANK(Values!E20),"",Values!$B$25)</f>
        <v>COMUNICACIÓN Y SOPORTE TÉCNICO: rápido y fluido 24h</v>
      </c>
      <c r="AL21" s="1" t="str">
        <f aca="false">IF(ISBLANK(Values!E20),"",Values!$B$26)</f>
        <v>GARANTÍA DE 6 MESES INCLUIDA: relajese , está cubierto </v>
      </c>
      <c r="AM21" s="1" t="str">
        <f aca="false">IF(ISBLANK(Values!E20),"",Values!$B$27)</f>
        <v>♻️Be green! ♻️ ¡Con este teclado, ahorra hasta un 80% de CO2!</v>
      </c>
      <c r="AT21" s="1" t="str">
        <f aca="false">IF(ISBLANK(Values!E20),"",IF(Values!J20,"Backlit", "Non-Backlit"))</f>
        <v>Backlit</v>
      </c>
      <c r="AV21" s="28" t="str">
        <f aca="false">IF(ISBLANK(Values!E20),"",Values!H20)</f>
        <v>ruso</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31"/>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59.95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41.75" hidden="false" customHeight="false" outlineLevel="0" collapsed="false">
      <c r="A22" s="27" t="str">
        <f aca="false">IF(ISBLANK(Values!E21),"",IF(Values!$B$37="EU","computercomponent","computer"))</f>
        <v>computercomponent</v>
      </c>
      <c r="B22" s="37" t="str">
        <f aca="false">IF(ISBLANK(Values!E21),"",Values!F21)</f>
        <v>Lenovo T440 BL - US</v>
      </c>
      <c r="C22" s="32" t="str">
        <f aca="false">IF(ISBLANK(Values!E21),"","TellusRem")</f>
        <v>TellusRem</v>
      </c>
      <c r="D22" s="30" t="n">
        <f aca="false">IF(ISBLANK(Values!E21),"",Values!E21)</f>
        <v>5714401440208</v>
      </c>
      <c r="E22" s="31" t="str">
        <f aca="false">IF(ISBLANK(Values!E21),"","EAN")</f>
        <v>EAN</v>
      </c>
      <c r="F22" s="28" t="str">
        <f aca="false">IF(ISBLANK(Values!E21),"",IF(Values!J21,Values!H21 &amp;" "&amp;  Values!$B$1 &amp; " " &amp;Values!$B$3,Values!G21 &amp;" "&amp;  Values!$B$2 &amp; " " &amp;Values!$B$3))</f>
        <v>US Teclado retroiluminado original para Lenovo Thinkpad T431 T431s T440 T440E T440p T440s T450 L440 E431 E441</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T440 BL - US</v>
      </c>
      <c r="K22" s="28" t="n">
        <f aca="false">IF(ISBLANK(Values!E21),"",IF(Values!J21, Values!$B$4, Values!$B$5))</f>
        <v>59.95</v>
      </c>
      <c r="L22" s="39" t="n">
        <f aca="false">IF(ISBLANK(Values!E21),"",Values!$B$18)</f>
        <v>5</v>
      </c>
      <c r="M22" s="28" t="str">
        <f aca="false">IF(ISBLANK(Values!E21),"",Values!$M21)</f>
        <v>https://raw.githubusercontent.com/PatrickVibild/TellusAmazonPictures/master/pictures/Lenovo/T440/BL/US/1.jpg</v>
      </c>
      <c r="N22" s="40" t="str">
        <f aca="false">IF(ISBLANK(Values!$F21),"",Values!N21)</f>
        <v>https://raw.githubusercontent.com/PatrickVibild/TellusAmazonPictures/master/pictures/Lenovo/T440/BL/US/2.jpg</v>
      </c>
      <c r="O22" s="40" t="str">
        <f aca="false">IF(ISBLANK(Values!$F21),"",Values!O21)</f>
        <v>https://raw.githubusercontent.com/PatrickVibild/TellusAmazonPictures/master/pictures/Lenovo/T440/BL/US/3.jpg</v>
      </c>
      <c r="P22" s="40" t="str">
        <f aca="false">IF(ISBLANK(Values!$F21),"",Values!P21)</f>
        <v>https://raw.githubusercontent.com/PatrickVibild/TellusAmazonPictures/master/pictures/Lenovo/T440/BL/US/4.jpg</v>
      </c>
      <c r="Q22" s="40" t="str">
        <f aca="false">IF(ISBLANK(Values!$F21),"",Values!Q21)</f>
        <v>https://raw.githubusercontent.com/PatrickVibild/TellusAmazonPictures/master/pictures/Lenovo/T440/BL/US/5.jpg</v>
      </c>
      <c r="R22" s="40" t="str">
        <f aca="false">IF(ISBLANK(Values!$F21),"",Values!R21)</f>
        <v>https://raw.githubusercontent.com/PatrickVibild/TellusAmazonPictures/master/pictures/Lenovo/T440/BL/US/6.jpg</v>
      </c>
      <c r="S22" s="40" t="str">
        <f aca="false">IF(ISBLANK(Values!$F21),"",Values!S21)</f>
        <v>https://raw.githubusercontent.com/PatrickVibild/TellusAmazonPictures/master/pictures/Lenovo/T440/BL/US/7.jpg</v>
      </c>
      <c r="T22" s="40" t="str">
        <f aca="false">IF(ISBLANK(Values!$F21),"",Values!T21)</f>
        <v>https://raw.githubusercontent.com/PatrickVibild/TellusAmazonPictures/master/pictures/Lenovo/T440/BL/US/8.jpg</v>
      </c>
      <c r="U22" s="40"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IF(ISBLANK(Values!E21),"",IF(Values!I21,Values!$B$23,Values!$B$33))</f>
        <v>👉MAS DE 10.000 CLIENTES SATISFECHOS EN TODO EL MUNDO: Teclado restaurado en Europa  </v>
      </c>
      <c r="AJ22" s="42" t="str">
        <f aca="false">IF(ISBLANK(Values!E21),"","👉 "&amp;Values!H21&amp; " "&amp;Values!$B$24 &amp;" "&amp;Values!$B$3)</f>
        <v>👉 US Compatible con Lenovo T431 T431s T440 T440E T440p T440s T450 L440 E431 E441</v>
      </c>
      <c r="AK22" s="1" t="str">
        <f aca="false">IF(ISBLANK(Values!E21),"",Values!$B$25)</f>
        <v>COMUNICACIÓN Y SOPORTE TÉCNICO: rápido y fluido 24h</v>
      </c>
      <c r="AL22" s="1" t="str">
        <f aca="false">IF(ISBLANK(Values!E21),"",Values!$B$26)</f>
        <v>GARANTÍA DE 6 MESES INCLUIDA: relajese , está cubierto </v>
      </c>
      <c r="AM22" s="1" t="str">
        <f aca="false">IF(ISBLANK(Values!E21),"",Values!$B$27)</f>
        <v>♻️Be green! ♻️ ¡Con este teclado, ahorra hasta un 80% de CO2!</v>
      </c>
      <c r="AT22" s="1" t="str">
        <f aca="false">IF(ISBLANK(Values!E21),"",IF(Values!J21,"Backlit", "Non-Backlit"))</f>
        <v>Backlit</v>
      </c>
      <c r="AV22" s="28" t="str">
        <f aca="false">IF(ISBLANK(Values!E21),"",Values!H21)</f>
        <v>US</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31"/>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59.95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28.35"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IF(ISBLANK(Values!E22),"",IF(Values!J22,Values!H22 &amp;" "&amp;  Values!$B$1 &amp; " " &amp;Values!$B$3,Values!G22 &amp;" "&amp;  Values!$B$2 &amp; " " &amp;Values!$B$3))</f>
        <v>húngaro Teclado retroiluminado original para Lenovo Thinkpad T431 T431s T440 T440E T440p T440s T450 L440 E431 E441</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59.95</v>
      </c>
      <c r="L23" s="39" t="n">
        <f aca="false">IF(ISBLANK(Values!E22),"",Values!$B$18)</f>
        <v>5</v>
      </c>
      <c r="M23" s="28" t="str">
        <f aca="false">IF(ISBLANK(Values!E22),"",Values!$M22)</f>
        <v>https://download.lenovo.com/Images/Parts/01AX325/01AX325_A.jpg</v>
      </c>
      <c r="N23" s="40" t="str">
        <f aca="false">IF(ISBLANK(Values!$F22),"",Values!N22)</f>
        <v>https://download.lenovo.com/Images/Parts/01AX325/01AX325_B.jpg</v>
      </c>
      <c r="O23" s="40" t="str">
        <f aca="false">IF(ISBLANK(Values!$F22),"",Values!O22)</f>
        <v>https://download.lenovo.com/Images/Parts/01AX325/01AX325_details.jpg</v>
      </c>
      <c r="P23" s="40" t="str">
        <f aca="false">IF(ISBLANK(Values!$F22),"",Values!P22)</f>
        <v/>
      </c>
      <c r="Q23" s="40" t="str">
        <f aca="false">IF(ISBLANK(Values!$F22),"",Values!Q22)</f>
        <v/>
      </c>
      <c r="R23" s="40" t="str">
        <f aca="false">IF(ISBLANK(Values!$F22),"",Values!R22)</f>
        <v/>
      </c>
      <c r="S23" s="40" t="str">
        <f aca="false">IF(ISBLANK(Values!$F22),"",Values!S22)</f>
        <v/>
      </c>
      <c r="T23" s="40" t="str">
        <f aca="false">IF(ISBLANK(Values!$F22),"",Values!T22)</f>
        <v/>
      </c>
      <c r="U23" s="40"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IF(ISBLANK(Values!E22),"",IF(Values!I22,Values!$B$23,Values!$B$33))</f>
        <v>👉MAS DE 10.000 CLIENTES SATISFECHOS EN TODO EL MUNDO: Teclado restaurado en Europa  </v>
      </c>
      <c r="AJ23" s="42" t="str">
        <f aca="false">IF(ISBLANK(Values!E22),"","👉 "&amp;Values!H22&amp; " "&amp;Values!$B$24 &amp;" "&amp;Values!$B$3)</f>
        <v>👉 húngaro Compatible con Lenovo T431 T431s T440 T440E T440p T440s T450 L440 E431 E441</v>
      </c>
      <c r="AK23" s="1" t="str">
        <f aca="false">IF(ISBLANK(Values!E22),"",Values!$B$25)</f>
        <v>COMUNICACIÓN Y SOPORTE TÉCNICO: rápido y fluido 24h</v>
      </c>
      <c r="AL23" s="1" t="str">
        <f aca="false">IF(ISBLANK(Values!E22),"",Values!$B$26)</f>
        <v>GARANTÍA DE 6 MESES INCLUIDA: relajese , está cubierto </v>
      </c>
      <c r="AM23" s="1" t="str">
        <f aca="false">IF(ISBLANK(Values!E22),"",Values!$B$27)</f>
        <v>♻️Be green! ♻️ ¡Con este teclado, ahorra hasta un 80% de CO2!</v>
      </c>
      <c r="AN23" s="1"/>
      <c r="AO23" s="1"/>
      <c r="AP23" s="1"/>
      <c r="AQ23" s="1"/>
      <c r="AR23" s="1"/>
      <c r="AS23" s="1"/>
      <c r="AT23" s="1" t="str">
        <f aca="false">IF(ISBLANK(Values!E22),"",IF(Values!J22,"Backlit", "Non-Backlit"))</f>
        <v>Backlit</v>
      </c>
      <c r="AU23" s="1"/>
      <c r="AV23" s="28" t="str">
        <f aca="false">IF(ISBLANK(Values!E22),"",Values!H22)</f>
        <v>húngaro</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59.95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41.75"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IF(ISBLANK(Values!E23),"",IF(Values!J23,Values!H23 &amp;" "&amp;  Values!$B$1 &amp; " " &amp;Values!$B$3,Values!G23 &amp;" "&amp;  Values!$B$2 &amp; " " &amp;Values!$B$3))</f>
        <v>checo Teclado retroiluminado original para Lenovo Thinkpad T431 T431s T440 T440E T440p T440s T450 L440 E431 E441</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59.95</v>
      </c>
      <c r="L24" s="39" t="n">
        <f aca="false">IF(ISBLANK(Values!E23),"",Values!$B$18)</f>
        <v>5</v>
      </c>
      <c r="M24" s="28" t="str">
        <f aca="false">IF(ISBLANK(Values!E23),"",Values!$M23)</f>
        <v/>
      </c>
      <c r="N24" s="40" t="str">
        <f aca="false">IF(ISBLANK(Values!$F23),"",Values!N23)</f>
        <v/>
      </c>
      <c r="O24" s="40" t="str">
        <f aca="false">IF(ISBLANK(Values!$F23),"",Values!O23)</f>
        <v/>
      </c>
      <c r="P24" s="40" t="str">
        <f aca="false">IF(ISBLANK(Values!$F23),"",Values!P23)</f>
        <v/>
      </c>
      <c r="Q24" s="40" t="str">
        <f aca="false">IF(ISBLANK(Values!$F23),"",Values!Q23)</f>
        <v/>
      </c>
      <c r="R24" s="40" t="str">
        <f aca="false">IF(ISBLANK(Values!$F23),"",Values!R23)</f>
        <v/>
      </c>
      <c r="S24" s="40" t="str">
        <f aca="false">IF(ISBLANK(Values!$F23),"",Values!S23)</f>
        <v/>
      </c>
      <c r="T24" s="40" t="str">
        <f aca="false">IF(ISBLANK(Values!$F23),"",Values!T23)</f>
        <v/>
      </c>
      <c r="U24" s="40"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IF(ISBLANK(Values!E23),"",IF(Values!I23,Values!$B$23,Values!$B$33))</f>
        <v>👉MAS DE 10.000 CLIENTES SATISFECHOS EN TODO EL MUNDO: Teclado restaurado en Europa  </v>
      </c>
      <c r="AJ24" s="42" t="str">
        <f aca="false">IF(ISBLANK(Values!E23),"","👉 "&amp;Values!H23&amp; " "&amp;Values!$B$24 &amp;" "&amp;Values!$B$3)</f>
        <v>👉 checo Compatible con Lenovo T431 T431s T440 T440E T440p T440s T450 L440 E431 E441</v>
      </c>
      <c r="AK24" s="1" t="str">
        <f aca="false">IF(ISBLANK(Values!E23),"",Values!$B$25)</f>
        <v>COMUNICACIÓN Y SOPORTE TÉCNICO: rápido y fluido 24h</v>
      </c>
      <c r="AL24" s="1" t="str">
        <f aca="false">IF(ISBLANK(Values!E23),"",Values!$B$26)</f>
        <v>GARANTÍA DE 6 MESES INCLUIDA: relajese , está cubierto </v>
      </c>
      <c r="AM24" s="1" t="str">
        <f aca="false">IF(ISBLANK(Values!E23),"",Values!$B$27)</f>
        <v>♻️Be green! ♻️ ¡Con este teclado, ahorra hasta un 80% de CO2!</v>
      </c>
      <c r="AN24" s="1"/>
      <c r="AO24" s="1"/>
      <c r="AP24" s="1"/>
      <c r="AQ24" s="1"/>
      <c r="AR24" s="1"/>
      <c r="AS24" s="1"/>
      <c r="AT24" s="1" t="str">
        <f aca="false">IF(ISBLANK(Values!E23),"",IF(Values!J23,"Backlit", "Non-Backlit"))</f>
        <v>Backlit</v>
      </c>
      <c r="AU24" s="1"/>
      <c r="AV24" s="28" t="str">
        <f aca="false">IF(ISBLANK(Values!E23),"",Values!H23)</f>
        <v>checo</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59.95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28.35"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IF(ISBLANK(Values!E24),"",IF(Values!J24,Values!H24 &amp;" "&amp;  Values!$B$1 &amp; " " &amp;Values!$B$3,Values!G24 &amp;" "&amp;  Values!$B$2 &amp; " " &amp;Values!$B$3))</f>
        <v>German Teclado original sin retroiluminación para Lenovo Thinkpad T431 T431s T440 T440E T440p T440s T450 L440 E431 E441</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44.95</v>
      </c>
      <c r="L25" s="39" t="n">
        <f aca="false">IF(ISBLANK(Values!E24),"",Values!$B$18)</f>
        <v>5</v>
      </c>
      <c r="M25" s="28" t="str">
        <f aca="false">IF(ISBLANK(Values!E24),"",Values!$M24)</f>
        <v>https://download.lenovo.com/Images/Parts/04Y0874/04Y0874_A.jpg</v>
      </c>
      <c r="N25" s="40" t="str">
        <f aca="false">IF(ISBLANK(Values!$F24),"",Values!N24)</f>
        <v>https://download.lenovo.com/Images/Parts/04Y0874/04Y0874_B.jpg</v>
      </c>
      <c r="O25" s="40" t="str">
        <f aca="false">IF(ISBLANK(Values!$F24),"",Values!O24)</f>
        <v>https://download.lenovo.com/Images/Parts/04Y0874/04Y0874_details.jpg</v>
      </c>
      <c r="P25" s="40" t="str">
        <f aca="false">IF(ISBLANK(Values!$F24),"",Values!P24)</f>
        <v/>
      </c>
      <c r="Q25" s="40" t="str">
        <f aca="false">IF(ISBLANK(Values!$F24),"",Values!Q24)</f>
        <v/>
      </c>
      <c r="R25" s="40" t="str">
        <f aca="false">IF(ISBLANK(Values!$F24),"",Values!R24)</f>
        <v/>
      </c>
      <c r="S25" s="40" t="str">
        <f aca="false">IF(ISBLANK(Values!$F24),"",Values!S24)</f>
        <v/>
      </c>
      <c r="T25" s="40" t="str">
        <f aca="false">IF(ISBLANK(Values!$F24),"",Values!T24)</f>
        <v/>
      </c>
      <c r="U25" s="40"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Update</v>
      </c>
      <c r="AB25" s="36" t="str">
        <f aca="false">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 aca="false">IF(ISBLANK(Values!E24),"",IF(Values!I24,Values!$B$23,Values!$B$33))</f>
        <v>👉MAS DE 10.000 CLIENTES SATISFECHOS EN TODO EL MUNDO: Teclado restaurado en Europa  </v>
      </c>
      <c r="AJ25" s="42" t="str">
        <f aca="false">IF(ISBLANK(Values!E24),"","👉 "&amp;Values!H24&amp; " "&amp;Values!$B$24 &amp;" "&amp;Values!$B$3)</f>
        <v>👉 alemán Compatible con Lenovo T431 T431s T440 T440E T440p T440s T450 L440 E431 E441</v>
      </c>
      <c r="AK25" s="1" t="str">
        <f aca="false">IF(ISBLANK(Values!E24),"",Values!$B$25)</f>
        <v>COMUNICACIÓN Y SOPORTE TÉCNICO: rápido y fluido 24h</v>
      </c>
      <c r="AL25" s="1" t="str">
        <f aca="false">IF(ISBLANK(Values!E24),"",Values!$B$26)</f>
        <v>GARANTÍA DE 6 MESES INCLUIDA: relajese , está cubierto </v>
      </c>
      <c r="AM25" s="1" t="str">
        <f aca="false">IF(ISBLANK(Values!E24),"",Values!$B$27)</f>
        <v>♻️Be green! ♻️ ¡Con este teclado, ahorra hasta un 80% de CO2!</v>
      </c>
      <c r="AN25" s="1"/>
      <c r="AO25" s="1"/>
      <c r="AP25" s="1"/>
      <c r="AQ25" s="1"/>
      <c r="AR25" s="1"/>
      <c r="AS25" s="1"/>
      <c r="AT25" s="1" t="str">
        <f aca="false">IF(ISBLANK(Values!E24),"",IF(Values!J24,"Backlit", "Non-Backlit"))</f>
        <v>Non-Backlit</v>
      </c>
      <c r="AU25" s="1"/>
      <c r="AV25" s="28" t="str">
        <f aca="false">IF(ISBLANK(Values!E24),"",Values!H24)</f>
        <v>alemán</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44.95</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3" customFormat="true" ht="28.35"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IF(ISBLANK(Values!E25),"",IF(Values!J25,Values!H25 &amp;" "&amp;  Values!$B$1 &amp; " " &amp;Values!$B$3,Values!G25 &amp;" "&amp;  Values!$B$2 &amp; " " &amp;Values!$B$3))</f>
        <v>French Teclado original sin retroiluminación para Lenovo Thinkpad T431 T431s T440 T440E T440p T440s T450 L440 E431 E441</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44.95</v>
      </c>
      <c r="L26" s="39" t="n">
        <f aca="false">IF(ISBLANK(Values!E25),"",Values!$B$18)</f>
        <v>5</v>
      </c>
      <c r="M26" s="28" t="str">
        <f aca="false">IF(ISBLANK(Values!E25),"",Values!$M25)</f>
        <v>https://download.lenovo.com/Images/Parts/04Y0835/04Y0835_A.jpg</v>
      </c>
      <c r="N26" s="40" t="str">
        <f aca="false">IF(ISBLANK(Values!$F25),"",Values!N25)</f>
        <v>https://download.lenovo.com/Images/Parts/04Y0835/04Y0835_B.jpg</v>
      </c>
      <c r="O26" s="40" t="str">
        <f aca="false">IF(ISBLANK(Values!$F25),"",Values!O25)</f>
        <v>https://download.lenovo.com/Images/Parts/04Y0835/04Y0835_details.jpg</v>
      </c>
      <c r="P26" s="40" t="str">
        <f aca="false">IF(ISBLANK(Values!$F25),"",Values!P25)</f>
        <v/>
      </c>
      <c r="Q26" s="40" t="str">
        <f aca="false">IF(ISBLANK(Values!$F25),"",Values!Q25)</f>
        <v/>
      </c>
      <c r="R26" s="40" t="str">
        <f aca="false">IF(ISBLANK(Values!$F25),"",Values!R25)</f>
        <v/>
      </c>
      <c r="S26" s="40" t="str">
        <f aca="false">IF(ISBLANK(Values!$F25),"",Values!S25)</f>
        <v/>
      </c>
      <c r="T26" s="40" t="str">
        <f aca="false">IF(ISBLANK(Values!$F25),"",Values!T25)</f>
        <v/>
      </c>
      <c r="U26" s="40"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Update</v>
      </c>
      <c r="AB26" s="36" t="str">
        <f aca="false">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 aca="false">IF(ISBLANK(Values!E25),"",IF(Values!I25,Values!$B$23,Values!$B$33))</f>
        <v>👉MAS DE 10.000 CLIENTES SATISFECHOS EN TODO EL MUNDO: Teclado restaurado en Europa  </v>
      </c>
      <c r="AJ26" s="42" t="str">
        <f aca="false">IF(ISBLANK(Values!E25),"","👉 "&amp;Values!H25&amp; " "&amp;Values!$B$24 &amp;" "&amp;Values!$B$3)</f>
        <v>👉 francés Compatible con Lenovo T431 T431s T440 T440E T440p T440s T450 L440 E431 E441</v>
      </c>
      <c r="AK26" s="1" t="str">
        <f aca="false">IF(ISBLANK(Values!E25),"",Values!$B$25)</f>
        <v>COMUNICACIÓN Y SOPORTE TÉCNICO: rápido y fluido 24h</v>
      </c>
      <c r="AL26" s="1" t="str">
        <f aca="false">IF(ISBLANK(Values!E25),"",Values!$B$26)</f>
        <v>GARANTÍA DE 6 MESES INCLUIDA: relajese , está cubierto </v>
      </c>
      <c r="AM26" s="1" t="str">
        <f aca="false">IF(ISBLANK(Values!E25),"",Values!$B$27)</f>
        <v>♻️Be green! ♻️ ¡Con este teclado, ahorra hasta un 80% de CO2!</v>
      </c>
      <c r="AN26" s="1"/>
      <c r="AO26" s="1"/>
      <c r="AP26" s="1"/>
      <c r="AQ26" s="1"/>
      <c r="AR26" s="1"/>
      <c r="AS26" s="1"/>
      <c r="AT26" s="1" t="str">
        <f aca="false">IF(ISBLANK(Values!E25),"",IF(Values!J25,"Backlit", "Non-Backlit"))</f>
        <v>Non-Backlit</v>
      </c>
      <c r="AU26" s="1"/>
      <c r="AV26" s="28" t="str">
        <f aca="false">IF(ISBLANK(Values!E25),"",Values!H25)</f>
        <v>francés</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44.95</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3" customFormat="true" ht="28.35"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IF(ISBLANK(Values!E26),"",IF(Values!J26,Values!H26 &amp;" "&amp;  Values!$B$1 &amp; " " &amp;Values!$B$3,Values!G26 &amp;" "&amp;  Values!$B$2 &amp; " " &amp;Values!$B$3))</f>
        <v>Italian Teclado original sin retroiluminación para Lenovo Thinkpad T431 T431s T440 T440E T440p T440s T450 L440 E431 E441</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44.95</v>
      </c>
      <c r="L27" s="39" t="n">
        <f aca="false">IF(ISBLANK(Values!E26),"",Values!$B$18)</f>
        <v>5</v>
      </c>
      <c r="M27" s="28" t="str">
        <f aca="false">IF(ISBLANK(Values!E26),"",Values!$M26)</f>
        <v>https://download.lenovo.com/Images/Parts/04Y0879/04Y0879_A.jpg</v>
      </c>
      <c r="N27" s="40" t="str">
        <f aca="false">IF(ISBLANK(Values!$F26),"",Values!N26)</f>
        <v>https://download.lenovo.com/Images/Parts/04Y0879/04Y0879_B.jpg</v>
      </c>
      <c r="O27" s="40" t="str">
        <f aca="false">IF(ISBLANK(Values!$F26),"",Values!O26)</f>
        <v>https://download.lenovo.com/Images/Parts/04Y0879/04Y0879_details.jpg</v>
      </c>
      <c r="P27" s="40" t="str">
        <f aca="false">IF(ISBLANK(Values!$F26),"",Values!P26)</f>
        <v/>
      </c>
      <c r="Q27" s="40" t="str">
        <f aca="false">IF(ISBLANK(Values!$F26),"",Values!Q26)</f>
        <v/>
      </c>
      <c r="R27" s="40" t="str">
        <f aca="false">IF(ISBLANK(Values!$F26),"",Values!R26)</f>
        <v/>
      </c>
      <c r="S27" s="40" t="str">
        <f aca="false">IF(ISBLANK(Values!$F26),"",Values!S26)</f>
        <v/>
      </c>
      <c r="T27" s="40" t="str">
        <f aca="false">IF(ISBLANK(Values!$F26),"",Values!T26)</f>
        <v/>
      </c>
      <c r="U27" s="40"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Update</v>
      </c>
      <c r="AB27" s="36" t="str">
        <f aca="false">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 aca="false">IF(ISBLANK(Values!E26),"",IF(Values!I26,Values!$B$23,Values!$B$33))</f>
        <v>👉MAS DE 10.000 CLIENTES SATISFECHOS EN TODO EL MUNDO: Teclado restaurado en Europa  </v>
      </c>
      <c r="AJ27" s="42" t="str">
        <f aca="false">IF(ISBLANK(Values!E26),"","👉 "&amp;Values!H26&amp; " "&amp;Values!$B$24 &amp;" "&amp;Values!$B$3)</f>
        <v>👉 italiano Compatible con Lenovo T431 T431s T440 T440E T440p T440s T450 L440 E431 E441</v>
      </c>
      <c r="AK27" s="1" t="str">
        <f aca="false">IF(ISBLANK(Values!E26),"",Values!$B$25)</f>
        <v>COMUNICACIÓN Y SOPORTE TÉCNICO: rápido y fluido 24h</v>
      </c>
      <c r="AL27" s="1" t="str">
        <f aca="false">IF(ISBLANK(Values!E26),"",Values!$B$26)</f>
        <v>GARANTÍA DE 6 MESES INCLUIDA: relajese , está cubierto </v>
      </c>
      <c r="AM27" s="1" t="str">
        <f aca="false">IF(ISBLANK(Values!E26),"",Values!$B$27)</f>
        <v>♻️Be green! ♻️ ¡Con este teclado, ahorra hasta un 80% de CO2!</v>
      </c>
      <c r="AN27" s="1"/>
      <c r="AO27" s="1"/>
      <c r="AP27" s="1"/>
      <c r="AQ27" s="1"/>
      <c r="AR27" s="1"/>
      <c r="AS27" s="1"/>
      <c r="AT27" s="1" t="str">
        <f aca="false">IF(ISBLANK(Values!E26),"",IF(Values!J26,"Backlit", "Non-Backlit"))</f>
        <v>Non-Backlit</v>
      </c>
      <c r="AU27" s="1"/>
      <c r="AV27" s="28" t="str">
        <f aca="false">IF(ISBLANK(Values!E26),"",Values!H26)</f>
        <v>italiano</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44.95</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3" customFormat="true" ht="28.35"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IF(ISBLANK(Values!E27),"",IF(Values!J27,Values!H27 &amp;" "&amp;  Values!$B$1 &amp; " " &amp;Values!$B$3,Values!G27 &amp;" "&amp;  Values!$B$2 &amp; " " &amp;Values!$B$3))</f>
        <v>Spanish Teclado original sin retroiluminación para Lenovo Thinkpad T431 T431s T440 T440E T440p T440s T450 L440 E431 E441</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44.95</v>
      </c>
      <c r="L28" s="39" t="n">
        <f aca="false">IF(ISBLANK(Values!E27),"",Values!$B$18)</f>
        <v>5</v>
      </c>
      <c r="M28" s="28" t="str">
        <f aca="false">IF(ISBLANK(Values!E27),"",Values!$M27)</f>
        <v/>
      </c>
      <c r="N28" s="40" t="str">
        <f aca="false">IF(ISBLANK(Values!$F27),"",Values!N27)</f>
        <v/>
      </c>
      <c r="O28" s="40" t="str">
        <f aca="false">IF(ISBLANK(Values!$F27),"",Values!O27)</f>
        <v/>
      </c>
      <c r="P28" s="40" t="str">
        <f aca="false">IF(ISBLANK(Values!$F27),"",Values!P27)</f>
        <v/>
      </c>
      <c r="Q28" s="40" t="str">
        <f aca="false">IF(ISBLANK(Values!$F27),"",Values!Q27)</f>
        <v/>
      </c>
      <c r="R28" s="40" t="str">
        <f aca="false">IF(ISBLANK(Values!$F27),"",Values!R27)</f>
        <v/>
      </c>
      <c r="S28" s="40" t="str">
        <f aca="false">IF(ISBLANK(Values!$F27),"",Values!S27)</f>
        <v/>
      </c>
      <c r="T28" s="40" t="str">
        <f aca="false">IF(ISBLANK(Values!$F27),"",Values!T27)</f>
        <v/>
      </c>
      <c r="U28" s="40"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Update</v>
      </c>
      <c r="AB28" s="36" t="str">
        <f aca="false">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 aca="false">IF(ISBLANK(Values!E27),"",IF(Values!I27,Values!$B$23,Values!$B$33))</f>
        <v>👉MAS DE 10.000 CLIENTES SATISFECHOS EN TODO EL MUNDO: Teclado restaurado en Europa  </v>
      </c>
      <c r="AJ28" s="42" t="str">
        <f aca="false">IF(ISBLANK(Values!E27),"","👉 "&amp;Values!H27&amp; " "&amp;Values!$B$24 &amp;" "&amp;Values!$B$3)</f>
        <v>👉 Español Compatible con Lenovo T431 T431s T440 T440E T440p T440s T450 L440 E431 E441</v>
      </c>
      <c r="AK28" s="1" t="str">
        <f aca="false">IF(ISBLANK(Values!E27),"",Values!$B$25)</f>
        <v>COMUNICACIÓN Y SOPORTE TÉCNICO: rápido y fluido 24h</v>
      </c>
      <c r="AL28" s="1" t="str">
        <f aca="false">IF(ISBLANK(Values!E27),"",Values!$B$26)</f>
        <v>GARANTÍA DE 6 MESES INCLUIDA: relajese , está cubierto </v>
      </c>
      <c r="AM28" s="1" t="str">
        <f aca="false">IF(ISBLANK(Values!E27),"",Values!$B$27)</f>
        <v>♻️Be green! ♻️ ¡Con este teclado, ahorra hasta un 80% de CO2!</v>
      </c>
      <c r="AN28" s="1"/>
      <c r="AO28" s="1"/>
      <c r="AP28" s="1"/>
      <c r="AQ28" s="1"/>
      <c r="AR28" s="1"/>
      <c r="AS28" s="1"/>
      <c r="AT28" s="1" t="str">
        <f aca="false">IF(ISBLANK(Values!E27),"",IF(Values!J27,"Backlit", "Non-Backlit"))</f>
        <v>Non-Backlit</v>
      </c>
      <c r="AU28" s="1"/>
      <c r="AV28" s="28" t="str">
        <f aca="false">IF(ISBLANK(Values!E27),"",Values!H27)</f>
        <v>Español</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44.95</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3" customFormat="true" ht="28.35"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IF(ISBLANK(Values!E28),"",IF(Values!J28,Values!H28 &amp;" "&amp;  Values!$B$1 &amp; " " &amp;Values!$B$3,Values!G28 &amp;" "&amp;  Values!$B$2 &amp; " " &amp;Values!$B$3))</f>
        <v>UK Teclado original sin retroiluminación para Lenovo Thinkpad T431 T431s T440 T440E T440p T440s T450 L440 E431 E441</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44.95</v>
      </c>
      <c r="L29" s="39" t="n">
        <f aca="false">IF(ISBLANK(Values!E28),"",Values!$B$18)</f>
        <v>5</v>
      </c>
      <c r="M29" s="28" t="str">
        <f aca="false">IF(ISBLANK(Values!E28),"",Values!$M28)</f>
        <v>https://download.lenovo.com/Images/Parts/04Y0891/04Y0891_A.jpg</v>
      </c>
      <c r="N29" s="40" t="str">
        <f aca="false">IF(ISBLANK(Values!$F28),"",Values!N28)</f>
        <v>https://download.lenovo.com/Images/Parts/04Y0891/04Y0891_B.jpg</v>
      </c>
      <c r="O29" s="40" t="str">
        <f aca="false">IF(ISBLANK(Values!$F28),"",Values!O28)</f>
        <v>https://download.lenovo.com/Images/Parts/04Y0891/04Y0891_details.jpg</v>
      </c>
      <c r="P29" s="40" t="str">
        <f aca="false">IF(ISBLANK(Values!$F28),"",Values!P28)</f>
        <v/>
      </c>
      <c r="Q29" s="40" t="str">
        <f aca="false">IF(ISBLANK(Values!$F28),"",Values!Q28)</f>
        <v/>
      </c>
      <c r="R29" s="40" t="str">
        <f aca="false">IF(ISBLANK(Values!$F28),"",Values!R28)</f>
        <v/>
      </c>
      <c r="S29" s="40" t="str">
        <f aca="false">IF(ISBLANK(Values!$F28),"",Values!S28)</f>
        <v/>
      </c>
      <c r="T29" s="40" t="str">
        <f aca="false">IF(ISBLANK(Values!$F28),"",Values!T28)</f>
        <v/>
      </c>
      <c r="U29" s="40"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Update</v>
      </c>
      <c r="AB29" s="36" t="str">
        <f aca="false">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 aca="false">IF(ISBLANK(Values!E28),"",IF(Values!I28,Values!$B$23,Values!$B$33))</f>
        <v>👉MAS DE 10.000 CLIENTES SATISFECHOS EN TODO EL MUNDO: Teclado restaurado en Europa  </v>
      </c>
      <c r="AJ29" s="42" t="str">
        <f aca="false">IF(ISBLANK(Values!E28),"","👉 "&amp;Values!H28&amp; " "&amp;Values!$B$24 &amp;" "&amp;Values!$B$3)</f>
        <v>👉 Ingles Compatible con Lenovo T431 T431s T440 T440E T440p T440s T450 L440 E431 E441</v>
      </c>
      <c r="AK29" s="1" t="str">
        <f aca="false">IF(ISBLANK(Values!E28),"",Values!$B$25)</f>
        <v>COMUNICACIÓN Y SOPORTE TÉCNICO: rápido y fluido 24h</v>
      </c>
      <c r="AL29" s="1" t="str">
        <f aca="false">IF(ISBLANK(Values!E28),"",Values!$B$26)</f>
        <v>GARANTÍA DE 6 MESES INCLUIDA: relajese , está cubierto </v>
      </c>
      <c r="AM29" s="1" t="str">
        <f aca="false">IF(ISBLANK(Values!E28),"",Values!$B$27)</f>
        <v>♻️Be green! ♻️ ¡Con este teclado, ahorra hasta un 80% de CO2!</v>
      </c>
      <c r="AN29" s="1"/>
      <c r="AO29" s="1"/>
      <c r="AP29" s="1"/>
      <c r="AQ29" s="1"/>
      <c r="AR29" s="1"/>
      <c r="AS29" s="1"/>
      <c r="AT29" s="1" t="str">
        <f aca="false">IF(ISBLANK(Values!E28),"",IF(Values!J28,"Backlit", "Non-Backlit"))</f>
        <v>Non-Backlit</v>
      </c>
      <c r="AU29" s="1"/>
      <c r="AV29" s="28" t="str">
        <f aca="false">IF(ISBLANK(Values!E28),"",Values!H28)</f>
        <v>Ingles</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Dinamarca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44.95</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3" customFormat="true" ht="28.35"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IF(ISBLANK(Values!E29),"",IF(Values!J29,Values!H29 &amp;" "&amp;  Values!$B$1 &amp; " " &amp;Values!$B$3,Values!G29 &amp;" "&amp;  Values!$B$2 &amp; " " &amp;Values!$B$3))</f>
        <v>Scandinavian – Nordic Teclado original sin retroiluminación para Lenovo Thinkpad T431 T431s T440 T440E T440p T440s T450 L440 E431 E441</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44.95</v>
      </c>
      <c r="L30" s="39" t="n">
        <f aca="false">IF(ISBLANK(Values!E29),"",Values!$B$18)</f>
        <v>5</v>
      </c>
      <c r="M30" s="28" t="str">
        <f aca="false">IF(ISBLANK(Values!E29),"",Values!$M29)</f>
        <v/>
      </c>
      <c r="N30" s="40" t="str">
        <f aca="false">IF(ISBLANK(Values!$F29),"",Values!N29)</f>
        <v/>
      </c>
      <c r="O30" s="40" t="str">
        <f aca="false">IF(ISBLANK(Values!$F29),"",Values!O29)</f>
        <v/>
      </c>
      <c r="P30" s="40" t="str">
        <f aca="false">IF(ISBLANK(Values!$F29),"",Values!P29)</f>
        <v/>
      </c>
      <c r="Q30" s="40" t="str">
        <f aca="false">IF(ISBLANK(Values!$F29),"",Values!Q29)</f>
        <v/>
      </c>
      <c r="R30" s="40" t="str">
        <f aca="false">IF(ISBLANK(Values!$F29),"",Values!R29)</f>
        <v/>
      </c>
      <c r="S30" s="40" t="str">
        <f aca="false">IF(ISBLANK(Values!$F29),"",Values!S29)</f>
        <v/>
      </c>
      <c r="T30" s="40" t="str">
        <f aca="false">IF(ISBLANK(Values!$F29),"",Values!T29)</f>
        <v/>
      </c>
      <c r="U30" s="40"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Update</v>
      </c>
      <c r="AB30" s="36" t="str">
        <f aca="false">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 aca="false">IF(ISBLANK(Values!E29),"",IF(Values!I29,Values!$B$23,Values!$B$33))</f>
        <v>👉MAS DE 10.000 CLIENTES SATISFECHOS EN TODO EL MUNDO: Teclado restaurado en Europa  </v>
      </c>
      <c r="AJ30" s="42" t="str">
        <f aca="false">IF(ISBLANK(Values!E29),"","👉 "&amp;Values!H29&amp; " "&amp;Values!$B$24 &amp;" "&amp;Values!$B$3)</f>
        <v>👉 Escandinavo - nórdico Compatible con Lenovo T431 T431s T440 T440E T440p T440s T450 L440 E431 E441</v>
      </c>
      <c r="AK30" s="1" t="str">
        <f aca="false">IF(ISBLANK(Values!E29),"",Values!$B$25)</f>
        <v>COMUNICACIÓN Y SOPORTE TÉCNICO: rápido y fluido 24h</v>
      </c>
      <c r="AL30" s="1" t="str">
        <f aca="false">IF(ISBLANK(Values!E29),"",Values!$B$26)</f>
        <v>GARANTÍA DE 6 MESES INCLUIDA: relajese , está cubierto </v>
      </c>
      <c r="AM30" s="1" t="str">
        <f aca="false">IF(ISBLANK(Values!E29),"",Values!$B$27)</f>
        <v>♻️Be green! ♻️ ¡Con este teclado, ahorra hasta un 80% de CO2!</v>
      </c>
      <c r="AN30" s="1"/>
      <c r="AO30" s="1"/>
      <c r="AP30" s="1"/>
      <c r="AQ30" s="1"/>
      <c r="AR30" s="1"/>
      <c r="AS30" s="1"/>
      <c r="AT30" s="1" t="str">
        <f aca="false">IF(ISBLANK(Values!E29),"",IF(Values!J29,"Backlit", "Non-Backlit"))</f>
        <v>Non-Backlit</v>
      </c>
      <c r="AU30" s="1"/>
      <c r="AV30" s="28" t="str">
        <f aca="false">IF(ISBLANK(Values!E29),"",Values!H29)</f>
        <v>Escandinavo - nórdico</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Dinamarca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44.95</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3" customFormat="true" ht="28.35"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IF(ISBLANK(Values!E30),"",IF(Values!J30,Values!H30 &amp;" "&amp;  Values!$B$1 &amp; " " &amp;Values!$B$3,Values!G30 &amp;" "&amp;  Values!$B$2 &amp; " " &amp;Values!$B$3))</f>
        <v>Belgian Teclado original sin retroiluminación para Lenovo Thinkpad T431 T431s T440 T440E T440p T440s T450 L440 E431 E441</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44.95</v>
      </c>
      <c r="L31" s="39" t="n">
        <f aca="false">IF(ISBLANK(Values!E30),"",Values!$B$18)</f>
        <v>5</v>
      </c>
      <c r="M31" s="28" t="str">
        <f aca="false">IF(ISBLANK(Values!E30),"",Values!$M30)</f>
        <v>https://download.lenovo.com/Images/Parts/04Y0830/04Y0830_A.jpg</v>
      </c>
      <c r="N31" s="40" t="str">
        <f aca="false">IF(ISBLANK(Values!$F30),"",Values!N30)</f>
        <v>https://download.lenovo.com/Images/Parts/04Y0830/04Y0830_B.jpg</v>
      </c>
      <c r="O31" s="40" t="str">
        <f aca="false">IF(ISBLANK(Values!$F30),"",Values!O30)</f>
        <v>https://download.lenovo.com/Images/Parts/04Y0830/04Y0830_details.jpg</v>
      </c>
      <c r="P31" s="40" t="str">
        <f aca="false">IF(ISBLANK(Values!$F30),"",Values!P30)</f>
        <v/>
      </c>
      <c r="Q31" s="40" t="str">
        <f aca="false">IF(ISBLANK(Values!$F30),"",Values!Q30)</f>
        <v/>
      </c>
      <c r="R31" s="40" t="str">
        <f aca="false">IF(ISBLANK(Values!$F30),"",Values!R30)</f>
        <v/>
      </c>
      <c r="S31" s="40" t="str">
        <f aca="false">IF(ISBLANK(Values!$F30),"",Values!S30)</f>
        <v/>
      </c>
      <c r="T31" s="40" t="str">
        <f aca="false">IF(ISBLANK(Values!$F30),"",Values!T30)</f>
        <v/>
      </c>
      <c r="U31" s="40"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Update</v>
      </c>
      <c r="AB31" s="36" t="str">
        <f aca="false">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 aca="false">IF(ISBLANK(Values!E30),"",IF(Values!I30,Values!$B$23,Values!$B$33))</f>
        <v>👉MAS DE 10.000 CLIENTES SATISFECHOS EN TODO EL MUNDO: Teclado restaurado en Europa  </v>
      </c>
      <c r="AJ31" s="42" t="str">
        <f aca="false">IF(ISBLANK(Values!E30),"","👉 "&amp;Values!H30&amp; " "&amp;Values!$B$24 &amp;" "&amp;Values!$B$3)</f>
        <v>👉 Belga Compatible con Lenovo T431 T431s T440 T440E T440p T440s T450 L440 E431 E441</v>
      </c>
      <c r="AK31" s="1" t="str">
        <f aca="false">IF(ISBLANK(Values!E30),"",Values!$B$25)</f>
        <v>COMUNICACIÓN Y SOPORTE TÉCNICO: rápido y fluido 24h</v>
      </c>
      <c r="AL31" s="1" t="str">
        <f aca="false">IF(ISBLANK(Values!E30),"",Values!$B$26)</f>
        <v>GARANTÍA DE 6 MESES INCLUIDA: relajese , está cubierto </v>
      </c>
      <c r="AM31" s="1" t="str">
        <f aca="false">IF(ISBLANK(Values!E30),"",Values!$B$27)</f>
        <v>♻️Be green! ♻️ ¡Con este teclado, ahorra hasta un 80% de CO2!</v>
      </c>
      <c r="AN31" s="1"/>
      <c r="AO31" s="1"/>
      <c r="AP31" s="1"/>
      <c r="AQ31" s="1"/>
      <c r="AR31" s="1"/>
      <c r="AS31" s="1"/>
      <c r="AT31" s="1" t="str">
        <f aca="false">IF(ISBLANK(Values!E30),"",IF(Values!J30,"Backlit", "Non-Backlit"))</f>
        <v>Non-Backlit</v>
      </c>
      <c r="AU31" s="1"/>
      <c r="AV31" s="28" t="str">
        <f aca="false">IF(ISBLANK(Values!E30),"",Values!H30)</f>
        <v>Belga</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Dinamarca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44.95</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3" customFormat="true" ht="28.35"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IF(ISBLANK(Values!E31),"",IF(Values!J31,Values!H31 &amp;" "&amp;  Values!$B$1 &amp; " " &amp;Values!$B$3,Values!G31 &amp;" "&amp;  Values!$B$2 &amp; " " &amp;Values!$B$3))</f>
        <v>Bulgarian Teclado original sin retroiluminación para Lenovo Thinkpad T431 T431s T440 T440E T440p T440s T450 L440 E431 E441</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44.95</v>
      </c>
      <c r="L32" s="39" t="n">
        <f aca="false">IF(ISBLANK(Values!E31),"",Values!$B$18)</f>
        <v>5</v>
      </c>
      <c r="M32" s="28" t="str">
        <f aca="false">IF(ISBLANK(Values!E31),"",Values!$M31)</f>
        <v>https://download.lenovo.com/Images/Parts/04Y0831/04Y0831_A.jpg</v>
      </c>
      <c r="N32" s="40" t="str">
        <f aca="false">IF(ISBLANK(Values!$F31),"",Values!N31)</f>
        <v>https://download.lenovo.com/Images/Parts/04Y0831/04Y0831_B.jpg</v>
      </c>
      <c r="O32" s="40" t="str">
        <f aca="false">IF(ISBLANK(Values!$F31),"",Values!O31)</f>
        <v>https://download.lenovo.com/Images/Parts/04Y0831/04Y0831_details.jpg</v>
      </c>
      <c r="P32" s="40" t="str">
        <f aca="false">IF(ISBLANK(Values!$F31),"",Values!P31)</f>
        <v/>
      </c>
      <c r="Q32" s="40" t="str">
        <f aca="false">IF(ISBLANK(Values!$F31),"",Values!Q31)</f>
        <v/>
      </c>
      <c r="R32" s="40" t="str">
        <f aca="false">IF(ISBLANK(Values!$F31),"",Values!R31)</f>
        <v/>
      </c>
      <c r="S32" s="40" t="str">
        <f aca="false">IF(ISBLANK(Values!$F31),"",Values!S31)</f>
        <v/>
      </c>
      <c r="T32" s="40" t="str">
        <f aca="false">IF(ISBLANK(Values!$F31),"",Values!T31)</f>
        <v/>
      </c>
      <c r="U32" s="40"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Update</v>
      </c>
      <c r="AB32" s="36" t="str">
        <f aca="false">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 aca="false">IF(ISBLANK(Values!E31),"",IF(Values!I31,Values!$B$23,Values!$B$33))</f>
        <v>👉MAS DE 10.000 CLIENTES SATISFECHOS EN TODO EL MUNDO: Teclado restaurado en Europa  </v>
      </c>
      <c r="AJ32" s="42" t="str">
        <f aca="false">IF(ISBLANK(Values!E31),"","👉 "&amp;Values!H31&amp; " "&amp;Values!$B$24 &amp;" "&amp;Values!$B$3)</f>
        <v>👉 búlgaro Compatible con Lenovo T431 T431s T440 T440E T440p T440s T450 L440 E431 E441</v>
      </c>
      <c r="AK32" s="1" t="str">
        <f aca="false">IF(ISBLANK(Values!E31),"",Values!$B$25)</f>
        <v>COMUNICACIÓN Y SOPORTE TÉCNICO: rápido y fluido 24h</v>
      </c>
      <c r="AL32" s="1" t="str">
        <f aca="false">IF(ISBLANK(Values!E31),"",Values!$B$26)</f>
        <v>GARANTÍA DE 6 MESES INCLUIDA: relajese , está cubierto </v>
      </c>
      <c r="AM32" s="1" t="str">
        <f aca="false">IF(ISBLANK(Values!E31),"",Values!$B$27)</f>
        <v>♻️Be green! ♻️ ¡Con este teclado, ahorra hasta un 80% de CO2!</v>
      </c>
      <c r="AN32" s="1"/>
      <c r="AO32" s="1"/>
      <c r="AP32" s="1"/>
      <c r="AQ32" s="1"/>
      <c r="AR32" s="1"/>
      <c r="AS32" s="1"/>
      <c r="AT32" s="1" t="str">
        <f aca="false">IF(ISBLANK(Values!E31),"",IF(Values!J31,"Backlit", "Non-Backlit"))</f>
        <v>Non-Backlit</v>
      </c>
      <c r="AU32" s="1"/>
      <c r="AV32" s="28" t="str">
        <f aca="false">IF(ISBLANK(Values!E31),"",Values!H31)</f>
        <v>búlgaro</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Dinamarca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44.95</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3" customFormat="true" ht="28.35"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IF(ISBLANK(Values!E32),"",IF(Values!J32,Values!H32 &amp;" "&amp;  Values!$B$1 &amp; " " &amp;Values!$B$3,Values!G32 &amp;" "&amp;  Values!$B$2 &amp; " " &amp;Values!$B$3))</f>
        <v>Czech Teclado original sin retroiluminación para Lenovo Thinkpad T431 T431s T440 T440E T440p T440s T450 L440 E431 E441</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44.95</v>
      </c>
      <c r="L33" s="39" t="n">
        <f aca="false">IF(ISBLANK(Values!E32),"",Values!$B$18)</f>
        <v>5</v>
      </c>
      <c r="M33" s="28" t="str">
        <f aca="false">IF(ISBLANK(Values!E32),"",Values!$M32)</f>
        <v>https://download.lenovo.com/Images/Parts/04Y0832/04Y0832_A.jpg</v>
      </c>
      <c r="N33" s="40" t="str">
        <f aca="false">IF(ISBLANK(Values!$F32),"",Values!N32)</f>
        <v>https://download.lenovo.com/Images/Parts/04Y0832/04Y0832_B.jpg</v>
      </c>
      <c r="O33" s="40" t="str">
        <f aca="false">IF(ISBLANK(Values!$F32),"",Values!O32)</f>
        <v>https://download.lenovo.com/Images/Parts/04Y0832/04Y0832_details.jpg</v>
      </c>
      <c r="P33" s="40" t="str">
        <f aca="false">IF(ISBLANK(Values!$F32),"",Values!P32)</f>
        <v/>
      </c>
      <c r="Q33" s="40" t="str">
        <f aca="false">IF(ISBLANK(Values!$F32),"",Values!Q32)</f>
        <v/>
      </c>
      <c r="R33" s="40" t="str">
        <f aca="false">IF(ISBLANK(Values!$F32),"",Values!R32)</f>
        <v/>
      </c>
      <c r="S33" s="40" t="str">
        <f aca="false">IF(ISBLANK(Values!$F32),"",Values!S32)</f>
        <v/>
      </c>
      <c r="T33" s="40" t="str">
        <f aca="false">IF(ISBLANK(Values!$F32),"",Values!T32)</f>
        <v/>
      </c>
      <c r="U33" s="40"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Update</v>
      </c>
      <c r="AB33" s="36" t="str">
        <f aca="false">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 aca="false">IF(ISBLANK(Values!E32),"",IF(Values!I32,Values!$B$23,Values!$B$33))</f>
        <v>👉MAS DE 10.000 CLIENTES SATISFECHOS EN TODO EL MUNDO: Teclado restaurado en Europa  </v>
      </c>
      <c r="AJ33" s="42" t="str">
        <f aca="false">IF(ISBLANK(Values!E32),"","👉 "&amp;Values!H32&amp; " "&amp;Values!$B$24 &amp;" "&amp;Values!$B$3)</f>
        <v>👉 checo Compatible con Lenovo T431 T431s T440 T440E T440p T440s T450 L440 E431 E441</v>
      </c>
      <c r="AK33" s="1" t="str">
        <f aca="false">IF(ISBLANK(Values!E32),"",Values!$B$25)</f>
        <v>COMUNICACIÓN Y SOPORTE TÉCNICO: rápido y fluido 24h</v>
      </c>
      <c r="AL33" s="1" t="str">
        <f aca="false">IF(ISBLANK(Values!E32),"",Values!$B$26)</f>
        <v>GARANTÍA DE 6 MESES INCLUIDA: relajese , está cubierto </v>
      </c>
      <c r="AM33" s="1" t="str">
        <f aca="false">IF(ISBLANK(Values!E32),"",Values!$B$27)</f>
        <v>♻️Be green! ♻️ ¡Con este teclado, ahorra hasta un 80% de CO2!</v>
      </c>
      <c r="AN33" s="1"/>
      <c r="AO33" s="1"/>
      <c r="AP33" s="1"/>
      <c r="AQ33" s="1"/>
      <c r="AR33" s="1"/>
      <c r="AS33" s="1"/>
      <c r="AT33" s="1" t="str">
        <f aca="false">IF(ISBLANK(Values!E32),"",IF(Values!J32,"Backlit", "Non-Backlit"))</f>
        <v>Non-Backlit</v>
      </c>
      <c r="AU33" s="1"/>
      <c r="AV33" s="28" t="str">
        <f aca="false">IF(ISBLANK(Values!E32),"",Values!H32)</f>
        <v>checo</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Dinamarca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44.95</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3" customFormat="true" ht="28.35"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IF(ISBLANK(Values!E33),"",IF(Values!J33,Values!H33 &amp;" "&amp;  Values!$B$1 &amp; " " &amp;Values!$B$3,Values!G33 &amp;" "&amp;  Values!$B$2 &amp; " " &amp;Values!$B$3))</f>
        <v>Danish Teclado original sin retroiluminación para Lenovo Thinkpad T431 T431s T440 T440E T440p T440s T450 L440 E431 E441</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44.95</v>
      </c>
      <c r="L34" s="39" t="n">
        <f aca="false">IF(ISBLANK(Values!E33),"",Values!$B$18)</f>
        <v>5</v>
      </c>
      <c r="M34" s="28" t="str">
        <f aca="false">IF(ISBLANK(Values!E33),"",Values!$M33)</f>
        <v>https://download.lenovo.com/Images/Parts/04Y0833/04Y0833_A.jpg</v>
      </c>
      <c r="N34" s="40" t="str">
        <f aca="false">IF(ISBLANK(Values!$F33),"",Values!N33)</f>
        <v>https://download.lenovo.com/Images/Parts/04Y0833/04Y0833_B.jpg</v>
      </c>
      <c r="O34" s="40" t="str">
        <f aca="false">IF(ISBLANK(Values!$F33),"",Values!O33)</f>
        <v>https://download.lenovo.com/Images/Parts/04Y0833/04Y0833_details.jpg</v>
      </c>
      <c r="P34" s="40" t="str">
        <f aca="false">IF(ISBLANK(Values!$F33),"",Values!P33)</f>
        <v/>
      </c>
      <c r="Q34" s="40" t="str">
        <f aca="false">IF(ISBLANK(Values!$F33),"",Values!Q33)</f>
        <v/>
      </c>
      <c r="R34" s="40" t="str">
        <f aca="false">IF(ISBLANK(Values!$F33),"",Values!R33)</f>
        <v/>
      </c>
      <c r="S34" s="40" t="str">
        <f aca="false">IF(ISBLANK(Values!$F33),"",Values!S33)</f>
        <v/>
      </c>
      <c r="T34" s="40" t="str">
        <f aca="false">IF(ISBLANK(Values!$F33),"",Values!T33)</f>
        <v/>
      </c>
      <c r="U34" s="40"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Update</v>
      </c>
      <c r="AB34" s="36" t="str">
        <f aca="false">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 aca="false">IF(ISBLANK(Values!E33),"",IF(Values!I33,Values!$B$23,Values!$B$33))</f>
        <v>👉MAS DE 10.000 CLIENTES SATISFECHOS EN TODO EL MUNDO: Teclado restaurado en Europa  </v>
      </c>
      <c r="AJ34" s="42" t="str">
        <f aca="false">IF(ISBLANK(Values!E33),"","👉 "&amp;Values!H33&amp; " "&amp;Values!$B$24 &amp;" "&amp;Values!$B$3)</f>
        <v>👉 danés Compatible con Lenovo T431 T431s T440 T440E T440p T440s T450 L440 E431 E441</v>
      </c>
      <c r="AK34" s="1" t="str">
        <f aca="false">IF(ISBLANK(Values!E33),"",Values!$B$25)</f>
        <v>COMUNICACIÓN Y SOPORTE TÉCNICO: rápido y fluido 24h</v>
      </c>
      <c r="AL34" s="1" t="str">
        <f aca="false">IF(ISBLANK(Values!E33),"",Values!$B$26)</f>
        <v>GARANTÍA DE 6 MESES INCLUIDA: relajese , está cubierto </v>
      </c>
      <c r="AM34" s="1" t="str">
        <f aca="false">IF(ISBLANK(Values!E33),"",Values!$B$27)</f>
        <v>♻️Be green! ♻️ ¡Con este teclado, ahorra hasta un 80% de CO2!</v>
      </c>
      <c r="AN34" s="1"/>
      <c r="AO34" s="1"/>
      <c r="AP34" s="1"/>
      <c r="AQ34" s="1"/>
      <c r="AR34" s="1"/>
      <c r="AS34" s="1"/>
      <c r="AT34" s="1" t="str">
        <f aca="false">IF(ISBLANK(Values!E33),"",IF(Values!J33,"Backlit", "Non-Backlit"))</f>
        <v>Non-Backlit</v>
      </c>
      <c r="AU34" s="1"/>
      <c r="AV34" s="28" t="str">
        <f aca="false">IF(ISBLANK(Values!E33),"",Values!H33)</f>
        <v>danés</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Dinamarca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44.95</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3" customFormat="true" ht="28.35"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IF(ISBLANK(Values!E34),"",IF(Values!J34,Values!H34 &amp;" "&amp;  Values!$B$1 &amp; " " &amp;Values!$B$3,Values!G34 &amp;" "&amp;  Values!$B$2 &amp; " " &amp;Values!$B$3))</f>
        <v>Hungarian Teclado original sin retroiluminación para Lenovo Thinkpad T431 T431s T440 T440E T440p T440s T450 L440 E431 E441</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44.95</v>
      </c>
      <c r="L35" s="39" t="n">
        <f aca="false">IF(ISBLANK(Values!E34),"",Values!$B$18)</f>
        <v>5</v>
      </c>
      <c r="M35" s="28" t="str">
        <f aca="false">IF(ISBLANK(Values!E34),"",Values!$M34)</f>
        <v>https://download.lenovo.com/Images/Parts/04Y0839/04Y0839_A.jpg</v>
      </c>
      <c r="N35" s="40" t="str">
        <f aca="false">IF(ISBLANK(Values!$F34),"",Values!N34)</f>
        <v>https://download.lenovo.com/Images/Parts/04Y0839/04Y0839_B.jpg</v>
      </c>
      <c r="O35" s="40" t="str">
        <f aca="false">IF(ISBLANK(Values!$F34),"",Values!O34)</f>
        <v>https://download.lenovo.com/Images/Parts/04Y0839/04Y0839_details.jpg</v>
      </c>
      <c r="P35" s="40" t="str">
        <f aca="false">IF(ISBLANK(Values!$F34),"",Values!P34)</f>
        <v/>
      </c>
      <c r="Q35" s="40" t="str">
        <f aca="false">IF(ISBLANK(Values!$F34),"",Values!Q34)</f>
        <v/>
      </c>
      <c r="R35" s="40" t="str">
        <f aca="false">IF(ISBLANK(Values!$F34),"",Values!R34)</f>
        <v/>
      </c>
      <c r="S35" s="40" t="str">
        <f aca="false">IF(ISBLANK(Values!$F34),"",Values!S34)</f>
        <v/>
      </c>
      <c r="T35" s="40" t="str">
        <f aca="false">IF(ISBLANK(Values!$F34),"",Values!T34)</f>
        <v/>
      </c>
      <c r="U35" s="40"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Update</v>
      </c>
      <c r="AB35" s="36" t="str">
        <f aca="false">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 aca="false">IF(ISBLANK(Values!E34),"",IF(Values!I34,Values!$B$23,Values!$B$33))</f>
        <v>👉MAS DE 10.000 CLIENTES SATISFECHOS EN TODO EL MUNDO: Teclado restaurado en Europa  </v>
      </c>
      <c r="AJ35" s="42" t="str">
        <f aca="false">IF(ISBLANK(Values!E34),"","👉 "&amp;Values!H34&amp; " "&amp;Values!$B$24 &amp;" "&amp;Values!$B$3)</f>
        <v>👉 húngaro Compatible con Lenovo T431 T431s T440 T440E T440p T440s T450 L440 E431 E441</v>
      </c>
      <c r="AK35" s="1" t="str">
        <f aca="false">IF(ISBLANK(Values!E34),"",Values!$B$25)</f>
        <v>COMUNICACIÓN Y SOPORTE TÉCNICO: rápido y fluido 24h</v>
      </c>
      <c r="AL35" s="1" t="str">
        <f aca="false">IF(ISBLANK(Values!E34),"",Values!$B$26)</f>
        <v>GARANTÍA DE 6 MESES INCLUIDA: relajese , está cubierto </v>
      </c>
      <c r="AM35" s="1" t="str">
        <f aca="false">IF(ISBLANK(Values!E34),"",Values!$B$27)</f>
        <v>♻️Be green! ♻️ ¡Con este teclado, ahorra hasta un 80% de CO2!</v>
      </c>
      <c r="AN35" s="1"/>
      <c r="AO35" s="1"/>
      <c r="AP35" s="1"/>
      <c r="AQ35" s="1"/>
      <c r="AR35" s="1"/>
      <c r="AS35" s="1"/>
      <c r="AT35" s="1" t="str">
        <f aca="false">IF(ISBLANK(Values!E34),"",IF(Values!J34,"Backlit", "Non-Backlit"))</f>
        <v>Non-Backlit</v>
      </c>
      <c r="AU35" s="1"/>
      <c r="AV35" s="28" t="str">
        <f aca="false">IF(ISBLANK(Values!E34),"",Values!H34)</f>
        <v>húngaro</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Dinamarca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44.95</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3" customFormat="true" ht="28.35"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IF(ISBLANK(Values!E35),"",IF(Values!J35,Values!H35 &amp;" "&amp;  Values!$B$1 &amp; " " &amp;Values!$B$3,Values!G35 &amp;" "&amp;  Values!$B$2 &amp; " " &amp;Values!$B$3))</f>
        <v>Dutch Teclado original sin retroiluminación para Lenovo Thinkpad T431 T431s T440 T440E T440p T440s T450 L440 E431 E441</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44.95</v>
      </c>
      <c r="L36" s="39" t="n">
        <f aca="false">IF(ISBLANK(Values!E35),"",Values!$B$18)</f>
        <v>5</v>
      </c>
      <c r="M36" s="28" t="str">
        <f aca="false">IF(ISBLANK(Values!E35),"",Values!$M35)</f>
        <v>https://download.lenovo.com/Images/Parts/04Y0881/04Y0881_A.jpg</v>
      </c>
      <c r="N36" s="40" t="str">
        <f aca="false">IF(ISBLANK(Values!$F35),"",Values!N35)</f>
        <v>https://download.lenovo.com/Images/Parts/04Y0881/04Y0881_B.jpg</v>
      </c>
      <c r="O36" s="40" t="str">
        <f aca="false">IF(ISBLANK(Values!$F35),"",Values!O35)</f>
        <v>https://download.lenovo.com/Images/Parts/04Y0881/04Y0881_details.jpg</v>
      </c>
      <c r="P36" s="40" t="str">
        <f aca="false">IF(ISBLANK(Values!$F35),"",Values!P35)</f>
        <v/>
      </c>
      <c r="Q36" s="40" t="str">
        <f aca="false">IF(ISBLANK(Values!$F35),"",Values!Q35)</f>
        <v/>
      </c>
      <c r="R36" s="40" t="str">
        <f aca="false">IF(ISBLANK(Values!$F35),"",Values!R35)</f>
        <v/>
      </c>
      <c r="S36" s="40" t="str">
        <f aca="false">IF(ISBLANK(Values!$F35),"",Values!S35)</f>
        <v/>
      </c>
      <c r="T36" s="40" t="str">
        <f aca="false">IF(ISBLANK(Values!$F35),"",Values!T35)</f>
        <v/>
      </c>
      <c r="U36" s="40"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Update</v>
      </c>
      <c r="AB36" s="36" t="str">
        <f aca="false">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 aca="false">IF(ISBLANK(Values!E35),"",IF(Values!I35,Values!$B$23,Values!$B$33))</f>
        <v>👉MAS DE 10.000 CLIENTES SATISFECHOS EN TODO EL MUNDO: Teclado restaurado en Europa  </v>
      </c>
      <c r="AJ36" s="42" t="str">
        <f aca="false">IF(ISBLANK(Values!E35),"","👉 "&amp;Values!H35&amp; " "&amp;Values!$B$24 &amp;" "&amp;Values!$B$3)</f>
        <v>👉 holandés Compatible con Lenovo T431 T431s T440 T440E T440p T440s T450 L440 E431 E441</v>
      </c>
      <c r="AK36" s="1" t="str">
        <f aca="false">IF(ISBLANK(Values!E35),"",Values!$B$25)</f>
        <v>COMUNICACIÓN Y SOPORTE TÉCNICO: rápido y fluido 24h</v>
      </c>
      <c r="AL36" s="1" t="str">
        <f aca="false">IF(ISBLANK(Values!E35),"",Values!$B$26)</f>
        <v>GARANTÍA DE 6 MESES INCLUIDA: relajese , está cubierto </v>
      </c>
      <c r="AM36" s="1" t="str">
        <f aca="false">IF(ISBLANK(Values!E35),"",Values!$B$27)</f>
        <v>♻️Be green! ♻️ ¡Con este teclado, ahorra hasta un 80% de CO2!</v>
      </c>
      <c r="AN36" s="1"/>
      <c r="AO36" s="1"/>
      <c r="AP36" s="1"/>
      <c r="AQ36" s="1"/>
      <c r="AR36" s="1"/>
      <c r="AS36" s="1"/>
      <c r="AT36" s="1" t="str">
        <f aca="false">IF(ISBLANK(Values!E35),"",IF(Values!J35,"Backlit", "Non-Backlit"))</f>
        <v>Non-Backlit</v>
      </c>
      <c r="AU36" s="1"/>
      <c r="AV36" s="28" t="str">
        <f aca="false">IF(ISBLANK(Values!E35),"",Values!H35)</f>
        <v>holandés</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Dinamarca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44.95</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3" customFormat="true" ht="28.35"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IF(ISBLANK(Values!E36),"",IF(Values!J36,Values!H36 &amp;" "&amp;  Values!$B$1 &amp; " " &amp;Values!$B$3,Values!G36 &amp;" "&amp;  Values!$B$2 &amp; " " &amp;Values!$B$3))</f>
        <v>Norwegian Teclado original sin retroiluminación para Lenovo Thinkpad T431 T431s T440 T440E T440p T440s T450 L440 E431 E441</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44.95</v>
      </c>
      <c r="L37" s="39" t="n">
        <f aca="false">IF(ISBLANK(Values!E36),"",Values!$B$18)</f>
        <v>5</v>
      </c>
      <c r="M37" s="28" t="str">
        <f aca="false">IF(ISBLANK(Values!E36),"",Values!$M36)</f>
        <v>https://download.lenovo.com/Images/Parts/04Y0844/04Y0844_A.jpg</v>
      </c>
      <c r="N37" s="40" t="str">
        <f aca="false">IF(ISBLANK(Values!$F36),"",Values!N36)</f>
        <v>https://download.lenovo.com/Images/Parts/04Y0844/04Y0844_B.jpg</v>
      </c>
      <c r="O37" s="40" t="str">
        <f aca="false">IF(ISBLANK(Values!$F36),"",Values!O36)</f>
        <v>https://download.lenovo.com/Images/Parts/04Y0844/04Y0844_details.jpg</v>
      </c>
      <c r="P37" s="40" t="str">
        <f aca="false">IF(ISBLANK(Values!$F36),"",Values!P36)</f>
        <v/>
      </c>
      <c r="Q37" s="40" t="str">
        <f aca="false">IF(ISBLANK(Values!$F36),"",Values!Q36)</f>
        <v/>
      </c>
      <c r="R37" s="40" t="str">
        <f aca="false">IF(ISBLANK(Values!$F36),"",Values!R36)</f>
        <v/>
      </c>
      <c r="S37" s="40" t="str">
        <f aca="false">IF(ISBLANK(Values!$F36),"",Values!S36)</f>
        <v/>
      </c>
      <c r="T37" s="40" t="str">
        <f aca="false">IF(ISBLANK(Values!$F36),"",Values!T36)</f>
        <v/>
      </c>
      <c r="U37" s="40"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Update</v>
      </c>
      <c r="AB37" s="36" t="str">
        <f aca="false">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 aca="false">IF(ISBLANK(Values!E36),"",IF(Values!I36,Values!$B$23,Values!$B$33))</f>
        <v>👉MAS DE 10.000 CLIENTES SATISFECHOS EN TODO EL MUNDO: Teclado restaurado en Europa  </v>
      </c>
      <c r="AJ37" s="42" t="str">
        <f aca="false">IF(ISBLANK(Values!E36),"","👉 "&amp;Values!H36&amp; " "&amp;Values!$B$24 &amp;" "&amp;Values!$B$3)</f>
        <v>👉 noruego Compatible con Lenovo T431 T431s T440 T440E T440p T440s T450 L440 E431 E441</v>
      </c>
      <c r="AK37" s="1" t="str">
        <f aca="false">IF(ISBLANK(Values!E36),"",Values!$B$25)</f>
        <v>COMUNICACIÓN Y SOPORTE TÉCNICO: rápido y fluido 24h</v>
      </c>
      <c r="AL37" s="1" t="str">
        <f aca="false">IF(ISBLANK(Values!E36),"",Values!$B$26)</f>
        <v>GARANTÍA DE 6 MESES INCLUIDA: relajese , está cubierto </v>
      </c>
      <c r="AM37" s="1" t="str">
        <f aca="false">IF(ISBLANK(Values!E36),"",Values!$B$27)</f>
        <v>♻️Be green! ♻️ ¡Con este teclado, ahorra hasta un 80% de CO2!</v>
      </c>
      <c r="AN37" s="1"/>
      <c r="AO37" s="1"/>
      <c r="AP37" s="1"/>
      <c r="AQ37" s="1"/>
      <c r="AR37" s="1"/>
      <c r="AS37" s="1"/>
      <c r="AT37" s="1" t="str">
        <f aca="false">IF(ISBLANK(Values!E36),"",IF(Values!J36,"Backlit", "Non-Backlit"))</f>
        <v>Non-Backlit</v>
      </c>
      <c r="AU37" s="1"/>
      <c r="AV37" s="28" t="str">
        <f aca="false">IF(ISBLANK(Values!E36),"",Values!H36)</f>
        <v>noruego</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Dinamarca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44.95</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3" customFormat="true" ht="28.35"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IF(ISBLANK(Values!E37),"",IF(Values!J37,Values!H37 &amp;" "&amp;  Values!$B$1 &amp; " " &amp;Values!$B$3,Values!G37 &amp;" "&amp;  Values!$B$2 &amp; " " &amp;Values!$B$3))</f>
        <v>Polish Teclado original sin retroiluminación para Lenovo Thinkpad T431 T431s T440 T440E T440p T440s T450 L440 E431 E441</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44.95</v>
      </c>
      <c r="L38" s="39" t="n">
        <f aca="false">IF(ISBLANK(Values!E37),"",Values!$B$18)</f>
        <v>5</v>
      </c>
      <c r="M38" s="28" t="str">
        <f aca="false">IF(ISBLANK(Values!E37),"",Values!$M37)</f>
        <v>https://download.lenovo.com/Images/Parts/04Y0845/04Y0845_A.jpg</v>
      </c>
      <c r="N38" s="40" t="str">
        <f aca="false">IF(ISBLANK(Values!$F37),"",Values!N37)</f>
        <v>https://download.lenovo.com/Images/Parts/04Y0845/04Y0845_B.jpg</v>
      </c>
      <c r="O38" s="40" t="str">
        <f aca="false">IF(ISBLANK(Values!$F37),"",Values!O37)</f>
        <v>https://download.lenovo.com/Images/Parts/04Y0845/04Y0845_details.jpg</v>
      </c>
      <c r="P38" s="40" t="str">
        <f aca="false">IF(ISBLANK(Values!$F37),"",Values!P37)</f>
        <v/>
      </c>
      <c r="Q38" s="40" t="str">
        <f aca="false">IF(ISBLANK(Values!$F37),"",Values!Q37)</f>
        <v/>
      </c>
      <c r="R38" s="40" t="str">
        <f aca="false">IF(ISBLANK(Values!$F37),"",Values!R37)</f>
        <v/>
      </c>
      <c r="S38" s="40" t="str">
        <f aca="false">IF(ISBLANK(Values!$F37),"",Values!S37)</f>
        <v/>
      </c>
      <c r="T38" s="40" t="str">
        <f aca="false">IF(ISBLANK(Values!$F37),"",Values!T37)</f>
        <v/>
      </c>
      <c r="U38" s="40"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Update</v>
      </c>
      <c r="AB38" s="36" t="str">
        <f aca="false">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 aca="false">IF(ISBLANK(Values!E37),"",IF(Values!I37,Values!$B$23,Values!$B$33))</f>
        <v>👉MAS DE 10.000 CLIENTES SATISFECHOS EN TODO EL MUNDO: Teclado restaurado en Europa  </v>
      </c>
      <c r="AJ38" s="42" t="str">
        <f aca="false">IF(ISBLANK(Values!E37),"","👉 "&amp;Values!H37&amp; " "&amp;Values!$B$24 &amp;" "&amp;Values!$B$3)</f>
        <v>👉 polaco Compatible con Lenovo T431 T431s T440 T440E T440p T440s T450 L440 E431 E441</v>
      </c>
      <c r="AK38" s="1" t="str">
        <f aca="false">IF(ISBLANK(Values!E37),"",Values!$B$25)</f>
        <v>COMUNICACIÓN Y SOPORTE TÉCNICO: rápido y fluido 24h</v>
      </c>
      <c r="AL38" s="1" t="str">
        <f aca="false">IF(ISBLANK(Values!E37),"",Values!$B$26)</f>
        <v>GARANTÍA DE 6 MESES INCLUIDA: relajese , está cubierto </v>
      </c>
      <c r="AM38" s="1" t="str">
        <f aca="false">IF(ISBLANK(Values!E37),"",Values!$B$27)</f>
        <v>♻️Be green! ♻️ ¡Con este teclado, ahorra hasta un 80% de CO2!</v>
      </c>
      <c r="AN38" s="1"/>
      <c r="AO38" s="1"/>
      <c r="AP38" s="1"/>
      <c r="AQ38" s="1"/>
      <c r="AR38" s="1"/>
      <c r="AS38" s="1"/>
      <c r="AT38" s="1" t="str">
        <f aca="false">IF(ISBLANK(Values!E37),"",IF(Values!J37,"Backlit", "Non-Backlit"))</f>
        <v>Non-Backlit</v>
      </c>
      <c r="AU38" s="1"/>
      <c r="AV38" s="28" t="str">
        <f aca="false">IF(ISBLANK(Values!E37),"",Values!H37)</f>
        <v>polaco</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Dinamarca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44.95</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3" customFormat="true" ht="28.35"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IF(ISBLANK(Values!E38),"",IF(Values!J38,Values!H38 &amp;" "&amp;  Values!$B$1 &amp; " " &amp;Values!$B$3,Values!G38 &amp;" "&amp;  Values!$B$2 &amp; " " &amp;Values!$B$3))</f>
        <v>Portuguese Teclado original sin retroiluminación para Lenovo Thinkpad T431 T431s T440 T440E T440p T440s T450 L440 E431 E441</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44.95</v>
      </c>
      <c r="L39" s="39" t="n">
        <f aca="false">IF(ISBLANK(Values!E38),"",Values!$B$18)</f>
        <v>5</v>
      </c>
      <c r="M39" s="28" t="str">
        <f aca="false">IF(ISBLANK(Values!E38),"",Values!$M38)</f>
        <v>https://download.lenovo.com/Images/Parts/04Y0846/04Y0846_A.jpg</v>
      </c>
      <c r="N39" s="40" t="str">
        <f aca="false">IF(ISBLANK(Values!$F38),"",Values!N38)</f>
        <v>https://download.lenovo.com/Images/Parts/04Y0846/04Y0846_B.jpg</v>
      </c>
      <c r="O39" s="40" t="str">
        <f aca="false">IF(ISBLANK(Values!$F38),"",Values!O38)</f>
        <v>https://download.lenovo.com/Images/Parts/04Y0846/04Y0846_details.jpg</v>
      </c>
      <c r="P39" s="40" t="str">
        <f aca="false">IF(ISBLANK(Values!$F38),"",Values!P38)</f>
        <v/>
      </c>
      <c r="Q39" s="40" t="str">
        <f aca="false">IF(ISBLANK(Values!$F38),"",Values!Q38)</f>
        <v/>
      </c>
      <c r="R39" s="40" t="str">
        <f aca="false">IF(ISBLANK(Values!$F38),"",Values!R38)</f>
        <v/>
      </c>
      <c r="S39" s="40" t="str">
        <f aca="false">IF(ISBLANK(Values!$F38),"",Values!S38)</f>
        <v/>
      </c>
      <c r="T39" s="40" t="str">
        <f aca="false">IF(ISBLANK(Values!$F38),"",Values!T38)</f>
        <v/>
      </c>
      <c r="U39" s="40"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Update</v>
      </c>
      <c r="AB39" s="36" t="str">
        <f aca="false">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 aca="false">IF(ISBLANK(Values!E38),"",IF(Values!I38,Values!$B$23,Values!$B$33))</f>
        <v>👉MAS DE 10.000 CLIENTES SATISFECHOS EN TODO EL MUNDO: Teclado restaurado en Europa  </v>
      </c>
      <c r="AJ39" s="42" t="str">
        <f aca="false">IF(ISBLANK(Values!E38),"","👉 "&amp;Values!H38&amp; " "&amp;Values!$B$24 &amp;" "&amp;Values!$B$3)</f>
        <v>👉 portugués Compatible con Lenovo T431 T431s T440 T440E T440p T440s T450 L440 E431 E441</v>
      </c>
      <c r="AK39" s="1" t="str">
        <f aca="false">IF(ISBLANK(Values!E38),"",Values!$B$25)</f>
        <v>COMUNICACIÓN Y SOPORTE TÉCNICO: rápido y fluido 24h</v>
      </c>
      <c r="AL39" s="1" t="str">
        <f aca="false">IF(ISBLANK(Values!E38),"",Values!$B$26)</f>
        <v>GARANTÍA DE 6 MESES INCLUIDA: relajese , está cubierto </v>
      </c>
      <c r="AM39" s="1" t="str">
        <f aca="false">IF(ISBLANK(Values!E38),"",Values!$B$27)</f>
        <v>♻️Be green! ♻️ ¡Con este teclado, ahorra hasta un 80% de CO2!</v>
      </c>
      <c r="AN39" s="1"/>
      <c r="AO39" s="1"/>
      <c r="AP39" s="1"/>
      <c r="AQ39" s="1"/>
      <c r="AR39" s="1"/>
      <c r="AS39" s="1"/>
      <c r="AT39" s="1" t="str">
        <f aca="false">IF(ISBLANK(Values!E38),"",IF(Values!J38,"Backlit", "Non-Backlit"))</f>
        <v>Non-Backlit</v>
      </c>
      <c r="AU39" s="1"/>
      <c r="AV39" s="28" t="str">
        <f aca="false">IF(ISBLANK(Values!E38),"",Values!H38)</f>
        <v>portugués</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Dinamarca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44.95</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3" customFormat="true" ht="28.35"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IF(ISBLANK(Values!E39),"",IF(Values!J39,Values!H39 &amp;" "&amp;  Values!$B$1 &amp; " " &amp;Values!$B$3,Values!G39 &amp;" "&amp;  Values!$B$2 &amp; " " &amp;Values!$B$3))</f>
        <v>Swedish – Finnish Teclado original sin retroiluminación para Lenovo Thinkpad T431 T431s T440 T440E T440p T440s T450 L440 E431 E441</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44.95</v>
      </c>
      <c r="L40" s="39" t="n">
        <f aca="false">IF(ISBLANK(Values!E39),"",Values!$B$18)</f>
        <v>5</v>
      </c>
      <c r="M40" s="28" t="str">
        <f aca="false">IF(ISBLANK(Values!E39),"",Values!$M39)</f>
        <v>https://download.lenovo.com/Images/Parts/04Y0850/04Y0850_A.jpg</v>
      </c>
      <c r="N40" s="40" t="str">
        <f aca="false">IF(ISBLANK(Values!$F39),"",Values!N39)</f>
        <v>https://download.lenovo.com/Images/Parts/04Y0850/04Y0850_B.jpg</v>
      </c>
      <c r="O40" s="40" t="str">
        <f aca="false">IF(ISBLANK(Values!$F39),"",Values!O39)</f>
        <v>https://download.lenovo.com/Images/Parts/04Y0850/04Y0850_details.jpg</v>
      </c>
      <c r="P40" s="40" t="str">
        <f aca="false">IF(ISBLANK(Values!$F39),"",Values!P39)</f>
        <v/>
      </c>
      <c r="Q40" s="40" t="str">
        <f aca="false">IF(ISBLANK(Values!$F39),"",Values!Q39)</f>
        <v/>
      </c>
      <c r="R40" s="40" t="str">
        <f aca="false">IF(ISBLANK(Values!$F39),"",Values!R39)</f>
        <v/>
      </c>
      <c r="S40" s="40" t="str">
        <f aca="false">IF(ISBLANK(Values!$F39),"",Values!S39)</f>
        <v/>
      </c>
      <c r="T40" s="40" t="str">
        <f aca="false">IF(ISBLANK(Values!$F39),"",Values!T39)</f>
        <v/>
      </c>
      <c r="U40" s="40"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Update</v>
      </c>
      <c r="AB40" s="36" t="str">
        <f aca="false">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 aca="false">IF(ISBLANK(Values!E39),"",IF(Values!I39,Values!$B$23,Values!$B$33))</f>
        <v>👉MAS DE 10.000 CLIENTES SATISFECHOS EN TODO EL MUNDO: Teclado restaurado en Europa  </v>
      </c>
      <c r="AJ40" s="42" t="str">
        <f aca="false">IF(ISBLANK(Values!E39),"","👉 "&amp;Values!H39&amp; " "&amp;Values!$B$24 &amp;" "&amp;Values!$B$3)</f>
        <v>👉 Sueco – Finlandes Compatible con Lenovo T431 T431s T440 T440E T440p T440s T450 L440 E431 E441</v>
      </c>
      <c r="AK40" s="1" t="str">
        <f aca="false">IF(ISBLANK(Values!E39),"",Values!$B$25)</f>
        <v>COMUNICACIÓN Y SOPORTE TÉCNICO: rápido y fluido 24h</v>
      </c>
      <c r="AL40" s="1" t="str">
        <f aca="false">IF(ISBLANK(Values!E39),"",Values!$B$26)</f>
        <v>GARANTÍA DE 6 MESES INCLUIDA: relajese , está cubierto </v>
      </c>
      <c r="AM40" s="1" t="str">
        <f aca="false">IF(ISBLANK(Values!E39),"",Values!$B$27)</f>
        <v>♻️Be green! ♻️ ¡Con este teclado, ahorra hasta un 80% de CO2!</v>
      </c>
      <c r="AN40" s="1"/>
      <c r="AO40" s="1"/>
      <c r="AP40" s="1"/>
      <c r="AQ40" s="1"/>
      <c r="AR40" s="1"/>
      <c r="AS40" s="1"/>
      <c r="AT40" s="1" t="str">
        <f aca="false">IF(ISBLANK(Values!E39),"",IF(Values!J39,"Backlit", "Non-Backlit"))</f>
        <v>Non-Backlit</v>
      </c>
      <c r="AU40" s="1"/>
      <c r="AV40" s="28" t="str">
        <f aca="false">IF(ISBLANK(Values!E39),"",Values!H39)</f>
        <v>Sueco – Finlandes</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Dinamarca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44.95</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3" customFormat="true" ht="28.35"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IF(ISBLANK(Values!E40),"",IF(Values!J40,Values!H40 &amp;" "&amp;  Values!$B$1 &amp; " " &amp;Values!$B$3,Values!G40 &amp;" "&amp;  Values!$B$2 &amp; " " &amp;Values!$B$3))</f>
        <v>Swiss Teclado original sin retroiluminación para Lenovo Thinkpad T431 T431s T440 T440E T440p T440s T450 L440 E431 E441</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44.95</v>
      </c>
      <c r="L41" s="39" t="n">
        <f aca="false">IF(ISBLANK(Values!E40),"",Values!$B$18)</f>
        <v>5</v>
      </c>
      <c r="M41" s="28" t="str">
        <f aca="false">IF(ISBLANK(Values!E40),"",Values!$M40)</f>
        <v>https://download.lenovo.com/Images/Parts/04Y0851/04Y0851_A.jpg</v>
      </c>
      <c r="N41" s="40" t="str">
        <f aca="false">IF(ISBLANK(Values!$F40),"",Values!N40)</f>
        <v>https://download.lenovo.com/Images/Parts/04Y0851/04Y0851_B.jpg</v>
      </c>
      <c r="O41" s="40" t="str">
        <f aca="false">IF(ISBLANK(Values!$F40),"",Values!O40)</f>
        <v>https://download.lenovo.com/Images/Parts/04Y0851/04Y0851_details.jpg</v>
      </c>
      <c r="P41" s="40" t="str">
        <f aca="false">IF(ISBLANK(Values!$F40),"",Values!P40)</f>
        <v/>
      </c>
      <c r="Q41" s="40" t="str">
        <f aca="false">IF(ISBLANK(Values!$F40),"",Values!Q40)</f>
        <v/>
      </c>
      <c r="R41" s="40" t="str">
        <f aca="false">IF(ISBLANK(Values!$F40),"",Values!R40)</f>
        <v/>
      </c>
      <c r="S41" s="40" t="str">
        <f aca="false">IF(ISBLANK(Values!$F40),"",Values!S40)</f>
        <v/>
      </c>
      <c r="T41" s="40" t="str">
        <f aca="false">IF(ISBLANK(Values!$F40),"",Values!T40)</f>
        <v/>
      </c>
      <c r="U41" s="40"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Update</v>
      </c>
      <c r="AB41" s="36" t="str">
        <f aca="false">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 aca="false">IF(ISBLANK(Values!E40),"",IF(Values!I40,Values!$B$23,Values!$B$33))</f>
        <v>👉MAS DE 10.000 CLIENTES SATISFECHOS EN TODO EL MUNDO: Teclado restaurado en Europa  </v>
      </c>
      <c r="AJ41" s="42" t="str">
        <f aca="false">IF(ISBLANK(Values!E40),"","👉 "&amp;Values!H40&amp; " "&amp;Values!$B$24 &amp;" "&amp;Values!$B$3)</f>
        <v>👉 suizo Compatible con Lenovo T431 T431s T440 T440E T440p T440s T450 L440 E431 E441</v>
      </c>
      <c r="AK41" s="1" t="str">
        <f aca="false">IF(ISBLANK(Values!E40),"",Values!$B$25)</f>
        <v>COMUNICACIÓN Y SOPORTE TÉCNICO: rápido y fluido 24h</v>
      </c>
      <c r="AL41" s="1" t="str">
        <f aca="false">IF(ISBLANK(Values!E40),"",Values!$B$26)</f>
        <v>GARANTÍA DE 6 MESES INCLUIDA: relajese , está cubierto </v>
      </c>
      <c r="AM41" s="1" t="str">
        <f aca="false">IF(ISBLANK(Values!E40),"",Values!$B$27)</f>
        <v>♻️Be green! ♻️ ¡Con este teclado, ahorra hasta un 80% de CO2!</v>
      </c>
      <c r="AN41" s="1"/>
      <c r="AO41" s="1"/>
      <c r="AP41" s="1"/>
      <c r="AQ41" s="1"/>
      <c r="AR41" s="1"/>
      <c r="AS41" s="1"/>
      <c r="AT41" s="1" t="str">
        <f aca="false">IF(ISBLANK(Values!E40),"",IF(Values!J40,"Backlit", "Non-Backlit"))</f>
        <v>Non-Backlit</v>
      </c>
      <c r="AU41" s="1"/>
      <c r="AV41" s="28" t="str">
        <f aca="false">IF(ISBLANK(Values!E40),"",Values!H40)</f>
        <v>suizo</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Dinamarca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44.95</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IF(ISBLANK(Values!E41),"",IF(Values!J41,Values!H41 &amp;" "&amp;  Values!$B$1 &amp; " " &amp;Values!$B$3,Values!G41 &amp;" "&amp;  Values!$B$2 &amp; " " &amp;Values!$B$3))</f>
        <v>US International Teclado original sin retroiluminación para Lenovo Thinkpad T431 T431s T440 T440E T440p T440s T450 L440 E431 E441</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44.95</v>
      </c>
      <c r="L42" s="39" t="n">
        <f aca="false">IF(ISBLANK(Values!E41),"",Values!$B$18)</f>
        <v>5</v>
      </c>
      <c r="M42" s="28" t="str">
        <f aca="false">IF(ISBLANK(Values!E41),"",Values!$M41)</f>
        <v>https://download.lenovo.com/Images/Parts/04Y0892/04Y0892_A.jpg</v>
      </c>
      <c r="N42" s="40" t="str">
        <f aca="false">IF(ISBLANK(Values!$F41),"",Values!N41)</f>
        <v>https://download.lenovo.com/Images/Parts/04Y0892/04Y0892_B.jpg</v>
      </c>
      <c r="O42" s="40" t="str">
        <f aca="false">IF(ISBLANK(Values!$F41),"",Values!O41)</f>
        <v>https://download.lenovo.com/Images/Parts/04Y0892/04Y0892_details.jpg</v>
      </c>
      <c r="P42" s="40" t="str">
        <f aca="false">IF(ISBLANK(Values!$F41),"",Values!P41)</f>
        <v/>
      </c>
      <c r="Q42" s="40" t="str">
        <f aca="false">IF(ISBLANK(Values!$F41),"",Values!Q41)</f>
        <v/>
      </c>
      <c r="R42" s="40" t="str">
        <f aca="false">IF(ISBLANK(Values!$F41),"",Values!R41)</f>
        <v/>
      </c>
      <c r="S42" s="40" t="str">
        <f aca="false">IF(ISBLANK(Values!$F41),"",Values!S41)</f>
        <v/>
      </c>
      <c r="T42" s="40" t="str">
        <f aca="false">IF(ISBLANK(Values!$F41),"",Values!T41)</f>
        <v/>
      </c>
      <c r="U42" s="40"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Update</v>
      </c>
      <c r="AB42" s="36" t="str">
        <f aca="false">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 aca="false">IF(ISBLANK(Values!E41),"",IF(Values!I41,Values!$B$23,Values!$B$33))</f>
        <v>👉MAS DE 10.000 CLIENTES SATISFECHOS EN TODO EL MUNDO: Teclado restaurado en Europa  </v>
      </c>
      <c r="AJ42" s="42" t="str">
        <f aca="false">IF(ISBLANK(Values!E41),"","👉 "&amp;Values!H41&amp; " "&amp;Values!$B$24 &amp;" "&amp;Values!$B$3)</f>
        <v>👉 US internacional Compatible con Lenovo T431 T431s T440 T440E T440p T440s T450 L440 E431 E441</v>
      </c>
      <c r="AK42" s="1" t="str">
        <f aca="false">IF(ISBLANK(Values!E41),"",Values!$B$25)</f>
        <v>COMUNICACIÓN Y SOPORTE TÉCNICO: rápido y fluido 24h</v>
      </c>
      <c r="AL42" s="1" t="str">
        <f aca="false">IF(ISBLANK(Values!E41),"",Values!$B$26)</f>
        <v>GARANTÍA DE 6 MESES INCLUIDA: relajese , está cubierto </v>
      </c>
      <c r="AM42" s="1" t="str">
        <f aca="false">IF(ISBLANK(Values!E41),"",Values!$B$27)</f>
        <v>♻️Be green! ♻️ ¡Con este teclado, ahorra hasta un 80% de CO2!</v>
      </c>
      <c r="AT42" s="1" t="str">
        <f aca="false">IF(ISBLANK(Values!E41),"",IF(Values!J41,"Backlit", "Non-Backlit"))</f>
        <v>Non-Backlit</v>
      </c>
      <c r="AV42" s="28" t="str">
        <f aca="false">IF(ISBLANK(Values!E41),"",Values!H41)</f>
        <v>US internacional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Dinamarca</v>
      </c>
      <c r="CZ42" s="1" t="str">
        <f aca="false">IF(ISBLANK(Values!E41),"","No")</f>
        <v>No</v>
      </c>
      <c r="DA42" s="1" t="str">
        <f aca="false">IF(ISBLANK(Values!E41),"","No")</f>
        <v>No</v>
      </c>
      <c r="DO42" s="27" t="str">
        <f aca="false">IF(ISBLANK(Values!E41),"","Parts")</f>
        <v>Parts</v>
      </c>
      <c r="DP42" s="27"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31"/>
      <c r="DZ42" s="31"/>
      <c r="EA42" s="31"/>
      <c r="EB42" s="31"/>
      <c r="EC42" s="31"/>
      <c r="EI42" s="1"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44.95</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IF(ISBLANK(Values!E42),"",IF(Values!J42,Values!H42 &amp;" "&amp;  Values!$B$1 &amp; " " &amp;Values!$B$3,Values!G42 &amp;" "&amp;  Values!$B$2 &amp; " " &amp;Values!$B$3))</f>
        <v>Russian Teclado original sin retroiluminación para Lenovo Thinkpad T431 T431s T440 T440E T440p T440s T450 L440 E431 E441</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44.95</v>
      </c>
      <c r="L43" s="39" t="n">
        <f aca="false">IF(ISBLANK(Values!E42),"",Values!$B$18)</f>
        <v>5</v>
      </c>
      <c r="M43" s="28" t="str">
        <f aca="false">IF(ISBLANK(Values!E42),"",Values!$M42)</f>
        <v>https://download.lenovo.com/Images/Parts/04Y0847/04Y0847_A.jpg</v>
      </c>
      <c r="N43" s="40" t="str">
        <f aca="false">IF(ISBLANK(Values!$F42),"",Values!N42)</f>
        <v>https://download.lenovo.com/Images/Parts/04Y0847/04Y0847_B.jpg</v>
      </c>
      <c r="O43" s="40" t="str">
        <f aca="false">IF(ISBLANK(Values!$F42),"",Values!O42)</f>
        <v>https://download.lenovo.com/Images/Parts/04Y0847/04Y0847_details.jpg</v>
      </c>
      <c r="P43" s="40" t="str">
        <f aca="false">IF(ISBLANK(Values!$F42),"",Values!P42)</f>
        <v/>
      </c>
      <c r="Q43" s="40" t="str">
        <f aca="false">IF(ISBLANK(Values!$F42),"",Values!Q42)</f>
        <v/>
      </c>
      <c r="R43" s="40" t="str">
        <f aca="false">IF(ISBLANK(Values!$F42),"",Values!R42)</f>
        <v/>
      </c>
      <c r="S43" s="40" t="str">
        <f aca="false">IF(ISBLANK(Values!$F42),"",Values!S42)</f>
        <v/>
      </c>
      <c r="T43" s="40" t="str">
        <f aca="false">IF(ISBLANK(Values!$F42),"",Values!T42)</f>
        <v/>
      </c>
      <c r="U43" s="40"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Update</v>
      </c>
      <c r="AB43" s="36" t="str">
        <f aca="false">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 aca="false">IF(ISBLANK(Values!E42),"",IF(Values!I42,Values!$B$23,Values!$B$33))</f>
        <v>👉MAS DE 10.000 CLIENTES SATISFECHOS EN TODO EL MUNDO: Teclado restaurado en Europa  </v>
      </c>
      <c r="AJ43" s="42" t="str">
        <f aca="false">IF(ISBLANK(Values!E42),"","👉 "&amp;Values!H42&amp; " "&amp;Values!$B$24 &amp;" "&amp;Values!$B$3)</f>
        <v>👉 ruso Compatible con Lenovo T431 T431s T440 T440E T440p T440s T450 L440 E431 E441</v>
      </c>
      <c r="AK43" s="1" t="str">
        <f aca="false">IF(ISBLANK(Values!E42),"",Values!$B$25)</f>
        <v>COMUNICACIÓN Y SOPORTE TÉCNICO: rápido y fluido 24h</v>
      </c>
      <c r="AL43" s="1" t="str">
        <f aca="false">IF(ISBLANK(Values!E42),"",Values!$B$26)</f>
        <v>GARANTÍA DE 6 MESES INCLUIDA: relajese , está cubierto </v>
      </c>
      <c r="AM43" s="1" t="str">
        <f aca="false">IF(ISBLANK(Values!E42),"",Values!$B$27)</f>
        <v>♻️Be green! ♻️ ¡Con este teclado, ahorra hasta un 80% de CO2!</v>
      </c>
      <c r="AT43" s="1" t="str">
        <f aca="false">IF(ISBLANK(Values!E42),"",IF(Values!J42,"Backlit", "Non-Backlit"))</f>
        <v>Non-Backlit</v>
      </c>
      <c r="AV43" s="28" t="str">
        <f aca="false">IF(ISBLANK(Values!E42),"",Values!H42)</f>
        <v>ruso</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Dinamarca</v>
      </c>
      <c r="CZ43" s="1" t="str">
        <f aca="false">IF(ISBLANK(Values!E42),"","No")</f>
        <v>No</v>
      </c>
      <c r="DA43" s="1" t="str">
        <f aca="false">IF(ISBLANK(Values!E42),"","No")</f>
        <v>No</v>
      </c>
      <c r="DO43" s="27" t="str">
        <f aca="false">IF(ISBLANK(Values!E42),"","Parts")</f>
        <v>Parts</v>
      </c>
      <c r="DP43" s="27"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s="31"/>
      <c r="DZ43" s="31"/>
      <c r="EA43" s="31"/>
      <c r="EB43" s="31"/>
      <c r="EC43" s="31"/>
      <c r="EI43" s="1"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44.95</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T440 RG - US</v>
      </c>
      <c r="C44" s="32" t="str">
        <f aca="false">IF(ISBLANK(Values!E43),"","TellusRem")</f>
        <v>TellusRem</v>
      </c>
      <c r="D44" s="30" t="n">
        <f aca="false">IF(ISBLANK(Values!E43),"",Values!E43)</f>
        <v>5714401441205</v>
      </c>
      <c r="E44" s="31" t="str">
        <f aca="false">IF(ISBLANK(Values!E43),"","EAN")</f>
        <v>EAN</v>
      </c>
      <c r="F44" s="28" t="str">
        <f aca="false">IF(ISBLANK(Values!E43),"",IF(Values!J43,Values!H43 &amp;" "&amp;  Values!$B$1 &amp; " " &amp;Values!$B$3,Values!G43 &amp;" "&amp;  Values!$B$2 &amp; " " &amp;Values!$B$3))</f>
        <v>US Teclado original sin retroiluminación para Lenovo Thinkpad T431 T431s T440 T440E T440p T440s T450 L440 E431 E441</v>
      </c>
      <c r="G44" s="32" t="s">
        <v>350</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44.95</v>
      </c>
      <c r="L44" s="39" t="n">
        <f aca="false">IF(ISBLANK(Values!E43),"",Values!$B$18)</f>
        <v>5</v>
      </c>
      <c r="M44" s="28" t="str">
        <f aca="false">IF(ISBLANK(Values!E43),"",Values!$M43)</f>
        <v>https://download.lenovo.com/Images/Parts/04Y0862/04Y0862_A.jpg</v>
      </c>
      <c r="N44" s="40" t="str">
        <f aca="false">IF(ISBLANK(Values!$F43),"",Values!N43)</f>
        <v>https://download.lenovo.com/Images/Parts/04Y0862/04Y0862_B.jpg</v>
      </c>
      <c r="O44" s="40" t="str">
        <f aca="false">IF(ISBLANK(Values!$F43),"",Values!O43)</f>
        <v>https://download.lenovo.com/Images/Parts/04Y0862/04Y0862_details.jpg</v>
      </c>
      <c r="P44" s="40" t="str">
        <f aca="false">IF(ISBLANK(Values!$F43),"",Values!P43)</f>
        <v/>
      </c>
      <c r="Q44" s="40" t="str">
        <f aca="false">IF(ISBLANK(Values!$F43),"",Values!Q43)</f>
        <v/>
      </c>
      <c r="R44" s="40" t="str">
        <f aca="false">IF(ISBLANK(Values!$F43),"",Values!R43)</f>
        <v/>
      </c>
      <c r="S44" s="40" t="str">
        <f aca="false">IF(ISBLANK(Values!$F43),"",Values!S43)</f>
        <v/>
      </c>
      <c r="T44" s="40" t="str">
        <f aca="false">IF(ISBLANK(Values!$F43),"",Values!T43)</f>
        <v/>
      </c>
      <c r="U44" s="40"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Update</v>
      </c>
      <c r="AB44" s="36" t="str">
        <f aca="false">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 aca="false">IF(ISBLANK(Values!E43),"",IF(Values!I43,Values!$B$23,Values!$B$33))</f>
        <v>👉MAS DE 10.000 CLIENTES SATISFECHOS EN TODO EL MUNDO: Teclado restaurado en Europa  </v>
      </c>
      <c r="AJ44" s="42" t="str">
        <f aca="false">IF(ISBLANK(Values!E43),"","👉 "&amp;Values!H43&amp; " "&amp;Values!$B$24 &amp;" "&amp;Values!$B$3)</f>
        <v>👉 US Compatible con Lenovo T431 T431s T440 T440E T440p T440s T450 L440 E431 E441</v>
      </c>
      <c r="AK44" s="1" t="str">
        <f aca="false">IF(ISBLANK(Values!E43),"",Values!$B$25)</f>
        <v>COMUNICACIÓN Y SOPORTE TÉCNICO: rápido y fluido 24h</v>
      </c>
      <c r="AL44" s="1" t="str">
        <f aca="false">IF(ISBLANK(Values!E43),"",Values!$B$26)</f>
        <v>GARANTÍA DE 6 MESES INCLUIDA: relajese , está cubierto </v>
      </c>
      <c r="AM44" s="1" t="str">
        <f aca="false">IF(ISBLANK(Values!E43),"",Values!$B$27)</f>
        <v>♻️Be green! ♻️ ¡Con este teclado, ahorra hasta un 80% de CO2!</v>
      </c>
      <c r="AT44" s="1" t="str">
        <f aca="false">IF(ISBLANK(Values!E43),"",IF(Values!J43,"Backlit", "Non-Backlit"))</f>
        <v>Non-Backlit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Dinamarca</v>
      </c>
      <c r="CZ44" s="1" t="str">
        <f aca="false">IF(ISBLANK(Values!E43),"","No")</f>
        <v>No</v>
      </c>
      <c r="DA44" s="1" t="str">
        <f aca="false">IF(ISBLANK(Values!E43),"","No")</f>
        <v>No</v>
      </c>
      <c r="DO44" s="27" t="str">
        <f aca="false">IF(ISBLANK(Values!E43),"","Parts")</f>
        <v>Parts</v>
      </c>
      <c r="DP44" s="27"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s="31"/>
      <c r="DZ44" s="31"/>
      <c r="EA44" s="31"/>
      <c r="EB44" s="31"/>
      <c r="EC44" s="31"/>
      <c r="EI44" s="1"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44.95</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40" t="str">
        <f aca="false">IF(ISBLANK(Values!$F44),"",Values!N44)</f>
        <v/>
      </c>
      <c r="O45" s="40" t="str">
        <f aca="false">IF(ISBLANK(Values!$F44),"",Values!O44)</f>
        <v/>
      </c>
      <c r="P45" s="40" t="str">
        <f aca="false">IF(ISBLANK(Values!$F44),"",Values!P44)</f>
        <v/>
      </c>
      <c r="Q45" s="40" t="str">
        <f aca="false">IF(ISBLANK(Values!$F44),"",Values!Q44)</f>
        <v/>
      </c>
      <c r="R45" s="40" t="str">
        <f aca="false">IF(ISBLANK(Values!$F44),"",Values!R44)</f>
        <v/>
      </c>
      <c r="S45" s="40" t="str">
        <f aca="false">IF(ISBLANK(Values!$F44),"",Values!S44)</f>
        <v/>
      </c>
      <c r="T45" s="40" t="str">
        <f aca="false">IF(ISBLANK(Values!$F44),"",Values!T44)</f>
        <v/>
      </c>
      <c r="U45" s="40"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40" t="str">
        <f aca="false">IF(ISBLANK(Values!$F45),"",Values!N45)</f>
        <v/>
      </c>
      <c r="O46" s="40" t="str">
        <f aca="false">IF(ISBLANK(Values!$F45),"",Values!O45)</f>
        <v/>
      </c>
      <c r="P46" s="40" t="str">
        <f aca="false">IF(ISBLANK(Values!$F45),"",Values!P45)</f>
        <v/>
      </c>
      <c r="Q46" s="40" t="str">
        <f aca="false">IF(ISBLANK(Values!$F45),"",Values!Q45)</f>
        <v/>
      </c>
      <c r="R46" s="40" t="str">
        <f aca="false">IF(ISBLANK(Values!$F45),"",Values!R45)</f>
        <v/>
      </c>
      <c r="S46" s="40" t="str">
        <f aca="false">IF(ISBLANK(Values!$F45),"",Values!S45)</f>
        <v/>
      </c>
      <c r="T46" s="40" t="str">
        <f aca="false">IF(ISBLANK(Values!$F45),"",Values!T45)</f>
        <v/>
      </c>
      <c r="U46" s="40"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40" t="str">
        <f aca="false">IF(ISBLANK(Values!$F46),"",Values!N46)</f>
        <v/>
      </c>
      <c r="O47" s="40" t="str">
        <f aca="false">IF(ISBLANK(Values!$F46),"",Values!O46)</f>
        <v/>
      </c>
      <c r="P47" s="40" t="str">
        <f aca="false">IF(ISBLANK(Values!$F46),"",Values!P46)</f>
        <v/>
      </c>
      <c r="Q47" s="40" t="str">
        <f aca="false">IF(ISBLANK(Values!$F46),"",Values!Q46)</f>
        <v/>
      </c>
      <c r="R47" s="40" t="str">
        <f aca="false">IF(ISBLANK(Values!$F46),"",Values!R46)</f>
        <v/>
      </c>
      <c r="S47" s="40" t="str">
        <f aca="false">IF(ISBLANK(Values!$F46),"",Values!S46)</f>
        <v/>
      </c>
      <c r="T47" s="40" t="str">
        <f aca="false">IF(ISBLANK(Values!$F46),"",Values!T46)</f>
        <v/>
      </c>
      <c r="U47" s="40"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40" t="str">
        <f aca="false">IF(ISBLANK(Values!$F47),"",Values!N47)</f>
        <v/>
      </c>
      <c r="O48" s="40" t="str">
        <f aca="false">IF(ISBLANK(Values!$F47),"",Values!O47)</f>
        <v/>
      </c>
      <c r="P48" s="40" t="str">
        <f aca="false">IF(ISBLANK(Values!$F47),"",Values!P47)</f>
        <v/>
      </c>
      <c r="Q48" s="40" t="str">
        <f aca="false">IF(ISBLANK(Values!$F47),"",Values!Q47)</f>
        <v/>
      </c>
      <c r="R48" s="40" t="str">
        <f aca="false">IF(ISBLANK(Values!$F47),"",Values!R47)</f>
        <v/>
      </c>
      <c r="S48" s="40" t="str">
        <f aca="false">IF(ISBLANK(Values!$F47),"",Values!S47)</f>
        <v/>
      </c>
      <c r="T48" s="40" t="str">
        <f aca="false">IF(ISBLANK(Values!$F47),"",Values!T47)</f>
        <v/>
      </c>
      <c r="U48" s="40"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40" t="str">
        <f aca="false">IF(ISBLANK(Values!$F48),"",Values!N48)</f>
        <v/>
      </c>
      <c r="O49" s="40" t="str">
        <f aca="false">IF(ISBLANK(Values!$F48),"",Values!O48)</f>
        <v/>
      </c>
      <c r="P49" s="40" t="str">
        <f aca="false">IF(ISBLANK(Values!$F48),"",Values!P48)</f>
        <v/>
      </c>
      <c r="Q49" s="40" t="str">
        <f aca="false">IF(ISBLANK(Values!$F48),"",Values!Q48)</f>
        <v/>
      </c>
      <c r="R49" s="40" t="str">
        <f aca="false">IF(ISBLANK(Values!$F48),"",Values!R48)</f>
        <v/>
      </c>
      <c r="S49" s="40" t="str">
        <f aca="false">IF(ISBLANK(Values!$F48),"",Values!S48)</f>
        <v/>
      </c>
      <c r="T49" s="40" t="str">
        <f aca="false">IF(ISBLANK(Values!$F48),"",Values!T48)</f>
        <v/>
      </c>
      <c r="U49" s="40"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40" t="str">
        <f aca="false">IF(ISBLANK(Values!$F49),"",Values!N49)</f>
        <v/>
      </c>
      <c r="O50" s="40" t="str">
        <f aca="false">IF(ISBLANK(Values!$F49),"",Values!O49)</f>
        <v/>
      </c>
      <c r="P50" s="40" t="str">
        <f aca="false">IF(ISBLANK(Values!$F49),"",Values!P49)</f>
        <v/>
      </c>
      <c r="Q50" s="40" t="str">
        <f aca="false">IF(ISBLANK(Values!$F49),"",Values!Q49)</f>
        <v/>
      </c>
      <c r="R50" s="40" t="str">
        <f aca="false">IF(ISBLANK(Values!$F49),"",Values!R49)</f>
        <v/>
      </c>
      <c r="S50" s="40" t="str">
        <f aca="false">IF(ISBLANK(Values!$F49),"",Values!S49)</f>
        <v/>
      </c>
      <c r="T50" s="40" t="str">
        <f aca="false">IF(ISBLANK(Values!$F49),"",Values!T49)</f>
        <v/>
      </c>
      <c r="U50" s="40"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40" t="str">
        <f aca="false">IF(ISBLANK(Values!$F50),"",Values!N50)</f>
        <v/>
      </c>
      <c r="O51" s="40" t="str">
        <f aca="false">IF(ISBLANK(Values!$F50),"",Values!O50)</f>
        <v/>
      </c>
      <c r="P51" s="40" t="str">
        <f aca="false">IF(ISBLANK(Values!$F50),"",Values!P50)</f>
        <v/>
      </c>
      <c r="Q51" s="40" t="str">
        <f aca="false">IF(ISBLANK(Values!$F50),"",Values!Q50)</f>
        <v/>
      </c>
      <c r="R51" s="40" t="str">
        <f aca="false">IF(ISBLANK(Values!$F50),"",Values!R50)</f>
        <v/>
      </c>
      <c r="S51" s="40" t="str">
        <f aca="false">IF(ISBLANK(Values!$F50),"",Values!S50)</f>
        <v/>
      </c>
      <c r="T51" s="40" t="str">
        <f aca="false">IF(ISBLANK(Values!$F50),"",Values!T50)</f>
        <v/>
      </c>
      <c r="U51" s="40"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40" t="str">
        <f aca="false">IF(ISBLANK(Values!$F51),"",Values!N51)</f>
        <v/>
      </c>
      <c r="O52" s="40" t="str">
        <f aca="false">IF(ISBLANK(Values!$F51),"",Values!O51)</f>
        <v/>
      </c>
      <c r="P52" s="40" t="str">
        <f aca="false">IF(ISBLANK(Values!$F51),"",Values!P51)</f>
        <v/>
      </c>
      <c r="Q52" s="40" t="str">
        <f aca="false">IF(ISBLANK(Values!$F51),"",Values!Q51)</f>
        <v/>
      </c>
      <c r="R52" s="40" t="str">
        <f aca="false">IF(ISBLANK(Values!$F51),"",Values!R51)</f>
        <v/>
      </c>
      <c r="S52" s="40" t="str">
        <f aca="false">IF(ISBLANK(Values!$F51),"",Values!S51)</f>
        <v/>
      </c>
      <c r="T52" s="40" t="str">
        <f aca="false">IF(ISBLANK(Values!$F51),"",Values!T51)</f>
        <v/>
      </c>
      <c r="U52" s="40"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40" t="str">
        <f aca="false">IF(ISBLANK(Values!$F52),"",Values!N52)</f>
        <v/>
      </c>
      <c r="O53" s="40" t="str">
        <f aca="false">IF(ISBLANK(Values!$F52),"",Values!O52)</f>
        <v/>
      </c>
      <c r="P53" s="40" t="str">
        <f aca="false">IF(ISBLANK(Values!$F52),"",Values!P52)</f>
        <v/>
      </c>
      <c r="Q53" s="40" t="str">
        <f aca="false">IF(ISBLANK(Values!$F52),"",Values!Q52)</f>
        <v/>
      </c>
      <c r="R53" s="40" t="str">
        <f aca="false">IF(ISBLANK(Values!$F52),"",Values!R52)</f>
        <v/>
      </c>
      <c r="S53" s="40" t="str">
        <f aca="false">IF(ISBLANK(Values!$F52),"",Values!S52)</f>
        <v/>
      </c>
      <c r="T53" s="40" t="str">
        <f aca="false">IF(ISBLANK(Values!$F52),"",Values!T52)</f>
        <v/>
      </c>
      <c r="U53" s="40"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40" t="str">
        <f aca="false">IF(ISBLANK(Values!$F53),"",Values!N53)</f>
        <v/>
      </c>
      <c r="O54" s="40" t="str">
        <f aca="false">IF(ISBLANK(Values!$F53),"",Values!O53)</f>
        <v/>
      </c>
      <c r="P54" s="40" t="str">
        <f aca="false">IF(ISBLANK(Values!$F53),"",Values!P53)</f>
        <v/>
      </c>
      <c r="Q54" s="40" t="str">
        <f aca="false">IF(ISBLANK(Values!$F53),"",Values!Q53)</f>
        <v/>
      </c>
      <c r="R54" s="40" t="str">
        <f aca="false">IF(ISBLANK(Values!$F53),"",Values!R53)</f>
        <v/>
      </c>
      <c r="S54" s="40" t="str">
        <f aca="false">IF(ISBLANK(Values!$F53),"",Values!S53)</f>
        <v/>
      </c>
      <c r="T54" s="40" t="str">
        <f aca="false">IF(ISBLANK(Values!$F53),"",Values!T53)</f>
        <v/>
      </c>
      <c r="U54" s="40"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40" t="str">
        <f aca="false">IF(ISBLANK(Values!$F54),"",Values!N54)</f>
        <v/>
      </c>
      <c r="O55" s="40" t="str">
        <f aca="false">IF(ISBLANK(Values!$F54),"",Values!O54)</f>
        <v/>
      </c>
      <c r="P55" s="40" t="str">
        <f aca="false">IF(ISBLANK(Values!$F54),"",Values!P54)</f>
        <v/>
      </c>
      <c r="Q55" s="40" t="str">
        <f aca="false">IF(ISBLANK(Values!$F54),"",Values!Q54)</f>
        <v/>
      </c>
      <c r="R55" s="40" t="str">
        <f aca="false">IF(ISBLANK(Values!$F54),"",Values!R54)</f>
        <v/>
      </c>
      <c r="S55" s="40" t="str">
        <f aca="false">IF(ISBLANK(Values!$F54),"",Values!S54)</f>
        <v/>
      </c>
      <c r="T55" s="40" t="str">
        <f aca="false">IF(ISBLANK(Values!$F54),"",Values!T54)</f>
        <v/>
      </c>
      <c r="U55" s="40"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40" t="str">
        <f aca="false">IF(ISBLANK(Values!$F55),"",Values!N55)</f>
        <v/>
      </c>
      <c r="O56" s="40" t="str">
        <f aca="false">IF(ISBLANK(Values!$F55),"",Values!O55)</f>
        <v/>
      </c>
      <c r="P56" s="40" t="str">
        <f aca="false">IF(ISBLANK(Values!$F55),"",Values!P55)</f>
        <v/>
      </c>
      <c r="Q56" s="40" t="str">
        <f aca="false">IF(ISBLANK(Values!$F55),"",Values!Q55)</f>
        <v/>
      </c>
      <c r="R56" s="40" t="str">
        <f aca="false">IF(ISBLANK(Values!$F55),"",Values!R55)</f>
        <v/>
      </c>
      <c r="S56" s="40" t="str">
        <f aca="false">IF(ISBLANK(Values!$F55),"",Values!S55)</f>
        <v/>
      </c>
      <c r="T56" s="40" t="str">
        <f aca="false">IF(ISBLANK(Values!$F55),"",Values!T55)</f>
        <v/>
      </c>
      <c r="U56" s="40"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40" t="str">
        <f aca="false">IF(ISBLANK(Values!$F56),"",Values!N56)</f>
        <v/>
      </c>
      <c r="O57" s="40" t="str">
        <f aca="false">IF(ISBLANK(Values!$F56),"",Values!O56)</f>
        <v/>
      </c>
      <c r="P57" s="40" t="str">
        <f aca="false">IF(ISBLANK(Values!$F56),"",Values!P56)</f>
        <v/>
      </c>
      <c r="Q57" s="40" t="str">
        <f aca="false">IF(ISBLANK(Values!$F56),"",Values!Q56)</f>
        <v/>
      </c>
      <c r="R57" s="40" t="str">
        <f aca="false">IF(ISBLANK(Values!$F56),"",Values!R56)</f>
        <v/>
      </c>
      <c r="S57" s="40" t="str">
        <f aca="false">IF(ISBLANK(Values!$F56),"",Values!S56)</f>
        <v/>
      </c>
      <c r="T57" s="40" t="str">
        <f aca="false">IF(ISBLANK(Values!$F56),"",Values!T56)</f>
        <v/>
      </c>
      <c r="U57" s="40"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40" t="str">
        <f aca="false">IF(ISBLANK(Values!$F57),"",Values!N57)</f>
        <v/>
      </c>
      <c r="O58" s="40" t="str">
        <f aca="false">IF(ISBLANK(Values!$F57),"",Values!O57)</f>
        <v/>
      </c>
      <c r="P58" s="40" t="str">
        <f aca="false">IF(ISBLANK(Values!$F57),"",Values!P57)</f>
        <v/>
      </c>
      <c r="Q58" s="40" t="str">
        <f aca="false">IF(ISBLANK(Values!$F57),"",Values!Q57)</f>
        <v/>
      </c>
      <c r="R58" s="40" t="str">
        <f aca="false">IF(ISBLANK(Values!$F57),"",Values!R57)</f>
        <v/>
      </c>
      <c r="S58" s="40" t="str">
        <f aca="false">IF(ISBLANK(Values!$F57),"",Values!S57)</f>
        <v/>
      </c>
      <c r="T58" s="40" t="str">
        <f aca="false">IF(ISBLANK(Values!$F57),"",Values!T57)</f>
        <v/>
      </c>
      <c r="U58" s="40"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40" t="str">
        <f aca="false">IF(ISBLANK(Values!$F58),"",Values!N58)</f>
        <v/>
      </c>
      <c r="O59" s="40" t="str">
        <f aca="false">IF(ISBLANK(Values!$F58),"",Values!O58)</f>
        <v/>
      </c>
      <c r="P59" s="40" t="str">
        <f aca="false">IF(ISBLANK(Values!$F58),"",Values!P58)</f>
        <v/>
      </c>
      <c r="Q59" s="40" t="str">
        <f aca="false">IF(ISBLANK(Values!$F58),"",Values!Q58)</f>
        <v/>
      </c>
      <c r="R59" s="40" t="str">
        <f aca="false">IF(ISBLANK(Values!$F58),"",Values!R58)</f>
        <v/>
      </c>
      <c r="S59" s="40" t="str">
        <f aca="false">IF(ISBLANK(Values!$F58),"",Values!S58)</f>
        <v/>
      </c>
      <c r="T59" s="40" t="str">
        <f aca="false">IF(ISBLANK(Values!$F58),"",Values!T58)</f>
        <v/>
      </c>
      <c r="U59" s="40"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40" t="str">
        <f aca="false">IF(ISBLANK(Values!$F59),"",Values!N59)</f>
        <v/>
      </c>
      <c r="O60" s="40" t="str">
        <f aca="false">IF(ISBLANK(Values!$F59),"",Values!O59)</f>
        <v/>
      </c>
      <c r="P60" s="40" t="str">
        <f aca="false">IF(ISBLANK(Values!$F59),"",Values!P59)</f>
        <v/>
      </c>
      <c r="Q60" s="40" t="str">
        <f aca="false">IF(ISBLANK(Values!$F59),"",Values!Q59)</f>
        <v/>
      </c>
      <c r="R60" s="40" t="str">
        <f aca="false">IF(ISBLANK(Values!$F59),"",Values!R59)</f>
        <v/>
      </c>
      <c r="S60" s="40" t="str">
        <f aca="false">IF(ISBLANK(Values!$F59),"",Values!S59)</f>
        <v/>
      </c>
      <c r="T60" s="40" t="str">
        <f aca="false">IF(ISBLANK(Values!$F59),"",Values!T59)</f>
        <v/>
      </c>
      <c r="U60" s="40"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40" t="str">
        <f aca="false">IF(ISBLANK(Values!$F60),"",Values!N60)</f>
        <v/>
      </c>
      <c r="O61" s="40" t="str">
        <f aca="false">IF(ISBLANK(Values!$F60),"",Values!O60)</f>
        <v/>
      </c>
      <c r="P61" s="40" t="str">
        <f aca="false">IF(ISBLANK(Values!$F60),"",Values!P60)</f>
        <v/>
      </c>
      <c r="Q61" s="40" t="str">
        <f aca="false">IF(ISBLANK(Values!$F60),"",Values!Q60)</f>
        <v/>
      </c>
      <c r="R61" s="40" t="str">
        <f aca="false">IF(ISBLANK(Values!$F60),"",Values!R60)</f>
        <v/>
      </c>
      <c r="S61" s="40" t="str">
        <f aca="false">IF(ISBLANK(Values!$F60),"",Values!S60)</f>
        <v/>
      </c>
      <c r="T61" s="40" t="str">
        <f aca="false">IF(ISBLANK(Values!$F60),"",Values!T60)</f>
        <v/>
      </c>
      <c r="U61" s="40"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40" t="str">
        <f aca="false">IF(ISBLANK(Values!$F61),"",Values!N61)</f>
        <v/>
      </c>
      <c r="O62" s="40" t="str">
        <f aca="false">IF(ISBLANK(Values!$F61),"",Values!O61)</f>
        <v/>
      </c>
      <c r="P62" s="40" t="str">
        <f aca="false">IF(ISBLANK(Values!$F61),"",Values!P61)</f>
        <v/>
      </c>
      <c r="Q62" s="40" t="str">
        <f aca="false">IF(ISBLANK(Values!$F61),"",Values!Q61)</f>
        <v/>
      </c>
      <c r="R62" s="40" t="str">
        <f aca="false">IF(ISBLANK(Values!$F61),"",Values!R61)</f>
        <v/>
      </c>
      <c r="S62" s="40" t="str">
        <f aca="false">IF(ISBLANK(Values!$F61),"",Values!S61)</f>
        <v/>
      </c>
      <c r="T62" s="40" t="str">
        <f aca="false">IF(ISBLANK(Values!$F61),"",Values!T61)</f>
        <v/>
      </c>
      <c r="U62" s="40"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40" t="str">
        <f aca="false">IF(ISBLANK(Values!$F62),"",Values!N62)</f>
        <v/>
      </c>
      <c r="O63" s="40" t="str">
        <f aca="false">IF(ISBLANK(Values!$F62),"",Values!O62)</f>
        <v/>
      </c>
      <c r="P63" s="40" t="str">
        <f aca="false">IF(ISBLANK(Values!$F62),"",Values!P62)</f>
        <v/>
      </c>
      <c r="Q63" s="40" t="str">
        <f aca="false">IF(ISBLANK(Values!$F62),"",Values!Q62)</f>
        <v/>
      </c>
      <c r="R63" s="40" t="str">
        <f aca="false">IF(ISBLANK(Values!$F62),"",Values!R62)</f>
        <v/>
      </c>
      <c r="S63" s="40" t="str">
        <f aca="false">IF(ISBLANK(Values!$F62),"",Values!S62)</f>
        <v/>
      </c>
      <c r="T63" s="40" t="str">
        <f aca="false">IF(ISBLANK(Values!$F62),"",Values!T62)</f>
        <v/>
      </c>
      <c r="U63" s="40"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40" t="str">
        <f aca="false">IF(ISBLANK(Values!$F63),"",Values!N63)</f>
        <v/>
      </c>
      <c r="O64" s="40" t="str">
        <f aca="false">IF(ISBLANK(Values!$F63),"",Values!O63)</f>
        <v/>
      </c>
      <c r="P64" s="40" t="str">
        <f aca="false">IF(ISBLANK(Values!$F63),"",Values!P63)</f>
        <v/>
      </c>
      <c r="Q64" s="40" t="str">
        <f aca="false">IF(ISBLANK(Values!$F63),"",Values!Q63)</f>
        <v/>
      </c>
      <c r="R64" s="40" t="str">
        <f aca="false">IF(ISBLANK(Values!$F63),"",Values!R63)</f>
        <v/>
      </c>
      <c r="S64" s="40" t="str">
        <f aca="false">IF(ISBLANK(Values!$F63),"",Values!S63)</f>
        <v/>
      </c>
      <c r="T64" s="40" t="str">
        <f aca="false">IF(ISBLANK(Values!$F63),"",Values!T63)</f>
        <v/>
      </c>
      <c r="U64" s="40"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40" t="str">
        <f aca="false">IF(ISBLANK(Values!$F64),"",Values!N64)</f>
        <v/>
      </c>
      <c r="O65" s="40" t="str">
        <f aca="false">IF(ISBLANK(Values!$F64),"",Values!O64)</f>
        <v/>
      </c>
      <c r="P65" s="40" t="str">
        <f aca="false">IF(ISBLANK(Values!$F64),"",Values!P64)</f>
        <v/>
      </c>
      <c r="Q65" s="40" t="str">
        <f aca="false">IF(ISBLANK(Values!$F64),"",Values!Q64)</f>
        <v/>
      </c>
      <c r="R65" s="40" t="str">
        <f aca="false">IF(ISBLANK(Values!$F64),"",Values!R64)</f>
        <v/>
      </c>
      <c r="S65" s="40" t="str">
        <f aca="false">IF(ISBLANK(Values!$F64),"",Values!S64)</f>
        <v/>
      </c>
      <c r="T65" s="40" t="str">
        <f aca="false">IF(ISBLANK(Values!$F64),"",Values!T64)</f>
        <v/>
      </c>
      <c r="U65" s="40"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40" t="str">
        <f aca="false">IF(ISBLANK(Values!$F65),"",Values!N65)</f>
        <v/>
      </c>
      <c r="O66" s="40" t="str">
        <f aca="false">IF(ISBLANK(Values!$F65),"",Values!O65)</f>
        <v/>
      </c>
      <c r="P66" s="40" t="str">
        <f aca="false">IF(ISBLANK(Values!$F65),"",Values!P65)</f>
        <v/>
      </c>
      <c r="Q66" s="40" t="str">
        <f aca="false">IF(ISBLANK(Values!$F65),"",Values!Q65)</f>
        <v/>
      </c>
      <c r="R66" s="40" t="str">
        <f aca="false">IF(ISBLANK(Values!$F65),"",Values!R65)</f>
        <v/>
      </c>
      <c r="S66" s="40" t="str">
        <f aca="false">IF(ISBLANK(Values!$F65),"",Values!S65)</f>
        <v/>
      </c>
      <c r="T66" s="40" t="str">
        <f aca="false">IF(ISBLANK(Values!$F65),"",Values!T65)</f>
        <v/>
      </c>
      <c r="U66" s="40"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40" t="str">
        <f aca="false">IF(ISBLANK(Values!$F66),"",Values!N66)</f>
        <v/>
      </c>
      <c r="O67" s="40" t="str">
        <f aca="false">IF(ISBLANK(Values!$F66),"",Values!O66)</f>
        <v/>
      </c>
      <c r="P67" s="40" t="str">
        <f aca="false">IF(ISBLANK(Values!$F66),"",Values!P66)</f>
        <v/>
      </c>
      <c r="Q67" s="40" t="str">
        <f aca="false">IF(ISBLANK(Values!$F66),"",Values!Q66)</f>
        <v/>
      </c>
      <c r="R67" s="40" t="str">
        <f aca="false">IF(ISBLANK(Values!$F66),"",Values!R66)</f>
        <v/>
      </c>
      <c r="S67" s="40" t="str">
        <f aca="false">IF(ISBLANK(Values!$F66),"",Values!S66)</f>
        <v/>
      </c>
      <c r="T67" s="40" t="str">
        <f aca="false">IF(ISBLANK(Values!$F66),"",Values!T66)</f>
        <v/>
      </c>
      <c r="U67" s="40"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40" t="str">
        <f aca="false">IF(ISBLANK(Values!$F67),"",Values!N67)</f>
        <v/>
      </c>
      <c r="O68" s="40" t="str">
        <f aca="false">IF(ISBLANK(Values!$F67),"",Values!O67)</f>
        <v/>
      </c>
      <c r="P68" s="40" t="str">
        <f aca="false">IF(ISBLANK(Values!$F67),"",Values!P67)</f>
        <v/>
      </c>
      <c r="Q68" s="40" t="str">
        <f aca="false">IF(ISBLANK(Values!$F67),"",Values!Q67)</f>
        <v/>
      </c>
      <c r="R68" s="40" t="str">
        <f aca="false">IF(ISBLANK(Values!$F67),"",Values!R67)</f>
        <v/>
      </c>
      <c r="S68" s="40" t="str">
        <f aca="false">IF(ISBLANK(Values!$F67),"",Values!S67)</f>
        <v/>
      </c>
      <c r="T68" s="40" t="str">
        <f aca="false">IF(ISBLANK(Values!$F67),"",Values!T67)</f>
        <v/>
      </c>
      <c r="U68" s="40"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40" t="str">
        <f aca="false">IF(ISBLANK(Values!$F68),"",Values!N68)</f>
        <v/>
      </c>
      <c r="O69" s="40" t="str">
        <f aca="false">IF(ISBLANK(Values!$F68),"",Values!O68)</f>
        <v/>
      </c>
      <c r="P69" s="40" t="str">
        <f aca="false">IF(ISBLANK(Values!$F68),"",Values!P68)</f>
        <v/>
      </c>
      <c r="Q69" s="40" t="str">
        <f aca="false">IF(ISBLANK(Values!$F68),"",Values!Q68)</f>
        <v/>
      </c>
      <c r="R69" s="40" t="str">
        <f aca="false">IF(ISBLANK(Values!$F68),"",Values!R68)</f>
        <v/>
      </c>
      <c r="S69" s="40" t="str">
        <f aca="false">IF(ISBLANK(Values!$F68),"",Values!S68)</f>
        <v/>
      </c>
      <c r="T69" s="40" t="str">
        <f aca="false">IF(ISBLANK(Values!$F68),"",Values!T68)</f>
        <v/>
      </c>
      <c r="U69" s="40"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40" t="str">
        <f aca="false">IF(ISBLANK(Values!$F69),"",Values!N69)</f>
        <v/>
      </c>
      <c r="O70" s="40" t="str">
        <f aca="false">IF(ISBLANK(Values!$F69),"",Values!O69)</f>
        <v/>
      </c>
      <c r="P70" s="40" t="str">
        <f aca="false">IF(ISBLANK(Values!$F69),"",Values!P69)</f>
        <v/>
      </c>
      <c r="Q70" s="40" t="str">
        <f aca="false">IF(ISBLANK(Values!$F69),"",Values!Q69)</f>
        <v/>
      </c>
      <c r="R70" s="40" t="str">
        <f aca="false">IF(ISBLANK(Values!$F69),"",Values!R69)</f>
        <v/>
      </c>
      <c r="S70" s="40" t="str">
        <f aca="false">IF(ISBLANK(Values!$F69),"",Values!S69)</f>
        <v/>
      </c>
      <c r="T70" s="40" t="str">
        <f aca="false">IF(ISBLANK(Values!$F69),"",Values!T69)</f>
        <v/>
      </c>
      <c r="U70" s="40"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40" t="str">
        <f aca="false">IF(ISBLANK(Values!$F70),"",Values!N70)</f>
        <v/>
      </c>
      <c r="O71" s="40" t="str">
        <f aca="false">IF(ISBLANK(Values!$F70),"",Values!O70)</f>
        <v/>
      </c>
      <c r="P71" s="40" t="str">
        <f aca="false">IF(ISBLANK(Values!$F70),"",Values!P70)</f>
        <v/>
      </c>
      <c r="Q71" s="40" t="str">
        <f aca="false">IF(ISBLANK(Values!$F70),"",Values!Q70)</f>
        <v/>
      </c>
      <c r="R71" s="40" t="str">
        <f aca="false">IF(ISBLANK(Values!$F70),"",Values!R70)</f>
        <v/>
      </c>
      <c r="S71" s="40" t="str">
        <f aca="false">IF(ISBLANK(Values!$F70),"",Values!S70)</f>
        <v/>
      </c>
      <c r="T71" s="40" t="str">
        <f aca="false">IF(ISBLANK(Values!$F70),"",Values!T70)</f>
        <v/>
      </c>
      <c r="U71" s="40"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40" t="str">
        <f aca="false">IF(ISBLANK(Values!$F71),"",Values!N71)</f>
        <v/>
      </c>
      <c r="O72" s="40" t="str">
        <f aca="false">IF(ISBLANK(Values!$F71),"",Values!O71)</f>
        <v/>
      </c>
      <c r="P72" s="40" t="str">
        <f aca="false">IF(ISBLANK(Values!$F71),"",Values!P71)</f>
        <v/>
      </c>
      <c r="Q72" s="40" t="str">
        <f aca="false">IF(ISBLANK(Values!$F71),"",Values!Q71)</f>
        <v/>
      </c>
      <c r="R72" s="40" t="str">
        <f aca="false">IF(ISBLANK(Values!$F71),"",Values!R71)</f>
        <v/>
      </c>
      <c r="S72" s="40" t="str">
        <f aca="false">IF(ISBLANK(Values!$F71),"",Values!S71)</f>
        <v/>
      </c>
      <c r="T72" s="40" t="str">
        <f aca="false">IF(ISBLANK(Values!$F71),"",Values!T71)</f>
        <v/>
      </c>
      <c r="U72" s="40"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40" t="str">
        <f aca="false">IF(ISBLANK(Values!$F72),"",Values!N72)</f>
        <v/>
      </c>
      <c r="O73" s="40" t="str">
        <f aca="false">IF(ISBLANK(Values!$F72),"",Values!O72)</f>
        <v/>
      </c>
      <c r="P73" s="40" t="str">
        <f aca="false">IF(ISBLANK(Values!$F72),"",Values!P72)</f>
        <v/>
      </c>
      <c r="Q73" s="40" t="str">
        <f aca="false">IF(ISBLANK(Values!$F72),"",Values!Q72)</f>
        <v/>
      </c>
      <c r="R73" s="40" t="str">
        <f aca="false">IF(ISBLANK(Values!$F72),"",Values!R72)</f>
        <v/>
      </c>
      <c r="S73" s="40" t="str">
        <f aca="false">IF(ISBLANK(Values!$F72),"",Values!S72)</f>
        <v/>
      </c>
      <c r="T73" s="40" t="str">
        <f aca="false">IF(ISBLANK(Values!$F72),"",Values!T72)</f>
        <v/>
      </c>
      <c r="U73" s="40"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40" t="str">
        <f aca="false">IF(ISBLANK(Values!$F73),"",Values!N73)</f>
        <v/>
      </c>
      <c r="O74" s="40" t="str">
        <f aca="false">IF(ISBLANK(Values!$F73),"",Values!O73)</f>
        <v/>
      </c>
      <c r="P74" s="40" t="str">
        <f aca="false">IF(ISBLANK(Values!$F73),"",Values!P73)</f>
        <v/>
      </c>
      <c r="Q74" s="40" t="str">
        <f aca="false">IF(ISBLANK(Values!$F73),"",Values!Q73)</f>
        <v/>
      </c>
      <c r="R74" s="40" t="str">
        <f aca="false">IF(ISBLANK(Values!$F73),"",Values!R73)</f>
        <v/>
      </c>
      <c r="S74" s="40" t="str">
        <f aca="false">IF(ISBLANK(Values!$F73),"",Values!S73)</f>
        <v/>
      </c>
      <c r="T74" s="40" t="str">
        <f aca="false">IF(ISBLANK(Values!$F73),"",Values!T73)</f>
        <v/>
      </c>
      <c r="U74" s="40"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40" t="str">
        <f aca="false">IF(ISBLANK(Values!$F74),"",Values!N74)</f>
        <v/>
      </c>
      <c r="O75" s="40" t="str">
        <f aca="false">IF(ISBLANK(Values!$F74),"",Values!O74)</f>
        <v/>
      </c>
      <c r="P75" s="40" t="str">
        <f aca="false">IF(ISBLANK(Values!$F74),"",Values!P74)</f>
        <v/>
      </c>
      <c r="Q75" s="40" t="str">
        <f aca="false">IF(ISBLANK(Values!$F74),"",Values!Q74)</f>
        <v/>
      </c>
      <c r="R75" s="40" t="str">
        <f aca="false">IF(ISBLANK(Values!$F74),"",Values!R74)</f>
        <v/>
      </c>
      <c r="S75" s="40" t="str">
        <f aca="false">IF(ISBLANK(Values!$F74),"",Values!S74)</f>
        <v/>
      </c>
      <c r="T75" s="40" t="str">
        <f aca="false">IF(ISBLANK(Values!$F74),"",Values!T74)</f>
        <v/>
      </c>
      <c r="U75" s="40"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40" t="str">
        <f aca="false">IF(ISBLANK(Values!$F75),"",Values!N75)</f>
        <v/>
      </c>
      <c r="O76" s="40" t="str">
        <f aca="false">IF(ISBLANK(Values!$F75),"",Values!O75)</f>
        <v/>
      </c>
      <c r="P76" s="40" t="str">
        <f aca="false">IF(ISBLANK(Values!$F75),"",Values!P75)</f>
        <v/>
      </c>
      <c r="Q76" s="40" t="str">
        <f aca="false">IF(ISBLANK(Values!$F75),"",Values!Q75)</f>
        <v/>
      </c>
      <c r="R76" s="40" t="str">
        <f aca="false">IF(ISBLANK(Values!$F75),"",Values!R75)</f>
        <v/>
      </c>
      <c r="S76" s="40" t="str">
        <f aca="false">IF(ISBLANK(Values!$F75),"",Values!S75)</f>
        <v/>
      </c>
      <c r="T76" s="40" t="str">
        <f aca="false">IF(ISBLANK(Values!$F75),"",Values!T75)</f>
        <v/>
      </c>
      <c r="U76" s="40"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40" t="str">
        <f aca="false">IF(ISBLANK(Values!$F76),"",Values!N76)</f>
        <v/>
      </c>
      <c r="O77" s="40" t="str">
        <f aca="false">IF(ISBLANK(Values!$F76),"",Values!O76)</f>
        <v/>
      </c>
      <c r="P77" s="40" t="str">
        <f aca="false">IF(ISBLANK(Values!$F76),"",Values!P76)</f>
        <v/>
      </c>
      <c r="Q77" s="40" t="str">
        <f aca="false">IF(ISBLANK(Values!$F76),"",Values!Q76)</f>
        <v/>
      </c>
      <c r="R77" s="40" t="str">
        <f aca="false">IF(ISBLANK(Values!$F76),"",Values!R76)</f>
        <v/>
      </c>
      <c r="S77" s="40" t="str">
        <f aca="false">IF(ISBLANK(Values!$F76),"",Values!S76)</f>
        <v/>
      </c>
      <c r="T77" s="40" t="str">
        <f aca="false">IF(ISBLANK(Values!$F76),"",Values!T76)</f>
        <v/>
      </c>
      <c r="U77" s="40"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40" t="str">
        <f aca="false">IF(ISBLANK(Values!$F77),"",Values!N77)</f>
        <v/>
      </c>
      <c r="O78" s="40" t="str">
        <f aca="false">IF(ISBLANK(Values!$F77),"",Values!O77)</f>
        <v/>
      </c>
      <c r="P78" s="40" t="str">
        <f aca="false">IF(ISBLANK(Values!$F77),"",Values!P77)</f>
        <v/>
      </c>
      <c r="Q78" s="40" t="str">
        <f aca="false">IF(ISBLANK(Values!$F77),"",Values!Q77)</f>
        <v/>
      </c>
      <c r="R78" s="40" t="str">
        <f aca="false">IF(ISBLANK(Values!$F77),"",Values!R77)</f>
        <v/>
      </c>
      <c r="S78" s="40" t="str">
        <f aca="false">IF(ISBLANK(Values!$F77),"",Values!S77)</f>
        <v/>
      </c>
      <c r="T78" s="40" t="str">
        <f aca="false">IF(ISBLANK(Values!$F77),"",Values!T77)</f>
        <v/>
      </c>
      <c r="U78" s="40"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40" t="str">
        <f aca="false">IF(ISBLANK(Values!$F78),"",Values!N78)</f>
        <v/>
      </c>
      <c r="O79" s="40" t="str">
        <f aca="false">IF(ISBLANK(Values!$F78),"",Values!O78)</f>
        <v/>
      </c>
      <c r="P79" s="40" t="str">
        <f aca="false">IF(ISBLANK(Values!$F78),"",Values!P78)</f>
        <v/>
      </c>
      <c r="Q79" s="40" t="str">
        <f aca="false">IF(ISBLANK(Values!$F78),"",Values!Q78)</f>
        <v/>
      </c>
      <c r="R79" s="40" t="str">
        <f aca="false">IF(ISBLANK(Values!$F78),"",Values!R78)</f>
        <v/>
      </c>
      <c r="S79" s="40" t="str">
        <f aca="false">IF(ISBLANK(Values!$F78),"",Values!S78)</f>
        <v/>
      </c>
      <c r="T79" s="40" t="str">
        <f aca="false">IF(ISBLANK(Values!$F78),"",Values!T78)</f>
        <v/>
      </c>
      <c r="U79" s="40"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40" t="str">
        <f aca="false">IF(ISBLANK(Values!$F79),"",Values!N79)</f>
        <v/>
      </c>
      <c r="O80" s="40" t="str">
        <f aca="false">IF(ISBLANK(Values!$F79),"",Values!O79)</f>
        <v/>
      </c>
      <c r="P80" s="40" t="str">
        <f aca="false">IF(ISBLANK(Values!$F79),"",Values!P79)</f>
        <v/>
      </c>
      <c r="Q80" s="40" t="str">
        <f aca="false">IF(ISBLANK(Values!$F79),"",Values!Q79)</f>
        <v/>
      </c>
      <c r="R80" s="40" t="str">
        <f aca="false">IF(ISBLANK(Values!$F79),"",Values!R79)</f>
        <v/>
      </c>
      <c r="S80" s="40" t="str">
        <f aca="false">IF(ISBLANK(Values!$F79),"",Values!S79)</f>
        <v/>
      </c>
      <c r="T80" s="40" t="str">
        <f aca="false">IF(ISBLANK(Values!$F79),"",Values!T79)</f>
        <v/>
      </c>
      <c r="U80" s="40"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40" t="str">
        <f aca="false">IF(ISBLANK(Values!$F80),"",Values!N80)</f>
        <v/>
      </c>
      <c r="O81" s="40" t="str">
        <f aca="false">IF(ISBLANK(Values!$F80),"",Values!O80)</f>
        <v/>
      </c>
      <c r="P81" s="40" t="str">
        <f aca="false">IF(ISBLANK(Values!$F80),"",Values!P80)</f>
        <v/>
      </c>
      <c r="Q81" s="40" t="str">
        <f aca="false">IF(ISBLANK(Values!$F80),"",Values!Q80)</f>
        <v/>
      </c>
      <c r="R81" s="40" t="str">
        <f aca="false">IF(ISBLANK(Values!$F80),"",Values!R80)</f>
        <v/>
      </c>
      <c r="S81" s="40" t="str">
        <f aca="false">IF(ISBLANK(Values!$F80),"",Values!S80)</f>
        <v/>
      </c>
      <c r="T81" s="40" t="str">
        <f aca="false">IF(ISBLANK(Values!$F80),"",Values!T80)</f>
        <v/>
      </c>
      <c r="U81" s="40"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40" t="str">
        <f aca="false">IF(ISBLANK(Values!$F81),"",Values!N81)</f>
        <v/>
      </c>
      <c r="O82" s="40" t="str">
        <f aca="false">IF(ISBLANK(Values!$F81),"",Values!O81)</f>
        <v/>
      </c>
      <c r="P82" s="40" t="str">
        <f aca="false">IF(ISBLANK(Values!$F81),"",Values!P81)</f>
        <v/>
      </c>
      <c r="Q82" s="40" t="str">
        <f aca="false">IF(ISBLANK(Values!$F81),"",Values!Q81)</f>
        <v/>
      </c>
      <c r="R82" s="40" t="str">
        <f aca="false">IF(ISBLANK(Values!$F81),"",Values!R81)</f>
        <v/>
      </c>
      <c r="S82" s="40" t="str">
        <f aca="false">IF(ISBLANK(Values!$F81),"",Values!S81)</f>
        <v/>
      </c>
      <c r="T82" s="40" t="str">
        <f aca="false">IF(ISBLANK(Values!$F81),"",Values!T81)</f>
        <v/>
      </c>
      <c r="U82" s="40"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40" t="str">
        <f aca="false">IF(ISBLANK(Values!$F82),"",Values!N82)</f>
        <v/>
      </c>
      <c r="O83" s="40" t="str">
        <f aca="false">IF(ISBLANK(Values!$F82),"",Values!O82)</f>
        <v/>
      </c>
      <c r="P83" s="40" t="str">
        <f aca="false">IF(ISBLANK(Values!$F82),"",Values!P82)</f>
        <v/>
      </c>
      <c r="Q83" s="40" t="str">
        <f aca="false">IF(ISBLANK(Values!$F82),"",Values!Q82)</f>
        <v/>
      </c>
      <c r="R83" s="40" t="str">
        <f aca="false">IF(ISBLANK(Values!$F82),"",Values!R82)</f>
        <v/>
      </c>
      <c r="S83" s="40" t="str">
        <f aca="false">IF(ISBLANK(Values!$F82),"",Values!S82)</f>
        <v/>
      </c>
      <c r="T83" s="40" t="str">
        <f aca="false">IF(ISBLANK(Values!$F82),"",Values!T82)</f>
        <v/>
      </c>
      <c r="U83" s="40"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40" t="str">
        <f aca="false">IF(ISBLANK(Values!$F83),"",Values!N83)</f>
        <v/>
      </c>
      <c r="O84" s="40" t="str">
        <f aca="false">IF(ISBLANK(Values!$F83),"",Values!O83)</f>
        <v/>
      </c>
      <c r="P84" s="40" t="str">
        <f aca="false">IF(ISBLANK(Values!$F83),"",Values!P83)</f>
        <v/>
      </c>
      <c r="Q84" s="40" t="str">
        <f aca="false">IF(ISBLANK(Values!$F83),"",Values!Q83)</f>
        <v/>
      </c>
      <c r="R84" s="40" t="str">
        <f aca="false">IF(ISBLANK(Values!$F83),"",Values!R83)</f>
        <v/>
      </c>
      <c r="S84" s="40" t="str">
        <f aca="false">IF(ISBLANK(Values!$F83),"",Values!S83)</f>
        <v/>
      </c>
      <c r="T84" s="40" t="str">
        <f aca="false">IF(ISBLANK(Values!$F83),"",Values!T83)</f>
        <v/>
      </c>
      <c r="U84" s="40"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40" t="str">
        <f aca="false">IF(ISBLANK(Values!$F84),"",Values!N84)</f>
        <v/>
      </c>
      <c r="O85" s="40" t="str">
        <f aca="false">IF(ISBLANK(Values!$F84),"",Values!O84)</f>
        <v/>
      </c>
      <c r="P85" s="40" t="str">
        <f aca="false">IF(ISBLANK(Values!$F84),"",Values!P84)</f>
        <v/>
      </c>
      <c r="Q85" s="40" t="str">
        <f aca="false">IF(ISBLANK(Values!$F84),"",Values!Q84)</f>
        <v/>
      </c>
      <c r="R85" s="40" t="str">
        <f aca="false">IF(ISBLANK(Values!$F84),"",Values!R84)</f>
        <v/>
      </c>
      <c r="S85" s="40" t="str">
        <f aca="false">IF(ISBLANK(Values!$F84),"",Values!S84)</f>
        <v/>
      </c>
      <c r="T85" s="40" t="str">
        <f aca="false">IF(ISBLANK(Values!$F84),"",Values!T84)</f>
        <v/>
      </c>
      <c r="U85" s="40"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40" t="str">
        <f aca="false">IF(ISBLANK(Values!$F85),"",Values!N85)</f>
        <v/>
      </c>
      <c r="O86" s="40" t="str">
        <f aca="false">IF(ISBLANK(Values!$F85),"",Values!O85)</f>
        <v/>
      </c>
      <c r="P86" s="40" t="str">
        <f aca="false">IF(ISBLANK(Values!$F85),"",Values!P85)</f>
        <v/>
      </c>
      <c r="Q86" s="40" t="str">
        <f aca="false">IF(ISBLANK(Values!$F85),"",Values!Q85)</f>
        <v/>
      </c>
      <c r="R86" s="40" t="str">
        <f aca="false">IF(ISBLANK(Values!$F85),"",Values!R85)</f>
        <v/>
      </c>
      <c r="S86" s="40" t="str">
        <f aca="false">IF(ISBLANK(Values!$F85),"",Values!S85)</f>
        <v/>
      </c>
      <c r="T86" s="40" t="str">
        <f aca="false">IF(ISBLANK(Values!$F85),"",Values!T85)</f>
        <v/>
      </c>
      <c r="U86" s="40"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40" t="str">
        <f aca="false">IF(ISBLANK(Values!$F86),"",Values!N86)</f>
        <v/>
      </c>
      <c r="O87" s="40" t="str">
        <f aca="false">IF(ISBLANK(Values!$F86),"",Values!O86)</f>
        <v/>
      </c>
      <c r="P87" s="40" t="str">
        <f aca="false">IF(ISBLANK(Values!$F86),"",Values!P86)</f>
        <v/>
      </c>
      <c r="Q87" s="40" t="str">
        <f aca="false">IF(ISBLANK(Values!$F86),"",Values!Q86)</f>
        <v/>
      </c>
      <c r="R87" s="40" t="str">
        <f aca="false">IF(ISBLANK(Values!$F86),"",Values!R86)</f>
        <v/>
      </c>
      <c r="S87" s="40" t="str">
        <f aca="false">IF(ISBLANK(Values!$F86),"",Values!S86)</f>
        <v/>
      </c>
      <c r="T87" s="40" t="str">
        <f aca="false">IF(ISBLANK(Values!$F86),"",Values!T86)</f>
        <v/>
      </c>
      <c r="U87" s="40"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40" t="str">
        <f aca="false">IF(ISBLANK(Values!$F87),"",Values!N87)</f>
        <v/>
      </c>
      <c r="O88" s="40" t="str">
        <f aca="false">IF(ISBLANK(Values!$F87),"",Values!O87)</f>
        <v/>
      </c>
      <c r="P88" s="40" t="str">
        <f aca="false">IF(ISBLANK(Values!$F87),"",Values!P87)</f>
        <v/>
      </c>
      <c r="Q88" s="40" t="str">
        <f aca="false">IF(ISBLANK(Values!$F87),"",Values!Q87)</f>
        <v/>
      </c>
      <c r="R88" s="40" t="str">
        <f aca="false">IF(ISBLANK(Values!$F87),"",Values!R87)</f>
        <v/>
      </c>
      <c r="S88" s="40" t="str">
        <f aca="false">IF(ISBLANK(Values!$F87),"",Values!S87)</f>
        <v/>
      </c>
      <c r="T88" s="40" t="str">
        <f aca="false">IF(ISBLANK(Values!$F87),"",Values!T87)</f>
        <v/>
      </c>
      <c r="U88" s="40"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40" t="str">
        <f aca="false">IF(ISBLANK(Values!$F88),"",Values!N88)</f>
        <v/>
      </c>
      <c r="O89" s="40" t="str">
        <f aca="false">IF(ISBLANK(Values!$F88),"",Values!O88)</f>
        <v/>
      </c>
      <c r="P89" s="40" t="str">
        <f aca="false">IF(ISBLANK(Values!$F88),"",Values!P88)</f>
        <v/>
      </c>
      <c r="Q89" s="40" t="str">
        <f aca="false">IF(ISBLANK(Values!$F88),"",Values!Q88)</f>
        <v/>
      </c>
      <c r="R89" s="40" t="str">
        <f aca="false">IF(ISBLANK(Values!$F88),"",Values!R88)</f>
        <v/>
      </c>
      <c r="S89" s="40" t="str">
        <f aca="false">IF(ISBLANK(Values!$F88),"",Values!S88)</f>
        <v/>
      </c>
      <c r="T89" s="40" t="str">
        <f aca="false">IF(ISBLANK(Values!$F88),"",Values!T88)</f>
        <v/>
      </c>
      <c r="U89" s="40"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40" t="str">
        <f aca="false">IF(ISBLANK(Values!$F89),"",Values!N89)</f>
        <v/>
      </c>
      <c r="O90" s="40" t="str">
        <f aca="false">IF(ISBLANK(Values!$F89),"",Values!O89)</f>
        <v/>
      </c>
      <c r="P90" s="40" t="str">
        <f aca="false">IF(ISBLANK(Values!$F89),"",Values!P89)</f>
        <v/>
      </c>
      <c r="Q90" s="40" t="str">
        <f aca="false">IF(ISBLANK(Values!$F89),"",Values!Q89)</f>
        <v/>
      </c>
      <c r="R90" s="40" t="str">
        <f aca="false">IF(ISBLANK(Values!$F89),"",Values!R89)</f>
        <v/>
      </c>
      <c r="S90" s="40" t="str">
        <f aca="false">IF(ISBLANK(Values!$F89),"",Values!S89)</f>
        <v/>
      </c>
      <c r="T90" s="40" t="str">
        <f aca="false">IF(ISBLANK(Values!$F89),"",Values!T89)</f>
        <v/>
      </c>
      <c r="U90" s="40"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40" t="str">
        <f aca="false">IF(ISBLANK(Values!$F90),"",Values!N90)</f>
        <v/>
      </c>
      <c r="O91" s="40" t="str">
        <f aca="false">IF(ISBLANK(Values!$F90),"",Values!O90)</f>
        <v/>
      </c>
      <c r="P91" s="40" t="str">
        <f aca="false">IF(ISBLANK(Values!$F90),"",Values!P90)</f>
        <v/>
      </c>
      <c r="Q91" s="40" t="str">
        <f aca="false">IF(ISBLANK(Values!$F90),"",Values!Q90)</f>
        <v/>
      </c>
      <c r="R91" s="40" t="str">
        <f aca="false">IF(ISBLANK(Values!$F90),"",Values!R90)</f>
        <v/>
      </c>
      <c r="S91" s="40" t="str">
        <f aca="false">IF(ISBLANK(Values!$F90),"",Values!S90)</f>
        <v/>
      </c>
      <c r="T91" s="40" t="str">
        <f aca="false">IF(ISBLANK(Values!$F90),"",Values!T90)</f>
        <v/>
      </c>
      <c r="U91" s="40"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40" t="str">
        <f aca="false">IF(ISBLANK(Values!$F91),"",Values!N91)</f>
        <v/>
      </c>
      <c r="O92" s="40" t="str">
        <f aca="false">IF(ISBLANK(Values!$F91),"",Values!O91)</f>
        <v/>
      </c>
      <c r="P92" s="40" t="str">
        <f aca="false">IF(ISBLANK(Values!$F91),"",Values!P91)</f>
        <v/>
      </c>
      <c r="Q92" s="40" t="str">
        <f aca="false">IF(ISBLANK(Values!$F91),"",Values!Q91)</f>
        <v/>
      </c>
      <c r="R92" s="40" t="str">
        <f aca="false">IF(ISBLANK(Values!$F91),"",Values!R91)</f>
        <v/>
      </c>
      <c r="S92" s="40" t="str">
        <f aca="false">IF(ISBLANK(Values!$F91),"",Values!S91)</f>
        <v/>
      </c>
      <c r="T92" s="40" t="str">
        <f aca="false">IF(ISBLANK(Values!$F91),"",Values!T91)</f>
        <v/>
      </c>
      <c r="U92" s="40"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40" t="str">
        <f aca="false">IF(ISBLANK(Values!$F92),"",Values!N92)</f>
        <v/>
      </c>
      <c r="O93" s="40" t="str">
        <f aca="false">IF(ISBLANK(Values!$F92),"",Values!O92)</f>
        <v/>
      </c>
      <c r="P93" s="40" t="str">
        <f aca="false">IF(ISBLANK(Values!$F92),"",Values!P92)</f>
        <v/>
      </c>
      <c r="Q93" s="40" t="str">
        <f aca="false">IF(ISBLANK(Values!$F92),"",Values!Q92)</f>
        <v/>
      </c>
      <c r="R93" s="40" t="str">
        <f aca="false">IF(ISBLANK(Values!$F92),"",Values!R92)</f>
        <v/>
      </c>
      <c r="S93" s="40" t="str">
        <f aca="false">IF(ISBLANK(Values!$F92),"",Values!S92)</f>
        <v/>
      </c>
      <c r="T93" s="40" t="str">
        <f aca="false">IF(ISBLANK(Values!$F92),"",Values!T92)</f>
        <v/>
      </c>
      <c r="U93" s="40"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40" t="str">
        <f aca="false">IF(ISBLANK(Values!$F93),"",Values!N93)</f>
        <v/>
      </c>
      <c r="O94" s="40" t="str">
        <f aca="false">IF(ISBLANK(Values!$F93),"",Values!O93)</f>
        <v/>
      </c>
      <c r="P94" s="40" t="str">
        <f aca="false">IF(ISBLANK(Values!$F93),"",Values!P93)</f>
        <v/>
      </c>
      <c r="Q94" s="40" t="str">
        <f aca="false">IF(ISBLANK(Values!$F93),"",Values!Q93)</f>
        <v/>
      </c>
      <c r="R94" s="40" t="str">
        <f aca="false">IF(ISBLANK(Values!$F93),"",Values!R93)</f>
        <v/>
      </c>
      <c r="S94" s="40" t="str">
        <f aca="false">IF(ISBLANK(Values!$F93),"",Values!S93)</f>
        <v/>
      </c>
      <c r="T94" s="40" t="str">
        <f aca="false">IF(ISBLANK(Values!$F93),"",Values!T93)</f>
        <v/>
      </c>
      <c r="U94" s="40"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40" t="str">
        <f aca="false">IF(ISBLANK(Values!$F94),"",Values!N94)</f>
        <v/>
      </c>
      <c r="O95" s="40" t="str">
        <f aca="false">IF(ISBLANK(Values!$F94),"",Values!O94)</f>
        <v/>
      </c>
      <c r="P95" s="40" t="str">
        <f aca="false">IF(ISBLANK(Values!$F94),"",Values!P94)</f>
        <v/>
      </c>
      <c r="Q95" s="40" t="str">
        <f aca="false">IF(ISBLANK(Values!$F94),"",Values!Q94)</f>
        <v/>
      </c>
      <c r="R95" s="40" t="str">
        <f aca="false">IF(ISBLANK(Values!$F94),"",Values!R94)</f>
        <v/>
      </c>
      <c r="S95" s="40" t="str">
        <f aca="false">IF(ISBLANK(Values!$F94),"",Values!S94)</f>
        <v/>
      </c>
      <c r="T95" s="40" t="str">
        <f aca="false">IF(ISBLANK(Values!$F94),"",Values!T94)</f>
        <v/>
      </c>
      <c r="U95" s="40"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40" t="str">
        <f aca="false">IF(ISBLANK(Values!$F95),"",Values!N95)</f>
        <v/>
      </c>
      <c r="O96" s="40" t="str">
        <f aca="false">IF(ISBLANK(Values!$F95),"",Values!O95)</f>
        <v/>
      </c>
      <c r="P96" s="40" t="str">
        <f aca="false">IF(ISBLANK(Values!$F95),"",Values!P95)</f>
        <v/>
      </c>
      <c r="Q96" s="40" t="str">
        <f aca="false">IF(ISBLANK(Values!$F95),"",Values!Q95)</f>
        <v/>
      </c>
      <c r="R96" s="40" t="str">
        <f aca="false">IF(ISBLANK(Values!$F95),"",Values!R95)</f>
        <v/>
      </c>
      <c r="S96" s="40" t="str">
        <f aca="false">IF(ISBLANK(Values!$F95),"",Values!S95)</f>
        <v/>
      </c>
      <c r="T96" s="40" t="str">
        <f aca="false">IF(ISBLANK(Values!$F95),"",Values!T95)</f>
        <v/>
      </c>
      <c r="U96" s="40"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40" t="str">
        <f aca="false">IF(ISBLANK(Values!$F96),"",Values!N96)</f>
        <v/>
      </c>
      <c r="O97" s="40" t="str">
        <f aca="false">IF(ISBLANK(Values!$F96),"",Values!O96)</f>
        <v/>
      </c>
      <c r="P97" s="40" t="str">
        <f aca="false">IF(ISBLANK(Values!$F96),"",Values!P96)</f>
        <v/>
      </c>
      <c r="Q97" s="40" t="str">
        <f aca="false">IF(ISBLANK(Values!$F96),"",Values!Q96)</f>
        <v/>
      </c>
      <c r="R97" s="40" t="str">
        <f aca="false">IF(ISBLANK(Values!$F96),"",Values!R96)</f>
        <v/>
      </c>
      <c r="S97" s="40" t="str">
        <f aca="false">IF(ISBLANK(Values!$F96),"",Values!S96)</f>
        <v/>
      </c>
      <c r="T97" s="40" t="str">
        <f aca="false">IF(ISBLANK(Values!$F96),"",Values!T96)</f>
        <v/>
      </c>
      <c r="U97" s="40"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40" t="str">
        <f aca="false">IF(ISBLANK(Values!$F97),"",Values!N97)</f>
        <v/>
      </c>
      <c r="O98" s="40" t="str">
        <f aca="false">IF(ISBLANK(Values!$F97),"",Values!O97)</f>
        <v/>
      </c>
      <c r="P98" s="40" t="str">
        <f aca="false">IF(ISBLANK(Values!$F97),"",Values!P97)</f>
        <v/>
      </c>
      <c r="Q98" s="40" t="str">
        <f aca="false">IF(ISBLANK(Values!$F97),"",Values!Q97)</f>
        <v/>
      </c>
      <c r="R98" s="40" t="str">
        <f aca="false">IF(ISBLANK(Values!$F97),"",Values!R97)</f>
        <v/>
      </c>
      <c r="S98" s="40" t="str">
        <f aca="false">IF(ISBLANK(Values!$F97),"",Values!S97)</f>
        <v/>
      </c>
      <c r="T98" s="40" t="str">
        <f aca="false">IF(ISBLANK(Values!$F97),"",Values!T97)</f>
        <v/>
      </c>
      <c r="U98" s="40"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40" t="str">
        <f aca="false">IF(ISBLANK(Values!$F98),"",Values!N98)</f>
        <v/>
      </c>
      <c r="O99" s="40" t="str">
        <f aca="false">IF(ISBLANK(Values!$F98),"",Values!O98)</f>
        <v/>
      </c>
      <c r="P99" s="40" t="str">
        <f aca="false">IF(ISBLANK(Values!$F98),"",Values!P98)</f>
        <v/>
      </c>
      <c r="Q99" s="40" t="str">
        <f aca="false">IF(ISBLANK(Values!$F98),"",Values!Q98)</f>
        <v/>
      </c>
      <c r="R99" s="40" t="str">
        <f aca="false">IF(ISBLANK(Values!$F98),"",Values!R98)</f>
        <v/>
      </c>
      <c r="S99" s="40" t="str">
        <f aca="false">IF(ISBLANK(Values!$F98),"",Values!S98)</f>
        <v/>
      </c>
      <c r="T99" s="40" t="str">
        <f aca="false">IF(ISBLANK(Values!$F98),"",Values!T98)</f>
        <v/>
      </c>
      <c r="U99" s="40"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40" t="str">
        <f aca="false">IF(ISBLANK(Values!$F99),"",Values!N99)</f>
        <v/>
      </c>
      <c r="O100" s="40" t="str">
        <f aca="false">IF(ISBLANK(Values!$F99),"",Values!O99)</f>
        <v/>
      </c>
      <c r="P100" s="40" t="str">
        <f aca="false">IF(ISBLANK(Values!$F99),"",Values!P99)</f>
        <v/>
      </c>
      <c r="Q100" s="40" t="str">
        <f aca="false">IF(ISBLANK(Values!$F99),"",Values!Q99)</f>
        <v/>
      </c>
      <c r="R100" s="40" t="str">
        <f aca="false">IF(ISBLANK(Values!$F99),"",Values!R99)</f>
        <v/>
      </c>
      <c r="S100" s="40" t="str">
        <f aca="false">IF(ISBLANK(Values!$F99),"",Values!S99)</f>
        <v/>
      </c>
      <c r="T100" s="40" t="str">
        <f aca="false">IF(ISBLANK(Values!$F99),"",Values!T99)</f>
        <v/>
      </c>
      <c r="U100" s="40"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40" t="str">
        <f aca="false">IF(ISBLANK(Values!$F100),"",Values!N100)</f>
        <v/>
      </c>
      <c r="O101" s="40" t="str">
        <f aca="false">IF(ISBLANK(Values!$F100),"",Values!O100)</f>
        <v/>
      </c>
      <c r="P101" s="40" t="str">
        <f aca="false">IF(ISBLANK(Values!$F100),"",Values!P100)</f>
        <v/>
      </c>
      <c r="Q101" s="40" t="str">
        <f aca="false">IF(ISBLANK(Values!$F100),"",Values!Q100)</f>
        <v/>
      </c>
      <c r="R101" s="40" t="str">
        <f aca="false">IF(ISBLANK(Values!$F100),"",Values!R100)</f>
        <v/>
      </c>
      <c r="S101" s="40" t="str">
        <f aca="false">IF(ISBLANK(Values!$F100),"",Values!S100)</f>
        <v/>
      </c>
      <c r="T101" s="40" t="str">
        <f aca="false">IF(ISBLANK(Values!$F100),"",Values!T100)</f>
        <v/>
      </c>
      <c r="U101" s="40"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40" t="str">
        <f aca="false">IF(ISBLANK(Values!$F101),"",Values!N101)</f>
        <v/>
      </c>
      <c r="O102" s="40" t="str">
        <f aca="false">IF(ISBLANK(Values!$F101),"",Values!O101)</f>
        <v/>
      </c>
      <c r="P102" s="40" t="str">
        <f aca="false">IF(ISBLANK(Values!$F101),"",Values!P101)</f>
        <v/>
      </c>
      <c r="Q102" s="40" t="str">
        <f aca="false">IF(ISBLANK(Values!$F101),"",Values!Q101)</f>
        <v/>
      </c>
      <c r="R102" s="40" t="str">
        <f aca="false">IF(ISBLANK(Values!$F101),"",Values!R101)</f>
        <v/>
      </c>
      <c r="S102" s="40" t="str">
        <f aca="false">IF(ISBLANK(Values!$F101),"",Values!S101)</f>
        <v/>
      </c>
      <c r="T102" s="40" t="str">
        <f aca="false">IF(ISBLANK(Values!$F101),"",Values!T101)</f>
        <v/>
      </c>
      <c r="U102" s="40"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40" t="str">
        <f aca="false">IF(ISBLANK(Values!$F102),"",Values!N102)</f>
        <v/>
      </c>
      <c r="O103" s="40" t="str">
        <f aca="false">IF(ISBLANK(Values!$F102),"",Values!O102)</f>
        <v/>
      </c>
      <c r="P103" s="40" t="str">
        <f aca="false">IF(ISBLANK(Values!$F102),"",Values!P102)</f>
        <v/>
      </c>
      <c r="Q103" s="40" t="str">
        <f aca="false">IF(ISBLANK(Values!$F102),"",Values!Q102)</f>
        <v/>
      </c>
      <c r="R103" s="40" t="str">
        <f aca="false">IF(ISBLANK(Values!$F102),"",Values!R102)</f>
        <v/>
      </c>
      <c r="S103" s="40" t="str">
        <f aca="false">IF(ISBLANK(Values!$F102),"",Values!S102)</f>
        <v/>
      </c>
      <c r="T103" s="40" t="str">
        <f aca="false">IF(ISBLANK(Values!$F102),"",Values!T102)</f>
        <v/>
      </c>
      <c r="U103" s="40"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40" t="str">
        <f aca="false">IF(ISBLANK(Values!$F103),"",Values!N103)</f>
        <v/>
      </c>
      <c r="O104" s="40" t="str">
        <f aca="false">IF(ISBLANK(Values!$F103),"",Values!O103)</f>
        <v/>
      </c>
      <c r="P104" s="40" t="str">
        <f aca="false">IF(ISBLANK(Values!$F103),"",Values!P103)</f>
        <v/>
      </c>
      <c r="Q104" s="40" t="str">
        <f aca="false">IF(ISBLANK(Values!$F103),"",Values!Q103)</f>
        <v/>
      </c>
      <c r="R104" s="40" t="str">
        <f aca="false">IF(ISBLANK(Values!$F103),"",Values!R103)</f>
        <v/>
      </c>
      <c r="S104" s="40" t="str">
        <f aca="false">IF(ISBLANK(Values!$F103),"",Values!S103)</f>
        <v/>
      </c>
      <c r="T104" s="40" t="str">
        <f aca="false">IF(ISBLANK(Values!$F103),"",Values!T103)</f>
        <v/>
      </c>
      <c r="U104" s="40"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40" t="str">
        <f aca="false">IF(ISBLANK(Values!$F104),"",Values!N104)</f>
        <v/>
      </c>
      <c r="O105" s="40" t="str">
        <f aca="false">IF(ISBLANK(Values!$F104),"",Values!O104)</f>
        <v/>
      </c>
      <c r="P105" s="40" t="str">
        <f aca="false">IF(ISBLANK(Values!$F104),"",Values!P104)</f>
        <v/>
      </c>
      <c r="Q105" s="40" t="str">
        <f aca="false">IF(ISBLANK(Values!$F104),"",Values!Q104)</f>
        <v/>
      </c>
      <c r="R105" s="40" t="str">
        <f aca="false">IF(ISBLANK(Values!$F104),"",Values!R104)</f>
        <v/>
      </c>
      <c r="S105" s="40" t="str">
        <f aca="false">IF(ISBLANK(Values!$F104),"",Values!S104)</f>
        <v/>
      </c>
      <c r="T105" s="40" t="str">
        <f aca="false">IF(ISBLANK(Values!$F104),"",Values!T104)</f>
        <v/>
      </c>
      <c r="U105" s="40"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40" t="str">
        <f aca="false">IF(ISBLANK(Values!$F105),"",Values!N105)</f>
        <v/>
      </c>
      <c r="O106" s="40" t="str">
        <f aca="false">IF(ISBLANK(Values!$F105),"",Values!O105)</f>
        <v/>
      </c>
      <c r="P106" s="40" t="str">
        <f aca="false">IF(ISBLANK(Values!$F105),"",Values!P105)</f>
        <v/>
      </c>
      <c r="Q106" s="40" t="str">
        <f aca="false">IF(ISBLANK(Values!$F105),"",Values!Q105)</f>
        <v/>
      </c>
      <c r="R106" s="40" t="str">
        <f aca="false">IF(ISBLANK(Values!$F105),"",Values!R105)</f>
        <v/>
      </c>
      <c r="S106" s="40" t="str">
        <f aca="false">IF(ISBLANK(Values!$F105),"",Values!S105)</f>
        <v/>
      </c>
      <c r="T106" s="40" t="str">
        <f aca="false">IF(ISBLANK(Values!$F105),"",Values!T105)</f>
        <v/>
      </c>
      <c r="U106" s="40"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40" t="str">
        <f aca="false">IF(ISBLANK(Values!$F106),"",Values!N106)</f>
        <v/>
      </c>
      <c r="O107" s="40" t="str">
        <f aca="false">IF(ISBLANK(Values!$F106),"",Values!O106)</f>
        <v/>
      </c>
      <c r="P107" s="40" t="str">
        <f aca="false">IF(ISBLANK(Values!$F106),"",Values!P106)</f>
        <v/>
      </c>
      <c r="Q107" s="40" t="str">
        <f aca="false">IF(ISBLANK(Values!$F106),"",Values!Q106)</f>
        <v/>
      </c>
      <c r="R107" s="40" t="str">
        <f aca="false">IF(ISBLANK(Values!$F106),"",Values!R106)</f>
        <v/>
      </c>
      <c r="S107" s="40" t="str">
        <f aca="false">IF(ISBLANK(Values!$F106),"",Values!S106)</f>
        <v/>
      </c>
      <c r="T107" s="40" t="str">
        <f aca="false">IF(ISBLANK(Values!$F106),"",Values!T106)</f>
        <v/>
      </c>
      <c r="U107" s="40"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40" t="str">
        <f aca="false">IF(ISBLANK(Values!$F107),"",Values!N107)</f>
        <v/>
      </c>
      <c r="O108" s="40" t="str">
        <f aca="false">IF(ISBLANK(Values!$F107),"",Values!O107)</f>
        <v/>
      </c>
      <c r="P108" s="40" t="str">
        <f aca="false">IF(ISBLANK(Values!$F107),"",Values!P107)</f>
        <v/>
      </c>
      <c r="Q108" s="40" t="str">
        <f aca="false">IF(ISBLANK(Values!$F107),"",Values!Q107)</f>
        <v/>
      </c>
      <c r="R108" s="40" t="str">
        <f aca="false">IF(ISBLANK(Values!$F107),"",Values!R107)</f>
        <v/>
      </c>
      <c r="S108" s="40" t="str">
        <f aca="false">IF(ISBLANK(Values!$F107),"",Values!S107)</f>
        <v/>
      </c>
      <c r="T108" s="40" t="str">
        <f aca="false">IF(ISBLANK(Values!$F107),"",Values!T107)</f>
        <v/>
      </c>
      <c r="U108" s="40"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40" t="str">
        <f aca="false">IF(ISBLANK(Values!$F108),"",Values!N108)</f>
        <v/>
      </c>
      <c r="O109" s="40" t="str">
        <f aca="false">IF(ISBLANK(Values!$F108),"",Values!O108)</f>
        <v/>
      </c>
      <c r="P109" s="40" t="str">
        <f aca="false">IF(ISBLANK(Values!$F108),"",Values!P108)</f>
        <v/>
      </c>
      <c r="Q109" s="40" t="str">
        <f aca="false">IF(ISBLANK(Values!$F108),"",Values!Q108)</f>
        <v/>
      </c>
      <c r="R109" s="40" t="str">
        <f aca="false">IF(ISBLANK(Values!$F108),"",Values!R108)</f>
        <v/>
      </c>
      <c r="S109" s="40" t="str">
        <f aca="false">IF(ISBLANK(Values!$F108),"",Values!S108)</f>
        <v/>
      </c>
      <c r="T109" s="40" t="str">
        <f aca="false">IF(ISBLANK(Values!$F108),"",Values!T108)</f>
        <v/>
      </c>
      <c r="U109" s="40"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40" t="str">
        <f aca="false">IF(ISBLANK(Values!$F109),"",Values!N109)</f>
        <v/>
      </c>
      <c r="O110" s="40" t="str">
        <f aca="false">IF(ISBLANK(Values!$F109),"",Values!O109)</f>
        <v/>
      </c>
      <c r="P110" s="40" t="str">
        <f aca="false">IF(ISBLANK(Values!$F109),"",Values!P109)</f>
        <v/>
      </c>
      <c r="Q110" s="40" t="str">
        <f aca="false">IF(ISBLANK(Values!$F109),"",Values!Q109)</f>
        <v/>
      </c>
      <c r="R110" s="40" t="str">
        <f aca="false">IF(ISBLANK(Values!$F109),"",Values!R109)</f>
        <v/>
      </c>
      <c r="S110" s="40" t="str">
        <f aca="false">IF(ISBLANK(Values!$F109),"",Values!S109)</f>
        <v/>
      </c>
      <c r="T110" s="40" t="str">
        <f aca="false">IF(ISBLANK(Values!$F109),"",Values!T109)</f>
        <v/>
      </c>
      <c r="U110" s="40"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40" t="str">
        <f aca="false">IF(ISBLANK(Values!$F110),"",Values!N110)</f>
        <v/>
      </c>
      <c r="O111" s="40" t="str">
        <f aca="false">IF(ISBLANK(Values!$F110),"",Values!O110)</f>
        <v/>
      </c>
      <c r="P111" s="40" t="str">
        <f aca="false">IF(ISBLANK(Values!$F110),"",Values!P110)</f>
        <v/>
      </c>
      <c r="Q111" s="40" t="str">
        <f aca="false">IF(ISBLANK(Values!$F110),"",Values!Q110)</f>
        <v/>
      </c>
      <c r="R111" s="40" t="str">
        <f aca="false">IF(ISBLANK(Values!$F110),"",Values!R110)</f>
        <v/>
      </c>
      <c r="S111" s="40" t="str">
        <f aca="false">IF(ISBLANK(Values!$F110),"",Values!S110)</f>
        <v/>
      </c>
      <c r="T111" s="40" t="str">
        <f aca="false">IF(ISBLANK(Values!$F110),"",Values!T110)</f>
        <v/>
      </c>
      <c r="U111" s="40"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40" t="str">
        <f aca="false">IF(ISBLANK(Values!$F111),"",Values!N111)</f>
        <v/>
      </c>
      <c r="O112" s="40" t="str">
        <f aca="false">IF(ISBLANK(Values!$F111),"",Values!O111)</f>
        <v/>
      </c>
      <c r="P112" s="40" t="str">
        <f aca="false">IF(ISBLANK(Values!$F111),"",Values!P111)</f>
        <v/>
      </c>
      <c r="Q112" s="40" t="str">
        <f aca="false">IF(ISBLANK(Values!$F111),"",Values!Q111)</f>
        <v/>
      </c>
      <c r="R112" s="40" t="str">
        <f aca="false">IF(ISBLANK(Values!$F111),"",Values!R111)</f>
        <v/>
      </c>
      <c r="S112" s="40" t="str">
        <f aca="false">IF(ISBLANK(Values!$F111),"",Values!S111)</f>
        <v/>
      </c>
      <c r="T112" s="40" t="str">
        <f aca="false">IF(ISBLANK(Values!$F111),"",Values!T111)</f>
        <v/>
      </c>
      <c r="U112" s="40"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40" t="str">
        <f aca="false">IF(ISBLANK(Values!$F112),"",Values!N112)</f>
        <v/>
      </c>
      <c r="O113" s="40" t="str">
        <f aca="false">IF(ISBLANK(Values!$F112),"",Values!O112)</f>
        <v/>
      </c>
      <c r="P113" s="40" t="str">
        <f aca="false">IF(ISBLANK(Values!$F112),"",Values!P112)</f>
        <v/>
      </c>
      <c r="Q113" s="40" t="str">
        <f aca="false">IF(ISBLANK(Values!$F112),"",Values!Q112)</f>
        <v/>
      </c>
      <c r="R113" s="40" t="str">
        <f aca="false">IF(ISBLANK(Values!$F112),"",Values!R112)</f>
        <v/>
      </c>
      <c r="S113" s="40" t="str">
        <f aca="false">IF(ISBLANK(Values!$F112),"",Values!S112)</f>
        <v/>
      </c>
      <c r="T113" s="40" t="str">
        <f aca="false">IF(ISBLANK(Values!$F112),"",Values!T112)</f>
        <v/>
      </c>
      <c r="U113" s="40"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40" t="str">
        <f aca="false">IF(ISBLANK(Values!$F113),"",Values!N113)</f>
        <v/>
      </c>
      <c r="O114" s="40" t="str">
        <f aca="false">IF(ISBLANK(Values!$F113),"",Values!O113)</f>
        <v/>
      </c>
      <c r="P114" s="40" t="str">
        <f aca="false">IF(ISBLANK(Values!$F113),"",Values!P113)</f>
        <v/>
      </c>
      <c r="Q114" s="40" t="str">
        <f aca="false">IF(ISBLANK(Values!$F113),"",Values!Q113)</f>
        <v/>
      </c>
      <c r="R114" s="40" t="str">
        <f aca="false">IF(ISBLANK(Values!$F113),"",Values!R113)</f>
        <v/>
      </c>
      <c r="S114" s="40" t="str">
        <f aca="false">IF(ISBLANK(Values!$F113),"",Values!S113)</f>
        <v/>
      </c>
      <c r="T114" s="40" t="str">
        <f aca="false">IF(ISBLANK(Values!$F113),"",Values!T113)</f>
        <v/>
      </c>
      <c r="U114" s="40"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40" t="str">
        <f aca="false">IF(ISBLANK(Values!$F114),"",Values!N114)</f>
        <v/>
      </c>
      <c r="O115" s="40" t="str">
        <f aca="false">IF(ISBLANK(Values!$F114),"",Values!O114)</f>
        <v/>
      </c>
      <c r="P115" s="40" t="str">
        <f aca="false">IF(ISBLANK(Values!$F114),"",Values!P114)</f>
        <v/>
      </c>
      <c r="Q115" s="40" t="str">
        <f aca="false">IF(ISBLANK(Values!$F114),"",Values!Q114)</f>
        <v/>
      </c>
      <c r="R115" s="40" t="str">
        <f aca="false">IF(ISBLANK(Values!$F114),"",Values!R114)</f>
        <v/>
      </c>
      <c r="S115" s="40" t="str">
        <f aca="false">IF(ISBLANK(Values!$F114),"",Values!S114)</f>
        <v/>
      </c>
      <c r="T115" s="40" t="str">
        <f aca="false">IF(ISBLANK(Values!$F114),"",Values!T114)</f>
        <v/>
      </c>
      <c r="U115" s="40"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40" t="str">
        <f aca="false">IF(ISBLANK(Values!$F115),"",Values!N115)</f>
        <v/>
      </c>
      <c r="O116" s="40" t="str">
        <f aca="false">IF(ISBLANK(Values!$F115),"",Values!O115)</f>
        <v/>
      </c>
      <c r="P116" s="40" t="str">
        <f aca="false">IF(ISBLANK(Values!$F115),"",Values!P115)</f>
        <v/>
      </c>
      <c r="Q116" s="40" t="str">
        <f aca="false">IF(ISBLANK(Values!$F115),"",Values!Q115)</f>
        <v/>
      </c>
      <c r="R116" s="40" t="str">
        <f aca="false">IF(ISBLANK(Values!$F115),"",Values!R115)</f>
        <v/>
      </c>
      <c r="S116" s="40" t="str">
        <f aca="false">IF(ISBLANK(Values!$F115),"",Values!S115)</f>
        <v/>
      </c>
      <c r="T116" s="40" t="str">
        <f aca="false">IF(ISBLANK(Values!$F115),"",Values!T115)</f>
        <v/>
      </c>
      <c r="U116" s="40"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40" t="str">
        <f aca="false">IF(ISBLANK(Values!$F116),"",Values!N116)</f>
        <v/>
      </c>
      <c r="O117" s="40" t="str">
        <f aca="false">IF(ISBLANK(Values!$F116),"",Values!O116)</f>
        <v/>
      </c>
      <c r="P117" s="40" t="str">
        <f aca="false">IF(ISBLANK(Values!$F116),"",Values!P116)</f>
        <v/>
      </c>
      <c r="Q117" s="40" t="str">
        <f aca="false">IF(ISBLANK(Values!$F116),"",Values!Q116)</f>
        <v/>
      </c>
      <c r="R117" s="40" t="str">
        <f aca="false">IF(ISBLANK(Values!$F116),"",Values!R116)</f>
        <v/>
      </c>
      <c r="S117" s="40" t="str">
        <f aca="false">IF(ISBLANK(Values!$F116),"",Values!S116)</f>
        <v/>
      </c>
      <c r="T117" s="40" t="str">
        <f aca="false">IF(ISBLANK(Values!$F116),"",Values!T116)</f>
        <v/>
      </c>
      <c r="U117" s="40"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40" t="str">
        <f aca="false">IF(ISBLANK(Values!$F117),"",Values!N117)</f>
        <v/>
      </c>
      <c r="O118" s="40" t="str">
        <f aca="false">IF(ISBLANK(Values!$F117),"",Values!O117)</f>
        <v/>
      </c>
      <c r="P118" s="40" t="str">
        <f aca="false">IF(ISBLANK(Values!$F117),"",Values!P117)</f>
        <v/>
      </c>
      <c r="Q118" s="40" t="str">
        <f aca="false">IF(ISBLANK(Values!$F117),"",Values!Q117)</f>
        <v/>
      </c>
      <c r="R118" s="40" t="str">
        <f aca="false">IF(ISBLANK(Values!$F117),"",Values!R117)</f>
        <v/>
      </c>
      <c r="S118" s="40" t="str">
        <f aca="false">IF(ISBLANK(Values!$F117),"",Values!S117)</f>
        <v/>
      </c>
      <c r="T118" s="40" t="str">
        <f aca="false">IF(ISBLANK(Values!$F117),"",Values!T117)</f>
        <v/>
      </c>
      <c r="U118" s="40"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40" t="str">
        <f aca="false">IF(ISBLANK(Values!$F118),"",Values!N118)</f>
        <v/>
      </c>
      <c r="O119" s="40" t="str">
        <f aca="false">IF(ISBLANK(Values!$F118),"",Values!O118)</f>
        <v/>
      </c>
      <c r="P119" s="40" t="str">
        <f aca="false">IF(ISBLANK(Values!$F118),"",Values!P118)</f>
        <v/>
      </c>
      <c r="Q119" s="40" t="str">
        <f aca="false">IF(ISBLANK(Values!$F118),"",Values!Q118)</f>
        <v/>
      </c>
      <c r="R119" s="40" t="str">
        <f aca="false">IF(ISBLANK(Values!$F118),"",Values!R118)</f>
        <v/>
      </c>
      <c r="S119" s="40" t="str">
        <f aca="false">IF(ISBLANK(Values!$F118),"",Values!S118)</f>
        <v/>
      </c>
      <c r="T119" s="40" t="str">
        <f aca="false">IF(ISBLANK(Values!$F118),"",Values!T118)</f>
        <v/>
      </c>
      <c r="U119" s="40"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40" t="str">
        <f aca="false">IF(ISBLANK(Values!$F119),"",Values!N119)</f>
        <v/>
      </c>
      <c r="O120" s="40" t="str">
        <f aca="false">IF(ISBLANK(Values!$F119),"",Values!O119)</f>
        <v/>
      </c>
      <c r="P120" s="40" t="str">
        <f aca="false">IF(ISBLANK(Values!$F119),"",Values!P119)</f>
        <v/>
      </c>
      <c r="Q120" s="40" t="str">
        <f aca="false">IF(ISBLANK(Values!$F119),"",Values!Q119)</f>
        <v/>
      </c>
      <c r="R120" s="40" t="str">
        <f aca="false">IF(ISBLANK(Values!$F119),"",Values!R119)</f>
        <v/>
      </c>
      <c r="S120" s="40" t="str">
        <f aca="false">IF(ISBLANK(Values!$F119),"",Values!S119)</f>
        <v/>
      </c>
      <c r="T120" s="40" t="str">
        <f aca="false">IF(ISBLANK(Values!$F119),"",Values!T119)</f>
        <v/>
      </c>
      <c r="U120" s="40"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40" t="str">
        <f aca="false">IF(ISBLANK(Values!$F120),"",Values!N120)</f>
        <v/>
      </c>
      <c r="O121" s="40" t="str">
        <f aca="false">IF(ISBLANK(Values!$F120),"",Values!O120)</f>
        <v/>
      </c>
      <c r="P121" s="40" t="str">
        <f aca="false">IF(ISBLANK(Values!$F120),"",Values!P120)</f>
        <v/>
      </c>
      <c r="Q121" s="40" t="str">
        <f aca="false">IF(ISBLANK(Values!$F120),"",Values!Q120)</f>
        <v/>
      </c>
      <c r="R121" s="40" t="str">
        <f aca="false">IF(ISBLANK(Values!$F120),"",Values!R120)</f>
        <v/>
      </c>
      <c r="S121" s="40" t="str">
        <f aca="false">IF(ISBLANK(Values!$F120),"",Values!S120)</f>
        <v/>
      </c>
      <c r="T121" s="40" t="str">
        <f aca="false">IF(ISBLANK(Values!$F120),"",Values!T120)</f>
        <v/>
      </c>
      <c r="U121" s="40"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40" t="str">
        <f aca="false">IF(ISBLANK(Values!$F121),"",Values!N121)</f>
        <v/>
      </c>
      <c r="O122" s="40" t="str">
        <f aca="false">IF(ISBLANK(Values!$F121),"",Values!O121)</f>
        <v/>
      </c>
      <c r="P122" s="40" t="str">
        <f aca="false">IF(ISBLANK(Values!$F121),"",Values!P121)</f>
        <v/>
      </c>
      <c r="Q122" s="40" t="str">
        <f aca="false">IF(ISBLANK(Values!$F121),"",Values!Q121)</f>
        <v/>
      </c>
      <c r="R122" s="40" t="str">
        <f aca="false">IF(ISBLANK(Values!$F121),"",Values!R121)</f>
        <v/>
      </c>
      <c r="S122" s="40" t="str">
        <f aca="false">IF(ISBLANK(Values!$F121),"",Values!S121)</f>
        <v/>
      </c>
      <c r="T122" s="40" t="str">
        <f aca="false">IF(ISBLANK(Values!$F121),"",Values!T121)</f>
        <v/>
      </c>
      <c r="U122" s="40"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2"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2"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2"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2"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2"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2"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2"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2"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2"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2"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2"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2"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2"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2"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2"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2"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2"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M204 AB5:AB1041 AI5:AI1041 AK5:AT221 DP5:DP1041 FJ5:FO204 N132:V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4" t="s">
        <v>351</v>
      </c>
      <c r="B1" s="45" t="str">
        <f aca="false">IF(Values!$B$36=English!$B$2,English!B10, IF(Values!$B$36=German!$B$2,German!B10, IF(Values!$B$36=Italian!$B$2,Italian!B10, IF(Values!$B$36=Spanish!$B$2, Spanish!B10, IF(Values!$B$36=French!$B$2,French!B10, IF(Values!$B$36=Dutch!$B$2,Dutch!B10, IF(Values!$B$36=English!$D$32, English!D40, 0)))))))</f>
        <v>Teclado retroiluminado original para Lenovo Thinkpad</v>
      </c>
      <c r="E1" s="46" t="s">
        <v>352</v>
      </c>
      <c r="F1" s="46"/>
      <c r="G1" s="46"/>
      <c r="H1" s="47"/>
      <c r="I1" s="47"/>
    </row>
    <row r="2" customFormat="false" ht="12.8" hidden="false" customHeight="false" outlineLevel="0" collapsed="false">
      <c r="A2" s="44" t="s">
        <v>353</v>
      </c>
      <c r="B2" s="45" t="str">
        <f aca="false">IF(Values!$B$36=English!$B$2,English!B11, IF(Values!$B$36=German!$B$2,German!B11, IF(Values!$B$36=Italian!$B$2,Italian!B11, IF(Values!$B$36=Spanish!$B$2, Spanish!B11, IF(Values!$B$36=French!$B$2,French!B11, IF(Values!$B$36=Dutch!$B$2,Dutch!B11, IF(Values!$B$36=English!$D$32, English!D41, 0)))))))</f>
        <v>Teclado original sin retroiluminación para Lenovo Thinkpad</v>
      </c>
    </row>
    <row r="3" customFormat="false" ht="12.8" hidden="false" customHeight="false" outlineLevel="0" collapsed="false">
      <c r="A3" s="44" t="s">
        <v>354</v>
      </c>
      <c r="B3" s="45" t="s">
        <v>355</v>
      </c>
      <c r="E3" s="44" t="s">
        <v>356</v>
      </c>
      <c r="F3" s="44" t="s">
        <v>357</v>
      </c>
      <c r="G3" s="44" t="s">
        <v>358</v>
      </c>
      <c r="H3" s="44" t="s">
        <v>359</v>
      </c>
      <c r="I3" s="44" t="s">
        <v>360</v>
      </c>
      <c r="J3" s="44" t="s">
        <v>361</v>
      </c>
      <c r="K3" s="44" t="s">
        <v>362</v>
      </c>
      <c r="L3" s="44" t="s">
        <v>363</v>
      </c>
      <c r="M3" s="44" t="s">
        <v>364</v>
      </c>
      <c r="N3" s="44" t="s">
        <v>365</v>
      </c>
      <c r="O3" s="44" t="s">
        <v>366</v>
      </c>
      <c r="V3" s="0" t="s">
        <v>367</v>
      </c>
    </row>
    <row r="4" customFormat="false" ht="23.85" hidden="false" customHeight="false" outlineLevel="0" collapsed="false">
      <c r="A4" s="44" t="s">
        <v>368</v>
      </c>
      <c r="B4" s="48" t="n">
        <v>59.95</v>
      </c>
      <c r="E4" s="49" t="n">
        <v>5714401440017</v>
      </c>
      <c r="F4" s="49" t="s">
        <v>369</v>
      </c>
      <c r="G4" s="50" t="s">
        <v>370</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1" t="n">
        <f aca="false">TRUE()</f>
        <v>1</v>
      </c>
      <c r="J4" s="52" t="b">
        <v>1</v>
      </c>
      <c r="K4" s="49" t="s">
        <v>371</v>
      </c>
      <c r="L4" s="53" t="b">
        <v>1</v>
      </c>
      <c r="M4" s="54"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4"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5"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6" t="n">
        <f aca="false">MATCH(G4,options!$D$1:$D$20,0)</f>
        <v>1</v>
      </c>
    </row>
    <row r="5" customFormat="false" ht="23.85" hidden="false" customHeight="false" outlineLevel="0" collapsed="false">
      <c r="A5" s="44" t="s">
        <v>372</v>
      </c>
      <c r="B5" s="48" t="n">
        <v>44.95</v>
      </c>
      <c r="E5" s="49" t="n">
        <v>5714401440024</v>
      </c>
      <c r="F5" s="49" t="s">
        <v>373</v>
      </c>
      <c r="G5" s="50" t="s">
        <v>374</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1" t="n">
        <f aca="false">TRUE()</f>
        <v>1</v>
      </c>
      <c r="J5" s="52" t="b">
        <v>1</v>
      </c>
      <c r="K5" s="49" t="s">
        <v>375</v>
      </c>
      <c r="L5" s="53" t="b">
        <v>1</v>
      </c>
      <c r="M5" s="54"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4"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5"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6" t="n">
        <f aca="false">MATCH(G5,options!$D$1:$D$20,0)</f>
        <v>2</v>
      </c>
    </row>
    <row r="6" customFormat="false" ht="23.85" hidden="false" customHeight="false" outlineLevel="0" collapsed="false">
      <c r="A6" s="44" t="s">
        <v>376</v>
      </c>
      <c r="B6" s="57" t="s">
        <v>377</v>
      </c>
      <c r="E6" s="49" t="n">
        <v>5714401440031</v>
      </c>
      <c r="F6" s="49" t="s">
        <v>378</v>
      </c>
      <c r="G6" s="50" t="s">
        <v>379</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1" t="n">
        <f aca="false">TRUE()</f>
        <v>1</v>
      </c>
      <c r="J6" s="52" t="b">
        <v>1</v>
      </c>
      <c r="K6" s="49" t="s">
        <v>380</v>
      </c>
      <c r="L6" s="53" t="b">
        <v>1</v>
      </c>
      <c r="M6" s="54"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4"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5"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6" t="n">
        <f aca="false">MATCH(G6,options!$D$1:$D$20,0)</f>
        <v>3</v>
      </c>
    </row>
    <row r="7" customFormat="false" ht="23.85" hidden="false" customHeight="false" outlineLevel="0" collapsed="false">
      <c r="A7" s="44" t="s">
        <v>381</v>
      </c>
      <c r="B7" s="58" t="str">
        <f aca="false">IF(B6=options!C1,"30","40")</f>
        <v>30</v>
      </c>
      <c r="E7" s="49" t="n">
        <v>5714401440048</v>
      </c>
      <c r="F7" s="49" t="s">
        <v>382</v>
      </c>
      <c r="G7" s="50" t="s">
        <v>383</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1" t="n">
        <f aca="false">TRUE()</f>
        <v>1</v>
      </c>
      <c r="J7" s="52" t="b">
        <v>1</v>
      </c>
      <c r="K7" s="49" t="s">
        <v>384</v>
      </c>
      <c r="L7" s="53" t="b">
        <v>1</v>
      </c>
      <c r="M7" s="54"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4"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5"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6" t="n">
        <f aca="false">MATCH(G7,options!$D$1:$D$20,0)</f>
        <v>4</v>
      </c>
    </row>
    <row r="8" customFormat="false" ht="23.85" hidden="false" customHeight="false" outlineLevel="0" collapsed="false">
      <c r="A8" s="44" t="s">
        <v>385</v>
      </c>
      <c r="B8" s="58" t="str">
        <f aca="false">IF(B6=options!C1,"22","25")</f>
        <v>22</v>
      </c>
      <c r="E8" s="49" t="n">
        <v>5714401440055</v>
      </c>
      <c r="F8" s="49" t="s">
        <v>386</v>
      </c>
      <c r="G8" s="50" t="s">
        <v>387</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1" t="n">
        <f aca="false">TRUE()</f>
        <v>1</v>
      </c>
      <c r="J8" s="52" t="b">
        <v>1</v>
      </c>
      <c r="K8" s="49" t="s">
        <v>388</v>
      </c>
      <c r="L8" s="53" t="b">
        <v>1</v>
      </c>
      <c r="M8" s="54"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4"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5"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6" t="n">
        <f aca="false">MATCH(G8,options!$D$1:$D$20,0)</f>
        <v>5</v>
      </c>
    </row>
    <row r="9" customFormat="false" ht="12.8" hidden="false" customHeight="false" outlineLevel="0" collapsed="false">
      <c r="A9" s="44" t="s">
        <v>389</v>
      </c>
      <c r="B9" s="58" t="str">
        <f aca="false">IF(B6=options!C1,"5","3")</f>
        <v>5</v>
      </c>
      <c r="E9" s="49" t="n">
        <v>5714401440062</v>
      </c>
      <c r="F9" s="49" t="s">
        <v>390</v>
      </c>
      <c r="G9" s="50" t="s">
        <v>391</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1" t="n">
        <f aca="false">TRUE()</f>
        <v>1</v>
      </c>
      <c r="J9" s="52" t="b">
        <v>1</v>
      </c>
      <c r="K9" s="59"/>
      <c r="L9" s="53" t="n">
        <f aca="false">FALSE()</f>
        <v>0</v>
      </c>
      <c r="M9" s="54" t="str">
        <f aca="false">IF(ISBLANK(K9),"",IF(L9, "https://raw.githubusercontent.com/PatrickVibild/TellusAmazonPictures/master/pictures/"&amp;K9&amp;"/1.jpg","https://download.lenovo.com/Images/Parts/"&amp;K9&amp;"/"&amp;K9&amp;"_A.jpg"))</f>
        <v/>
      </c>
      <c r="N9" s="54" t="str">
        <f aca="false">IF(ISBLANK(K9),"",IF(L9, "https://raw.githubusercontent.com/PatrickVibild/TellusAmazonPictures/master/pictures/"&amp;K9&amp;"/2.jpg","https://download.lenovo.com/Images/Parts/"&amp;K9&amp;"/"&amp;K9&amp;"_B.jpg"))</f>
        <v/>
      </c>
      <c r="O9" s="55"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6" t="n">
        <f aca="false">MATCH(G9,options!$D$1:$D$20,0)</f>
        <v>6</v>
      </c>
    </row>
    <row r="10" customFormat="false" ht="12.8" hidden="false" customHeight="false" outlineLevel="0" collapsed="false">
      <c r="A10" s="0" t="s">
        <v>392</v>
      </c>
      <c r="B10" s="60"/>
      <c r="E10" s="49" t="n">
        <v>5714401440079</v>
      </c>
      <c r="F10" s="49" t="s">
        <v>393</v>
      </c>
      <c r="G10" s="50" t="s">
        <v>394</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1" t="n">
        <f aca="false">TRUE()</f>
        <v>1</v>
      </c>
      <c r="J10" s="52" t="b">
        <v>1</v>
      </c>
      <c r="K10" s="49" t="s">
        <v>395</v>
      </c>
      <c r="L10" s="53" t="n">
        <f aca="false">FALSE()</f>
        <v>0</v>
      </c>
      <c r="M10" s="54" t="str">
        <f aca="false">IF(ISBLANK(K10),"",IF(L10, "https://raw.githubusercontent.com/PatrickVibild/TellusAmazonPictures/master/pictures/"&amp;K10&amp;"/1.jpg","https://download.lenovo.com/Images/Parts/"&amp;K10&amp;"/"&amp;K10&amp;"_A.jpg"))</f>
        <v>https://download.lenovo.com/Images/Parts/04X0107/04X0107_A.jpg</v>
      </c>
      <c r="N10" s="54" t="str">
        <f aca="false">IF(ISBLANK(K10),"",IF(L10, "https://raw.githubusercontent.com/PatrickVibild/TellusAmazonPictures/master/pictures/"&amp;K10&amp;"/2.jpg","https://download.lenovo.com/Images/Parts/"&amp;K10&amp;"/"&amp;K10&amp;"_B.jpg"))</f>
        <v>https://download.lenovo.com/Images/Parts/04X0107/04X0107_B.jpg</v>
      </c>
      <c r="O10" s="55"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6" t="n">
        <f aca="false">MATCH(G10,options!$D$1:$D$20,0)</f>
        <v>7</v>
      </c>
    </row>
    <row r="11" customFormat="false" ht="17.35" hidden="false" customHeight="false" outlineLevel="0" collapsed="false">
      <c r="A11" s="44" t="s">
        <v>396</v>
      </c>
      <c r="B11" s="61" t="n">
        <v>150</v>
      </c>
      <c r="E11" s="49" t="n">
        <v>5714401440086</v>
      </c>
      <c r="F11" s="49" t="s">
        <v>397</v>
      </c>
      <c r="G11" s="50" t="s">
        <v>398</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1" t="n">
        <f aca="false">TRUE()</f>
        <v>1</v>
      </c>
      <c r="J11" s="52" t="b">
        <v>1</v>
      </c>
      <c r="K11" s="62"/>
      <c r="L11" s="53" t="n">
        <f aca="false">FALSE()</f>
        <v>0</v>
      </c>
      <c r="M11" s="54" t="str">
        <f aca="false">IF(ISBLANK(K11),"",IF(L11, "https://raw.githubusercontent.com/PatrickVibild/TellusAmazonPictures/master/pictures/"&amp;K11&amp;"/1.jpg","https://download.lenovo.com/Images/Parts/"&amp;K11&amp;"/"&amp;K11&amp;"_A.jpg"))</f>
        <v/>
      </c>
      <c r="N11" s="54" t="str">
        <f aca="false">IF(ISBLANK(K11),"",IF(L11, "https://raw.githubusercontent.com/PatrickVibild/TellusAmazonPictures/master/pictures/"&amp;K11&amp;"/2.jpg","https://download.lenovo.com/Images/Parts/"&amp;K11&amp;"/"&amp;K11&amp;"_B.jpg"))</f>
        <v/>
      </c>
      <c r="O11" s="55"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6" t="n">
        <f aca="false">MATCH(G11,options!$D$1:$D$20,0)</f>
        <v>8</v>
      </c>
    </row>
    <row r="12" customFormat="false" ht="12.8" hidden="false" customHeight="false" outlineLevel="0" collapsed="false">
      <c r="B12" s="60"/>
      <c r="E12" s="49" t="n">
        <v>5714401440109</v>
      </c>
      <c r="F12" s="49" t="s">
        <v>399</v>
      </c>
      <c r="G12" s="50" t="s">
        <v>400</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danés</v>
      </c>
      <c r="I12" s="51" t="n">
        <f aca="false">TRUE()</f>
        <v>1</v>
      </c>
      <c r="J12" s="52" t="b">
        <v>1</v>
      </c>
      <c r="K12" s="49" t="s">
        <v>401</v>
      </c>
      <c r="L12" s="53" t="n">
        <f aca="false">FALSE()</f>
        <v>0</v>
      </c>
      <c r="M12" s="54" t="str">
        <f aca="false">IF(ISBLANK(K12),"",IF(L12, "https://raw.githubusercontent.com/PatrickVibild/TellusAmazonPictures/master/pictures/"&amp;K12&amp;"/1.jpg","https://download.lenovo.com/Images/Parts/"&amp;K12&amp;"/"&amp;K12&amp;"_A.jpg"))</f>
        <v>https://download.lenovo.com/Images/Parts/04X0110/04X0110_A.jpg</v>
      </c>
      <c r="N12" s="54" t="str">
        <f aca="false">IF(ISBLANK(K12),"",IF(L12, "https://raw.githubusercontent.com/PatrickVibild/TellusAmazonPictures/master/pictures/"&amp;K12&amp;"/2.jpg","https://download.lenovo.com/Images/Parts/"&amp;K12&amp;"/"&amp;K12&amp;"_B.jpg"))</f>
        <v>https://download.lenovo.com/Images/Parts/04X0110/04X0110_B.jpg</v>
      </c>
      <c r="O12" s="55"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6" t="n">
        <f aca="false">MATCH(G12,options!$D$1:$D$20,0)</f>
        <v>9</v>
      </c>
    </row>
    <row r="13" customFormat="false" ht="12.8" hidden="false" customHeight="false" outlineLevel="0" collapsed="false">
      <c r="A13" s="44" t="s">
        <v>402</v>
      </c>
      <c r="B13" s="49" t="s">
        <v>403</v>
      </c>
      <c r="E13" s="49" t="n">
        <v>5714401440123</v>
      </c>
      <c r="F13" s="49" t="s">
        <v>404</v>
      </c>
      <c r="G13" s="50"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holandés</v>
      </c>
      <c r="I13" s="51" t="n">
        <f aca="false">TRUE()</f>
        <v>1</v>
      </c>
      <c r="J13" s="52" t="b">
        <v>1</v>
      </c>
      <c r="K13" s="49" t="s">
        <v>406</v>
      </c>
      <c r="L13" s="53" t="n">
        <f aca="false">FALSE()</f>
        <v>0</v>
      </c>
      <c r="M13" s="54" t="str">
        <f aca="false">IF(ISBLANK(K13),"",IF(L13, "https://raw.githubusercontent.com/PatrickVibild/TellusAmazonPictures/master/pictures/"&amp;K13&amp;"/1.jpg","https://download.lenovo.com/Images/Parts/"&amp;K13&amp;"/"&amp;K13&amp;"_A.jpg"))</f>
        <v>https://download.lenovo.com/Images/Parts/04X0120/04X0120_A.jpg</v>
      </c>
      <c r="N13" s="54" t="str">
        <f aca="false">IF(ISBLANK(K13),"",IF(L13, "https://raw.githubusercontent.com/PatrickVibild/TellusAmazonPictures/master/pictures/"&amp;K13&amp;"/2.jpg","https://download.lenovo.com/Images/Parts/"&amp;K13&amp;"/"&amp;K13&amp;"_B.jpg"))</f>
        <v>https://download.lenovo.com/Images/Parts/04X0120/04X0120_B.jpg</v>
      </c>
      <c r="O13" s="55"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6" t="n">
        <f aca="false">MATCH(G13,options!$D$1:$D$20,0)</f>
        <v>10</v>
      </c>
    </row>
    <row r="14" customFormat="false" ht="17.35" hidden="false" customHeight="false" outlineLevel="0" collapsed="false">
      <c r="A14" s="44" t="s">
        <v>407</v>
      </c>
      <c r="B14" s="49" t="n">
        <v>5714401440994</v>
      </c>
      <c r="E14" s="49" t="n">
        <v>5714401440130</v>
      </c>
      <c r="F14" s="49" t="s">
        <v>408</v>
      </c>
      <c r="G14" s="50" t="s">
        <v>409</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noruego</v>
      </c>
      <c r="I14" s="51" t="n">
        <f aca="false">TRUE()</f>
        <v>1</v>
      </c>
      <c r="J14" s="52" t="b">
        <v>1</v>
      </c>
      <c r="K14" s="62" t="s">
        <v>410</v>
      </c>
      <c r="L14" s="53" t="n">
        <f aca="false">FALSE()</f>
        <v>0</v>
      </c>
      <c r="M14" s="54" t="str">
        <f aca="false">IF(ISBLANK(K14),"",IF(L14, "https://raw.githubusercontent.com/PatrickVibild/TellusAmazonPictures/master/pictures/"&amp;K14&amp;"/1.jpg","https://download.lenovo.com/Images/Parts/"&amp;K14&amp;"/"&amp;K14&amp;"_A.jpg"))</f>
        <v>https://download.lenovo.com/Images/Parts/04Y0882/04Y0882_A.jpg</v>
      </c>
      <c r="N14" s="54" t="str">
        <f aca="false">IF(ISBLANK(K14),"",IF(L14, "https://raw.githubusercontent.com/PatrickVibild/TellusAmazonPictures/master/pictures/"&amp;K14&amp;"/2.jpg","https://download.lenovo.com/Images/Parts/"&amp;K14&amp;"/"&amp;K14&amp;"_B.jpg"))</f>
        <v>https://download.lenovo.com/Images/Parts/04Y0882/04Y0882_B.jpg</v>
      </c>
      <c r="O14" s="55"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6" t="n">
        <f aca="false">MATCH(G14,options!$D$1:$D$20,0)</f>
        <v>11</v>
      </c>
    </row>
    <row r="15" customFormat="false" ht="17.35" hidden="false" customHeight="false" outlineLevel="0" collapsed="false">
      <c r="B15" s="60"/>
      <c r="E15" s="49" t="n">
        <v>5714401440147</v>
      </c>
      <c r="F15" s="49" t="s">
        <v>411</v>
      </c>
      <c r="G15" s="50" t="s">
        <v>412</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polaco</v>
      </c>
      <c r="I15" s="51" t="n">
        <f aca="false">TRUE()</f>
        <v>1</v>
      </c>
      <c r="J15" s="52" t="b">
        <v>1</v>
      </c>
      <c r="K15" s="62" t="s">
        <v>413</v>
      </c>
      <c r="L15" s="53" t="n">
        <f aca="false">FALSE()</f>
        <v>0</v>
      </c>
      <c r="M15" s="54" t="str">
        <f aca="false">IF(ISBLANK(K15),"",IF(L15, "https://raw.githubusercontent.com/PatrickVibild/TellusAmazonPictures/master/pictures/"&amp;K15&amp;"/1.jpg","https://download.lenovo.com/Images/Parts/"&amp;K15&amp;"/"&amp;K15&amp;"_A.jpg"))</f>
        <v>https://download.lenovo.com/Images/Parts/04X0122/04X0122_A.jpg</v>
      </c>
      <c r="N15" s="54" t="str">
        <f aca="false">IF(ISBLANK(K15),"",IF(L15, "https://raw.githubusercontent.com/PatrickVibild/TellusAmazonPictures/master/pictures/"&amp;K15&amp;"/2.jpg","https://download.lenovo.com/Images/Parts/"&amp;K15&amp;"/"&amp;K15&amp;"_B.jpg"))</f>
        <v>https://download.lenovo.com/Images/Parts/04X0122/04X0122_B.jpg</v>
      </c>
      <c r="O15" s="55"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6" t="n">
        <f aca="false">MATCH(G15,options!$D$1:$D$20,0)</f>
        <v>12</v>
      </c>
    </row>
    <row r="16" customFormat="false" ht="17.35" hidden="false" customHeight="false" outlineLevel="0" collapsed="false">
      <c r="A16" s="44" t="s">
        <v>414</v>
      </c>
      <c r="B16" s="45" t="s">
        <v>415</v>
      </c>
      <c r="E16" s="49" t="n">
        <v>5714401440154</v>
      </c>
      <c r="F16" s="49" t="s">
        <v>416</v>
      </c>
      <c r="G16" s="50" t="s">
        <v>417</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portugués</v>
      </c>
      <c r="I16" s="51" t="n">
        <f aca="false">TRUE()</f>
        <v>1</v>
      </c>
      <c r="J16" s="52" t="b">
        <v>1</v>
      </c>
      <c r="K16" s="62" t="s">
        <v>418</v>
      </c>
      <c r="L16" s="53" t="n">
        <f aca="false">FALSE()</f>
        <v>0</v>
      </c>
      <c r="M16" s="54" t="str">
        <f aca="false">IF(ISBLANK(K16),"",IF(L16, "https://raw.githubusercontent.com/PatrickVibild/TellusAmazonPictures/master/pictures/"&amp;K16&amp;"/1.jpg","https://download.lenovo.com/Images/Parts/"&amp;K16&amp;"/"&amp;K16&amp;"_A.jpg"))</f>
        <v>https://download.lenovo.com/Images/Parts/04X0123/04X0123_A.jpg</v>
      </c>
      <c r="N16" s="54" t="str">
        <f aca="false">IF(ISBLANK(K16),"",IF(L16, "https://raw.githubusercontent.com/PatrickVibild/TellusAmazonPictures/master/pictures/"&amp;K16&amp;"/2.jpg","https://download.lenovo.com/Images/Parts/"&amp;K16&amp;"/"&amp;K16&amp;"_B.jpg"))</f>
        <v>https://download.lenovo.com/Images/Parts/04X0123/04X0123_B.jpg</v>
      </c>
      <c r="O16" s="55"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6" t="n">
        <f aca="false">MATCH(G16,options!$D$1:$D$20,0)</f>
        <v>13</v>
      </c>
    </row>
    <row r="17" customFormat="false" ht="17.35" hidden="false" customHeight="false" outlineLevel="0" collapsed="false">
      <c r="B17" s="60"/>
      <c r="E17" s="49" t="n">
        <v>5714401440161</v>
      </c>
      <c r="F17" s="49" t="s">
        <v>419</v>
      </c>
      <c r="G17" s="50" t="s">
        <v>420</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Sueco – Finlandes</v>
      </c>
      <c r="I17" s="51" t="n">
        <f aca="false">TRUE()</f>
        <v>1</v>
      </c>
      <c r="J17" s="52" t="b">
        <v>1</v>
      </c>
      <c r="K17" s="62" t="s">
        <v>421</v>
      </c>
      <c r="L17" s="53" t="n">
        <f aca="false">FALSE()</f>
        <v>0</v>
      </c>
      <c r="M17" s="54" t="str">
        <f aca="false">IF(ISBLANK(K17),"",IF(L17, "https://raw.githubusercontent.com/PatrickVibild/TellusAmazonPictures/master/pictures/"&amp;K17&amp;"/1.jpg","https://download.lenovo.com/Images/Parts/"&amp;K17&amp;"/"&amp;K17&amp;"_A.jpg"))</f>
        <v>https://download.lenovo.com/Images/Parts/04X0127/04X0127_A.jpg</v>
      </c>
      <c r="N17" s="54" t="str">
        <f aca="false">IF(ISBLANK(K17),"",IF(L17, "https://raw.githubusercontent.com/PatrickVibild/TellusAmazonPictures/master/pictures/"&amp;K17&amp;"/2.jpg","https://download.lenovo.com/Images/Parts/"&amp;K17&amp;"/"&amp;K17&amp;"_B.jpg"))</f>
        <v>https://download.lenovo.com/Images/Parts/04X0127/04X0127_B.jpg</v>
      </c>
      <c r="O17" s="55"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6" t="n">
        <f aca="false">MATCH(G17,options!$D$1:$D$20,0)</f>
        <v>14</v>
      </c>
    </row>
    <row r="18" customFormat="false" ht="17.35" hidden="false" customHeight="false" outlineLevel="0" collapsed="false">
      <c r="A18" s="44" t="s">
        <v>422</v>
      </c>
      <c r="B18" s="61" t="n">
        <v>5</v>
      </c>
      <c r="E18" s="49" t="n">
        <v>5714401440178</v>
      </c>
      <c r="F18" s="49" t="s">
        <v>423</v>
      </c>
      <c r="G18" s="50" t="s">
        <v>424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suizo</v>
      </c>
      <c r="I18" s="51" t="n">
        <f aca="false">TRUE()</f>
        <v>1</v>
      </c>
      <c r="J18" s="52" t="b">
        <v>1</v>
      </c>
      <c r="K18" s="62" t="s">
        <v>425</v>
      </c>
      <c r="L18" s="53" t="n">
        <f aca="false">FALSE()</f>
        <v>0</v>
      </c>
      <c r="M18" s="54" t="str">
        <f aca="false">IF(ISBLANK(K18),"",IF(L18, "https://raw.githubusercontent.com/PatrickVibild/TellusAmazonPictures/master/pictures/"&amp;K18&amp;"/1.jpg","https://download.lenovo.com/Images/Parts/"&amp;K18&amp;"/"&amp;K18&amp;"_A.jpg"))</f>
        <v>https://download.lenovo.com/Images/Parts/04X0128/04X0128_A.jpg</v>
      </c>
      <c r="N18" s="54" t="str">
        <f aca="false">IF(ISBLANK(K18),"",IF(L18, "https://raw.githubusercontent.com/PatrickVibild/TellusAmazonPictures/master/pictures/"&amp;K18&amp;"/2.jpg","https://download.lenovo.com/Images/Parts/"&amp;K18&amp;"/"&amp;K18&amp;"_B.jpg"))</f>
        <v>https://download.lenovo.com/Images/Parts/04X0128/04X0128_B.jpg</v>
      </c>
      <c r="O18" s="55"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6" t="n">
        <f aca="false">MATCH(G18,options!$D$1:$D$20,0)</f>
        <v>15</v>
      </c>
    </row>
    <row r="19" customFormat="false" ht="23.85" hidden="false" customHeight="false" outlineLevel="0" collapsed="false">
      <c r="B19" s="60"/>
      <c r="E19" s="49" t="n">
        <v>5714401440185</v>
      </c>
      <c r="F19" s="49" t="s">
        <v>426</v>
      </c>
      <c r="G19" s="50" t="s">
        <v>427</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internacional</v>
      </c>
      <c r="I19" s="51" t="n">
        <f aca="false">TRUE()</f>
        <v>1</v>
      </c>
      <c r="J19" s="52" t="b">
        <v>1</v>
      </c>
      <c r="K19" s="49" t="s">
        <v>428</v>
      </c>
      <c r="L19" s="53" t="b">
        <v>1</v>
      </c>
      <c r="M19" s="54"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4"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5"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6" t="n">
        <f aca="false">MATCH(G19,options!$D$1:$D$20,0)</f>
        <v>16</v>
      </c>
    </row>
    <row r="20" customFormat="false" ht="12.8" hidden="false" customHeight="false" outlineLevel="0" collapsed="false">
      <c r="A20" s="44" t="s">
        <v>429</v>
      </c>
      <c r="B20" s="63" t="s">
        <v>430</v>
      </c>
      <c r="E20" s="49" t="n">
        <v>5714401440192</v>
      </c>
      <c r="F20" s="49" t="s">
        <v>431</v>
      </c>
      <c r="G20" s="50" t="s">
        <v>432</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ruso</v>
      </c>
      <c r="I20" s="51" t="n">
        <f aca="false">TRUE()</f>
        <v>1</v>
      </c>
      <c r="J20" s="52" t="b">
        <v>1</v>
      </c>
      <c r="K20" s="49" t="s">
        <v>433</v>
      </c>
      <c r="L20" s="53" t="n">
        <f aca="false">FALSE()</f>
        <v>0</v>
      </c>
      <c r="M20" s="54" t="str">
        <f aca="false">IF(ISBLANK(K20),"",IF(L20, "https://raw.githubusercontent.com/PatrickVibild/TellusAmazonPictures/master/pictures/"&amp;K20&amp;"/1.jpg","https://download.lenovo.com/Images/Parts/"&amp;K20&amp;"/"&amp;K20&amp;"_A.jpg"))</f>
        <v>https://download.lenovo.com/Images/Parts/01AX333/01AX333_A.jpg</v>
      </c>
      <c r="N20" s="54" t="str">
        <f aca="false">IF(ISBLANK(K20),"",IF(L20, "https://raw.githubusercontent.com/PatrickVibild/TellusAmazonPictures/master/pictures/"&amp;K20&amp;"/2.jpg","https://download.lenovo.com/Images/Parts/"&amp;K20&amp;"/"&amp;K20&amp;"_B.jpg"))</f>
        <v>https://download.lenovo.com/Images/Parts/01AX333/01AX333_B.jpg</v>
      </c>
      <c r="O20" s="55"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6" t="n">
        <f aca="false">MATCH(G20,options!$D$1:$D$20,0)</f>
        <v>17</v>
      </c>
    </row>
    <row r="21" customFormat="false" ht="23.85" hidden="false" customHeight="false" outlineLevel="0" collapsed="false">
      <c r="B21" s="60"/>
      <c r="E21" s="49" t="n">
        <v>5714401440208</v>
      </c>
      <c r="F21" s="49" t="s">
        <v>434</v>
      </c>
      <c r="G21" s="50" t="s">
        <v>435</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1" t="n">
        <f aca="false">TRUE()</f>
        <v>1</v>
      </c>
      <c r="J21" s="52" t="b">
        <v>1</v>
      </c>
      <c r="K21" s="49" t="s">
        <v>436</v>
      </c>
      <c r="L21" s="53" t="b">
        <v>1</v>
      </c>
      <c r="M21" s="54"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4"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5"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6" t="n">
        <f aca="false">MATCH(G21,options!$D$1:$D$20,0)</f>
        <v>18</v>
      </c>
    </row>
    <row r="22" customFormat="false" ht="12.8" hidden="false" customHeight="false" outlineLevel="0" collapsed="false">
      <c r="B22" s="60"/>
      <c r="E22" s="49" t="n">
        <v>5714401440116</v>
      </c>
      <c r="F22" s="49" t="s">
        <v>437</v>
      </c>
      <c r="G22" s="50" t="s">
        <v>438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húngaro</v>
      </c>
      <c r="I22" s="51" t="n">
        <f aca="false">TRUE()</f>
        <v>1</v>
      </c>
      <c r="J22" s="52" t="b">
        <v>1</v>
      </c>
      <c r="K22" s="49" t="s">
        <v>439</v>
      </c>
      <c r="L22" s="53" t="n">
        <f aca="false">FALSE()</f>
        <v>0</v>
      </c>
      <c r="M22" s="54" t="str">
        <f aca="false">IF(ISBLANK(K22),"",IF(L22, "https://raw.githubusercontent.com/PatrickVibild/TellusAmazonPictures/master/pictures/"&amp;K22&amp;"/1.jpg","https://download.lenovo.com/Images/Parts/"&amp;K22&amp;"/"&amp;K22&amp;"_A.jpg"))</f>
        <v>https://download.lenovo.com/Images/Parts/01AX325/01AX325_A.jpg</v>
      </c>
      <c r="N22" s="54" t="str">
        <f aca="false">IF(ISBLANK(K22),"",IF(L22, "https://raw.githubusercontent.com/PatrickVibild/TellusAmazonPictures/master/pictures/"&amp;K22&amp;"/2.jpg","https://download.lenovo.com/Images/Parts/"&amp;K22&amp;"/"&amp;K22&amp;"_B.jpg"))</f>
        <v>https://download.lenovo.com/Images/Parts/01AX325/01AX325_B.jpg</v>
      </c>
      <c r="O22" s="55"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6" t="n">
        <f aca="false">MATCH(G22,options!$D$1:$D$20,0)</f>
        <v>19</v>
      </c>
    </row>
    <row r="23" customFormat="false" ht="12.8" hidden="false" customHeight="false" outlineLevel="0" collapsed="false">
      <c r="A23" s="44" t="s">
        <v>440</v>
      </c>
      <c r="B23" s="45" t="str">
        <f aca="false">IF(Values!$B$36=English!$B$2,English!B3, IF(Values!$B$36=German!$B$2,German!B3, IF(Values!$B$36=Italian!$B$2,Italian!B3, IF(Values!$B$36=Spanish!$B$2, Spanish!B3, IF(Values!$B$36=French!$B$2, French!B3, IF(Values!$B$36=Dutch!$B$2,Dutch!B3, IF(Values!$B$36=English!$D$32, English!B14, 0)))))))</f>
        <v>👉MAS DE 10.000 CLIENTES SATISFECHOS EN TODO EL MUNDO: Teclado restaurado en Europa  </v>
      </c>
      <c r="E23" s="49" t="n">
        <v>5714401440093</v>
      </c>
      <c r="F23" s="49" t="s">
        <v>441</v>
      </c>
      <c r="G23" s="50" t="s">
        <v>442</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checo</v>
      </c>
      <c r="I23" s="51" t="n">
        <f aca="false">TRUE()</f>
        <v>1</v>
      </c>
      <c r="J23" s="52" t="b">
        <v>1</v>
      </c>
      <c r="K23" s="49"/>
      <c r="L23" s="53" t="n">
        <f aca="false">FALSE()</f>
        <v>0</v>
      </c>
      <c r="M23" s="54" t="str">
        <f aca="false">IF(ISBLANK(K23),"",IF(L23, "https://raw.githubusercontent.com/PatrickVibild/TellusAmazonPictures/master/pictures/"&amp;K23&amp;"/1.jpg","https://download.lenovo.com/Images/Parts/"&amp;K23&amp;"/"&amp;K23&amp;"_A.jpg"))</f>
        <v/>
      </c>
      <c r="N23" s="54" t="str">
        <f aca="false">IF(ISBLANK(K23),"",IF(L23, "https://raw.githubusercontent.com/PatrickVibild/TellusAmazonPictures/master/pictures/"&amp;K23&amp;"/2.jpg","https://download.lenovo.com/Images/Parts/"&amp;K23&amp;"/"&amp;K23&amp;"_B.jpg"))</f>
        <v/>
      </c>
      <c r="O23" s="55" t="str">
        <f aca="false">IF(ISBLANK(K23),"",IF(L23, "https://raw.githubusercontent.com/PatrickVibild/TellusAmazonPictures/master/pictures/"&amp;K23&amp;"/3.jpg","https://download.lenovo.com/Images/Parts/"&amp;K23&amp;"/"&amp;K23&amp;"_details.jpg"))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6" t="n">
        <f aca="false">MATCH(G23,options!$D$1:$D$20,0)</f>
        <v>20</v>
      </c>
    </row>
    <row r="24" customFormat="false" ht="12.8" hidden="false" customHeight="false" outlineLevel="0" collapsed="false">
      <c r="A24" s="44" t="s">
        <v>443</v>
      </c>
      <c r="B24" s="45" t="str">
        <f aca="false">IF(Values!$B$36=English!$B$2,English!B4, IF(Values!$B$36=German!$B$2,German!B4, IF(Values!$B$36=Italian!$B$2,Italian!B4, IF(Values!$B$36=Spanish!$B$2, Spanish!B4, IF(Values!$B$36=French!$B$2, French!B4, IF(Values!$B$36=Dutch!$B$2,Dutch!B4, IF(Values!$B$36=English!$D$32, English!D34, 0)))))))</f>
        <v>Compatible con Lenovo</v>
      </c>
      <c r="E24" s="49" t="n">
        <v>5714401441014</v>
      </c>
      <c r="F24" s="49" t="s">
        <v>444</v>
      </c>
      <c r="G24" s="50" t="s">
        <v>370</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1" t="n">
        <f aca="false">TRUE()</f>
        <v>1</v>
      </c>
      <c r="J24" s="52" t="b">
        <v>0</v>
      </c>
      <c r="K24" s="49" t="s">
        <v>445</v>
      </c>
      <c r="L24" s="53" t="n">
        <f aca="false">FALSE()</f>
        <v>0</v>
      </c>
      <c r="M24" s="54" t="str">
        <f aca="false">IF(ISBLANK(K24),"",IF(L24, "https://raw.githubusercontent.com/PatrickVibild/TellusAmazonPictures/master/pictures/"&amp;K24&amp;"/1.jpg","https://download.lenovo.com/Images/Parts/"&amp;K24&amp;"/"&amp;K24&amp;"_A.jpg"))</f>
        <v>https://download.lenovo.com/Images/Parts/04Y0874/04Y0874_A.jpg</v>
      </c>
      <c r="N24" s="54" t="str">
        <f aca="false">IF(ISBLANK(K24),"",IF(L24, "https://raw.githubusercontent.com/PatrickVibild/TellusAmazonPictures/master/pictures/"&amp;K24&amp;"/2.jpg","https://download.lenovo.com/Images/Parts/"&amp;K24&amp;"/"&amp;K24&amp;"_B.jpg"))</f>
        <v>https://download.lenovo.com/Images/Parts/04Y0874/04Y0874_B.jpg</v>
      </c>
      <c r="O24" s="55"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6" t="n">
        <f aca="false">MATCH(G24,options!$D$1:$D$20,0)</f>
        <v>1</v>
      </c>
    </row>
    <row r="25" customFormat="false" ht="12.8" hidden="false" customHeight="false" outlineLevel="0" collapsed="false">
      <c r="A25" s="44" t="s">
        <v>446</v>
      </c>
      <c r="B25" s="45" t="str">
        <f aca="false">IF(Values!$B$36=English!$B$2,English!B5, IF(Values!$B$36=German!$B$2,German!B5, IF(Values!$B$36=Italian!$B$2,Italian!B5, IF(Values!$B$36=Spanish!$B$2, Spanish!B5, IF(Values!$B$36=French!$B$2, French!B5, IF(Values!$B$36=Dutch!$B$2,Dutch!B5, IF(Values!$B$36=English!$D$32, English!D35, 0)))))))</f>
        <v>COMUNICACIÓN Y SOPORTE TÉCNICO: rápido y fluido 24h</v>
      </c>
      <c r="E25" s="49" t="n">
        <v>5714401441021</v>
      </c>
      <c r="F25" s="49" t="s">
        <v>447</v>
      </c>
      <c r="G25" s="50" t="s">
        <v>374</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1" t="n">
        <f aca="false">TRUE()</f>
        <v>1</v>
      </c>
      <c r="J25" s="52" t="b">
        <v>0</v>
      </c>
      <c r="K25" s="49" t="s">
        <v>448</v>
      </c>
      <c r="L25" s="53" t="n">
        <f aca="false">FALSE()</f>
        <v>0</v>
      </c>
      <c r="M25" s="54" t="str">
        <f aca="false">IF(ISBLANK(K25),"",IF(L25, "https://raw.githubusercontent.com/PatrickVibild/TellusAmazonPictures/master/pictures/"&amp;K25&amp;"/1.jpg","https://download.lenovo.com/Images/Parts/"&amp;K25&amp;"/"&amp;K25&amp;"_A.jpg"))</f>
        <v>https://download.lenovo.com/Images/Parts/04Y0835/04Y0835_A.jpg</v>
      </c>
      <c r="N25" s="54" t="str">
        <f aca="false">IF(ISBLANK(K25),"",IF(L25, "https://raw.githubusercontent.com/PatrickVibild/TellusAmazonPictures/master/pictures/"&amp;K25&amp;"/2.jpg","https://download.lenovo.com/Images/Parts/"&amp;K25&amp;"/"&amp;K25&amp;"_B.jpg"))</f>
        <v>https://download.lenovo.com/Images/Parts/04Y0835/04Y0835_B.jpg</v>
      </c>
      <c r="O25" s="55"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6" t="n">
        <f aca="false">MATCH(G25,options!$D$1:$D$20,0)</f>
        <v>2</v>
      </c>
    </row>
    <row r="26" customFormat="false" ht="12.8" hidden="false" customHeight="false" outlineLevel="0" collapsed="false">
      <c r="A26" s="44" t="s">
        <v>449</v>
      </c>
      <c r="B26" s="45" t="str">
        <f aca="false">IF(Values!$B$36=English!$B$2,English!B6, IF(Values!$B$36=German!$B$2,German!B6, IF(Values!$B$36=Italian!$B$2,Italian!B6, IF(Values!$B$36=Spanish!$B$2, Spanish!B6, IF(Values!$B$36=French!$B$2, French!B6, IF(Values!$B$36=Dutch!$B$2,Dutch!B6, IF(Values!$B$36=English!$D$32, English!D36, 0)))))))</f>
        <v>GARANTÍA DE 6 MESES INCLUIDA: relajese , está cubierto </v>
      </c>
      <c r="E26" s="49" t="n">
        <v>5714401441038</v>
      </c>
      <c r="F26" s="49" t="s">
        <v>450</v>
      </c>
      <c r="G26" s="50" t="s">
        <v>379</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1" t="n">
        <f aca="false">TRUE()</f>
        <v>1</v>
      </c>
      <c r="J26" s="52" t="b">
        <v>0</v>
      </c>
      <c r="K26" s="49" t="s">
        <v>451</v>
      </c>
      <c r="L26" s="53" t="n">
        <f aca="false">FALSE()</f>
        <v>0</v>
      </c>
      <c r="M26" s="54" t="str">
        <f aca="false">IF(ISBLANK(K26),"",IF(L26, "https://raw.githubusercontent.com/PatrickVibild/TellusAmazonPictures/master/pictures/"&amp;K26&amp;"/1.jpg","https://download.lenovo.com/Images/Parts/"&amp;K26&amp;"/"&amp;K26&amp;"_A.jpg"))</f>
        <v>https://download.lenovo.com/Images/Parts/04Y0879/04Y0879_A.jpg</v>
      </c>
      <c r="N26" s="54" t="str">
        <f aca="false">IF(ISBLANK(K26),"",IF(L26, "https://raw.githubusercontent.com/PatrickVibild/TellusAmazonPictures/master/pictures/"&amp;K26&amp;"/2.jpg","https://download.lenovo.com/Images/Parts/"&amp;K26&amp;"/"&amp;K26&amp;"_B.jpg"))</f>
        <v>https://download.lenovo.com/Images/Parts/04Y0879/04Y0879_B.jpg</v>
      </c>
      <c r="O26" s="55"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6" t="n">
        <f aca="false">MATCH(G26,options!$D$1:$D$20,0)</f>
        <v>3</v>
      </c>
    </row>
    <row r="27" customFormat="false" ht="12.8" hidden="false" customHeight="false" outlineLevel="0" collapsed="false">
      <c r="A27" s="44" t="s">
        <v>446</v>
      </c>
      <c r="B27" s="45" t="str">
        <f aca="false">IF(Values!$B$36=English!$B$2,English!B7, IF(Values!$B$36=German!$B$2,German!B7, IF(Values!$B$36=Italian!$B$2,Italian!B7, IF(Values!$B$36=Spanish!$B$2, Spanish!B7, IF(Values!$B$36=French!$B$2, French!B7, IF(Values!$B$36=Dutch!$B$2,Dutch!B7, IF(Values!$B$36=English!$D$32, English!D37, 0)))))))</f>
        <v>♻️Be green! ♻️ ¡Con este teclado, ahorra hasta un 80% de CO2!</v>
      </c>
      <c r="E27" s="49" t="n">
        <v>5714401441045</v>
      </c>
      <c r="F27" s="49" t="s">
        <v>452</v>
      </c>
      <c r="G27" s="50" t="s">
        <v>383</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1" t="n">
        <f aca="false">TRUE()</f>
        <v>1</v>
      </c>
      <c r="J27" s="52" t="b">
        <v>0</v>
      </c>
      <c r="L27" s="53" t="n">
        <f aca="false">FALSE()</f>
        <v>0</v>
      </c>
      <c r="M27" s="54" t="str">
        <f aca="false">IF(ISBLANK(K27),"",IF(L27, "https://raw.githubusercontent.com/PatrickVibild/TellusAmazonPictures/master/pictures/"&amp;K27&amp;"/1.jpg","https://download.lenovo.com/Images/Parts/"&amp;K27&amp;"/"&amp;K27&amp;"_A.jpg"))</f>
        <v/>
      </c>
      <c r="N27" s="54" t="str">
        <f aca="false">IF(ISBLANK(K27),"",IF(L27, "https://raw.githubusercontent.com/PatrickVibild/TellusAmazonPictures/master/pictures/"&amp;K27&amp;"/2.jpg","https://download.lenovo.com/Images/Parts/"&amp;K27&amp;"/"&amp;K27&amp;"_B.jpg"))</f>
        <v/>
      </c>
      <c r="O27" s="55"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6" t="n">
        <f aca="false">MATCH(G27,options!$D$1:$D$20,0)</f>
        <v>4</v>
      </c>
    </row>
    <row r="28" customFormat="false" ht="12.8" hidden="false" customHeight="false" outlineLevel="0" collapsed="false">
      <c r="B28" s="64"/>
      <c r="E28" s="49" t="n">
        <v>5714401441052</v>
      </c>
      <c r="F28" s="49" t="s">
        <v>453</v>
      </c>
      <c r="G28" s="50" t="s">
        <v>387</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1" t="n">
        <f aca="false">TRUE()</f>
        <v>1</v>
      </c>
      <c r="J28" s="52" t="b">
        <v>0</v>
      </c>
      <c r="K28" s="49" t="s">
        <v>454</v>
      </c>
      <c r="L28" s="53" t="n">
        <f aca="false">FALSE()</f>
        <v>0</v>
      </c>
      <c r="M28" s="54" t="str">
        <f aca="false">IF(ISBLANK(K28),"",IF(L28, "https://raw.githubusercontent.com/PatrickVibild/TellusAmazonPictures/master/pictures/"&amp;K28&amp;"/1.jpg","https://download.lenovo.com/Images/Parts/"&amp;K28&amp;"/"&amp;K28&amp;"_A.jpg"))</f>
        <v>https://download.lenovo.com/Images/Parts/04Y0891/04Y0891_A.jpg</v>
      </c>
      <c r="N28" s="54" t="str">
        <f aca="false">IF(ISBLANK(K28),"",IF(L28, "https://raw.githubusercontent.com/PatrickVibild/TellusAmazonPictures/master/pictures/"&amp;K28&amp;"/2.jpg","https://download.lenovo.com/Images/Parts/"&amp;K28&amp;"/"&amp;K28&amp;"_B.jpg"))</f>
        <v>https://download.lenovo.com/Images/Parts/04Y0891/04Y0891_B.jpg</v>
      </c>
      <c r="O28" s="55"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6" t="n">
        <f aca="false">MATCH(G28,options!$D$1:$D$20,0)</f>
        <v>5</v>
      </c>
    </row>
    <row r="29" customFormat="false" ht="12.8" hidden="false" customHeight="false" outlineLevel="0" collapsed="false">
      <c r="A29" s="44" t="s">
        <v>455</v>
      </c>
      <c r="B29" s="45"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49" t="n">
        <v>5714401441069</v>
      </c>
      <c r="F29" s="49" t="s">
        <v>456</v>
      </c>
      <c r="G29" s="50" t="s">
        <v>391</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1" t="n">
        <f aca="false">TRUE()</f>
        <v>1</v>
      </c>
      <c r="J29" s="52" t="b">
        <v>0</v>
      </c>
      <c r="K29" s="59"/>
      <c r="L29" s="53" t="n">
        <f aca="false">FALSE()</f>
        <v>0</v>
      </c>
      <c r="M29" s="54" t="str">
        <f aca="false">IF(ISBLANK(K29),"",IF(L29, "https://raw.githubusercontent.com/PatrickVibild/TellusAmazonPictures/master/pictures/"&amp;K29&amp;"/1.jpg","https://download.lenovo.com/Images/Parts/"&amp;K29&amp;"/"&amp;K29&amp;"_A.jpg"))</f>
        <v/>
      </c>
      <c r="N29" s="54" t="str">
        <f aca="false">IF(ISBLANK(K29),"",IF(L29, "https://raw.githubusercontent.com/PatrickVibild/TellusAmazonPictures/master/pictures/"&amp;K29&amp;"/2.jpg","https://download.lenovo.com/Images/Parts/"&amp;K29&amp;"/"&amp;K29&amp;"_B.jpg"))</f>
        <v/>
      </c>
      <c r="O29" s="55"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6" t="n">
        <f aca="false">MATCH(G29,options!$D$1:$D$20,0)</f>
        <v>6</v>
      </c>
    </row>
    <row r="30" customFormat="false" ht="12.8" hidden="false" customHeight="false" outlineLevel="0" collapsed="false">
      <c r="B30" s="64"/>
      <c r="E30" s="49" t="n">
        <v>5714401441076</v>
      </c>
      <c r="F30" s="49" t="s">
        <v>457</v>
      </c>
      <c r="G30" s="50" t="s">
        <v>394</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1" t="n">
        <f aca="false">TRUE()</f>
        <v>1</v>
      </c>
      <c r="J30" s="52" t="b">
        <v>0</v>
      </c>
      <c r="K30" s="49" t="s">
        <v>458</v>
      </c>
      <c r="L30" s="53" t="n">
        <f aca="false">FALSE()</f>
        <v>0</v>
      </c>
      <c r="M30" s="54" t="str">
        <f aca="false">IF(ISBLANK(K30),"",IF(L30, "https://raw.githubusercontent.com/PatrickVibild/TellusAmazonPictures/master/pictures/"&amp;K30&amp;"/1.jpg","https://download.lenovo.com/Images/Parts/"&amp;K30&amp;"/"&amp;K30&amp;"_A.jpg"))</f>
        <v>https://download.lenovo.com/Images/Parts/04Y0830/04Y0830_A.jpg</v>
      </c>
      <c r="N30" s="54" t="str">
        <f aca="false">IF(ISBLANK(K30),"",IF(L30, "https://raw.githubusercontent.com/PatrickVibild/TellusAmazonPictures/master/pictures/"&amp;K30&amp;"/2.jpg","https://download.lenovo.com/Images/Parts/"&amp;K30&amp;"/"&amp;K30&amp;"_B.jpg"))</f>
        <v>https://download.lenovo.com/Images/Parts/04Y0830/04Y0830_B.jpg</v>
      </c>
      <c r="O30" s="55"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6" t="n">
        <f aca="false">MATCH(G30,options!$D$1:$D$20,0)</f>
        <v>7</v>
      </c>
    </row>
    <row r="31" customFormat="false" ht="12.8" hidden="false" customHeight="false" outlineLevel="0" collapsed="false">
      <c r="A31" s="44" t="s">
        <v>459</v>
      </c>
      <c r="B31" s="45"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49" t="n">
        <v>5714401441083</v>
      </c>
      <c r="F31" s="49" t="s">
        <v>460</v>
      </c>
      <c r="G31" s="50" t="s">
        <v>398</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1" t="n">
        <f aca="false">TRUE()</f>
        <v>1</v>
      </c>
      <c r="J31" s="52" t="b">
        <v>0</v>
      </c>
      <c r="K31" s="49" t="s">
        <v>461</v>
      </c>
      <c r="L31" s="53" t="n">
        <f aca="false">FALSE()</f>
        <v>0</v>
      </c>
      <c r="M31" s="54" t="str">
        <f aca="false">IF(ISBLANK(K31),"",IF(L31, "https://raw.githubusercontent.com/PatrickVibild/TellusAmazonPictures/master/pictures/"&amp;K31&amp;"/1.jpg","https://download.lenovo.com/Images/Parts/"&amp;K31&amp;"/"&amp;K31&amp;"_A.jpg"))</f>
        <v>https://download.lenovo.com/Images/Parts/04Y0831/04Y0831_A.jpg</v>
      </c>
      <c r="N31" s="54" t="str">
        <f aca="false">IF(ISBLANK(K31),"",IF(L31, "https://raw.githubusercontent.com/PatrickVibild/TellusAmazonPictures/master/pictures/"&amp;K31&amp;"/2.jpg","https://download.lenovo.com/Images/Parts/"&amp;K31&amp;"/"&amp;K31&amp;"_B.jpg"))</f>
        <v>https://download.lenovo.com/Images/Parts/04Y0831/04Y0831_B.jpg</v>
      </c>
      <c r="O31" s="55"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6" t="n">
        <f aca="false">MATCH(G31,options!$D$1:$D$20,0)</f>
        <v>8</v>
      </c>
    </row>
    <row r="32" customFormat="false" ht="12.8" hidden="false" customHeight="false" outlineLevel="0" collapsed="false">
      <c r="E32" s="49" t="n">
        <v>5714401441090</v>
      </c>
      <c r="F32" s="49" t="s">
        <v>462</v>
      </c>
      <c r="G32" s="50" t="s">
        <v>442</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1" t="n">
        <f aca="false">TRUE()</f>
        <v>1</v>
      </c>
      <c r="J32" s="52" t="b">
        <v>0</v>
      </c>
      <c r="K32" s="49" t="s">
        <v>463</v>
      </c>
      <c r="L32" s="53" t="n">
        <f aca="false">FALSE()</f>
        <v>0</v>
      </c>
      <c r="M32" s="54" t="str">
        <f aca="false">IF(ISBLANK(K32),"",IF(L32, "https://raw.githubusercontent.com/PatrickVibild/TellusAmazonPictures/master/pictures/"&amp;K32&amp;"/1.jpg","https://download.lenovo.com/Images/Parts/"&amp;K32&amp;"/"&amp;K32&amp;"_A.jpg"))</f>
        <v>https://download.lenovo.com/Images/Parts/04Y0832/04Y0832_A.jpg</v>
      </c>
      <c r="N32" s="54" t="str">
        <f aca="false">IF(ISBLANK(K32),"",IF(L32, "https://raw.githubusercontent.com/PatrickVibild/TellusAmazonPictures/master/pictures/"&amp;K32&amp;"/2.jpg","https://download.lenovo.com/Images/Parts/"&amp;K32&amp;"/"&amp;K32&amp;"_B.jpg"))</f>
        <v>https://download.lenovo.com/Images/Parts/04Y0832/04Y0832_B.jpg</v>
      </c>
      <c r="O32" s="55"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6" t="n">
        <f aca="false">MATCH(G32,options!$D$1:$D$20,0)</f>
        <v>20</v>
      </c>
    </row>
    <row r="33" customFormat="false" ht="12.8" hidden="false" customHeight="false" outlineLevel="0" collapsed="false">
      <c r="A33" s="44" t="s">
        <v>464</v>
      </c>
      <c r="B33" s="45" t="str">
        <f aca="false">IF(Values!$B$36=English!$B$2,English!B14, IF(Values!$B$36=German!$B$2,German!B14, IF(Values!$B$36=Italian!$B$2,Italian!B14, IF(Values!$B$36=Spanish!$B$2, Spanish!B14, IF(Values!$B$36=French!$B$2, French!B14, IF(Values!$B$36=Dutch!$B$2,Dutch!B14, IF(Values!$B$36=English!$D$32, English!B14, 0)))))))</f>
        <v>👉CLIENTES SATISFECHOS EN TODO EL MUNDO.  Nuevo de caja abierta, reemplazo de teclado retroiluminado Lenovo.</v>
      </c>
      <c r="E33" s="49" t="n">
        <v>5714401441106</v>
      </c>
      <c r="F33" s="49" t="s">
        <v>465</v>
      </c>
      <c r="G33" s="50" t="s">
        <v>400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1" t="n">
        <f aca="false">TRUE()</f>
        <v>1</v>
      </c>
      <c r="J33" s="52" t="b">
        <v>0</v>
      </c>
      <c r="K33" s="49" t="s">
        <v>466</v>
      </c>
      <c r="L33" s="53" t="n">
        <f aca="false">FALSE()</f>
        <v>0</v>
      </c>
      <c r="M33" s="54" t="str">
        <f aca="false">IF(ISBLANK(K33),"",IF(L33, "https://raw.githubusercontent.com/PatrickVibild/TellusAmazonPictures/master/pictures/"&amp;K33&amp;"/1.jpg","https://download.lenovo.com/Images/Parts/"&amp;K33&amp;"/"&amp;K33&amp;"_A.jpg"))</f>
        <v>https://download.lenovo.com/Images/Parts/04Y0833/04Y0833_A.jpg</v>
      </c>
      <c r="N33" s="54" t="str">
        <f aca="false">IF(ISBLANK(K33),"",IF(L33, "https://raw.githubusercontent.com/PatrickVibild/TellusAmazonPictures/master/pictures/"&amp;K33&amp;"/2.jpg","https://download.lenovo.com/Images/Parts/"&amp;K33&amp;"/"&amp;K33&amp;"_B.jpg"))</f>
        <v>https://download.lenovo.com/Images/Parts/04Y0833/04Y0833_B.jpg</v>
      </c>
      <c r="O33" s="55"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6" t="n">
        <f aca="false">MATCH(G33,options!$D$1:$D$20,0)</f>
        <v>9</v>
      </c>
    </row>
    <row r="34" customFormat="false" ht="12.8" hidden="false" customHeight="false" outlineLevel="0" collapsed="false">
      <c r="E34" s="49" t="n">
        <v>5714401441113</v>
      </c>
      <c r="F34" s="49" t="s">
        <v>467</v>
      </c>
      <c r="G34" s="50" t="s">
        <v>438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1" t="n">
        <f aca="false">TRUE()</f>
        <v>1</v>
      </c>
      <c r="J34" s="52" t="b">
        <v>0</v>
      </c>
      <c r="K34" s="49" t="s">
        <v>468</v>
      </c>
      <c r="L34" s="53" t="n">
        <f aca="false">FALSE()</f>
        <v>0</v>
      </c>
      <c r="M34" s="54" t="str">
        <f aca="false">IF(ISBLANK(K34),"",IF(L34, "https://raw.githubusercontent.com/PatrickVibild/TellusAmazonPictures/master/pictures/"&amp;K34&amp;"/1.jpg","https://download.lenovo.com/Images/Parts/"&amp;K34&amp;"/"&amp;K34&amp;"_A.jpg"))</f>
        <v>https://download.lenovo.com/Images/Parts/04Y0839/04Y0839_A.jpg</v>
      </c>
      <c r="N34" s="54" t="str">
        <f aca="false">IF(ISBLANK(K34),"",IF(L34, "https://raw.githubusercontent.com/PatrickVibild/TellusAmazonPictures/master/pictures/"&amp;K34&amp;"/2.jpg","https://download.lenovo.com/Images/Parts/"&amp;K34&amp;"/"&amp;K34&amp;"_B.jpg"))</f>
        <v>https://download.lenovo.com/Images/Parts/04Y0839/04Y0839_B.jpg</v>
      </c>
      <c r="O34" s="55"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6" t="n">
        <f aca="false">MATCH(G34,options!$D$1:$D$20,0)</f>
        <v>19</v>
      </c>
    </row>
    <row r="35" customFormat="false" ht="12.8" hidden="false" customHeight="false" outlineLevel="0" collapsed="false">
      <c r="E35" s="49" t="n">
        <v>5714401441120</v>
      </c>
      <c r="F35" s="49" t="s">
        <v>469</v>
      </c>
      <c r="G35" s="50" t="s">
        <v>405</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1" t="n">
        <f aca="false">TRUE()</f>
        <v>1</v>
      </c>
      <c r="J35" s="52" t="b">
        <v>0</v>
      </c>
      <c r="K35" s="49" t="s">
        <v>470</v>
      </c>
      <c r="L35" s="53" t="n">
        <f aca="false">FALSE()</f>
        <v>0</v>
      </c>
      <c r="M35" s="54" t="str">
        <f aca="false">IF(ISBLANK(K35),"",IF(L35, "https://raw.githubusercontent.com/PatrickVibild/TellusAmazonPictures/master/pictures/"&amp;K35&amp;"/1.jpg","https://download.lenovo.com/Images/Parts/"&amp;K35&amp;"/"&amp;K35&amp;"_A.jpg"))</f>
        <v>https://download.lenovo.com/Images/Parts/04Y0881/04Y0881_A.jpg</v>
      </c>
      <c r="N35" s="54" t="str">
        <f aca="false">IF(ISBLANK(K35),"",IF(L35, "https://raw.githubusercontent.com/PatrickVibild/TellusAmazonPictures/master/pictures/"&amp;K35&amp;"/2.jpg","https://download.lenovo.com/Images/Parts/"&amp;K35&amp;"/"&amp;K35&amp;"_B.jpg"))</f>
        <v>https://download.lenovo.com/Images/Parts/04Y0881/04Y0881_B.jpg</v>
      </c>
      <c r="O35" s="55"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6" t="n">
        <f aca="false">MATCH(G35,options!$D$1:$D$20,0)</f>
        <v>10</v>
      </c>
    </row>
    <row r="36" customFormat="false" ht="12.8" hidden="false" customHeight="false" outlineLevel="0" collapsed="false">
      <c r="A36" s="44" t="s">
        <v>471</v>
      </c>
      <c r="B36" s="63" t="s">
        <v>383</v>
      </c>
      <c r="E36" s="49" t="n">
        <v>5714401441137</v>
      </c>
      <c r="F36" s="49" t="s">
        <v>472</v>
      </c>
      <c r="G36" s="50" t="s">
        <v>409</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1" t="n">
        <f aca="false">TRUE()</f>
        <v>1</v>
      </c>
      <c r="J36" s="52" t="b">
        <v>0</v>
      </c>
      <c r="K36" s="49" t="s">
        <v>473</v>
      </c>
      <c r="L36" s="53" t="n">
        <f aca="false">FALSE()</f>
        <v>0</v>
      </c>
      <c r="M36" s="54" t="str">
        <f aca="false">IF(ISBLANK(K36),"",IF(L36, "https://raw.githubusercontent.com/PatrickVibild/TellusAmazonPictures/master/pictures/"&amp;K36&amp;"/1.jpg","https://download.lenovo.com/Images/Parts/"&amp;K36&amp;"/"&amp;K36&amp;"_A.jpg"))</f>
        <v>https://download.lenovo.com/Images/Parts/04Y0844/04Y0844_A.jpg</v>
      </c>
      <c r="N36" s="54" t="str">
        <f aca="false">IF(ISBLANK(K36),"",IF(L36, "https://raw.githubusercontent.com/PatrickVibild/TellusAmazonPictures/master/pictures/"&amp;K36&amp;"/2.jpg","https://download.lenovo.com/Images/Parts/"&amp;K36&amp;"/"&amp;K36&amp;"_B.jpg"))</f>
        <v>https://download.lenovo.com/Images/Parts/04Y0844/04Y0844_B.jpg</v>
      </c>
      <c r="O36" s="55"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6" t="n">
        <f aca="false">MATCH(G36,options!$D$1:$D$20,0)</f>
        <v>11</v>
      </c>
    </row>
    <row r="37" customFormat="false" ht="12.8" hidden="false" customHeight="false" outlineLevel="0" collapsed="false">
      <c r="A37" s="0" t="s">
        <v>474</v>
      </c>
      <c r="B37" s="63" t="s">
        <v>475</v>
      </c>
      <c r="E37" s="49" t="n">
        <v>5714401441144</v>
      </c>
      <c r="F37" s="49" t="s">
        <v>476</v>
      </c>
      <c r="G37" s="50" t="s">
        <v>412</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1" t="n">
        <f aca="false">TRUE()</f>
        <v>1</v>
      </c>
      <c r="J37" s="52" t="b">
        <v>0</v>
      </c>
      <c r="K37" s="49" t="s">
        <v>477</v>
      </c>
      <c r="L37" s="53" t="n">
        <f aca="false">FALSE()</f>
        <v>0</v>
      </c>
      <c r="M37" s="54" t="str">
        <f aca="false">IF(ISBLANK(K37),"",IF(L37, "https://raw.githubusercontent.com/PatrickVibild/TellusAmazonPictures/master/pictures/"&amp;K37&amp;"/1.jpg","https://download.lenovo.com/Images/Parts/"&amp;K37&amp;"/"&amp;K37&amp;"_A.jpg"))</f>
        <v>https://download.lenovo.com/Images/Parts/04Y0845/04Y0845_A.jpg</v>
      </c>
      <c r="N37" s="54" t="str">
        <f aca="false">IF(ISBLANK(K37),"",IF(L37, "https://raw.githubusercontent.com/PatrickVibild/TellusAmazonPictures/master/pictures/"&amp;K37&amp;"/2.jpg","https://download.lenovo.com/Images/Parts/"&amp;K37&amp;"/"&amp;K37&amp;"_B.jpg"))</f>
        <v>https://download.lenovo.com/Images/Parts/04Y0845/04Y0845_B.jpg</v>
      </c>
      <c r="O37" s="55"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6" t="n">
        <f aca="false">MATCH(G37,options!$D$1:$D$20,0)</f>
        <v>12</v>
      </c>
    </row>
    <row r="38" customFormat="false" ht="12.8" hidden="false" customHeight="false" outlineLevel="0" collapsed="false">
      <c r="E38" s="49" t="n">
        <v>5714401441151</v>
      </c>
      <c r="F38" s="49" t="s">
        <v>478</v>
      </c>
      <c r="G38" s="50" t="s">
        <v>417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1" t="n">
        <f aca="false">TRUE()</f>
        <v>1</v>
      </c>
      <c r="J38" s="52" t="b">
        <v>0</v>
      </c>
      <c r="K38" s="49" t="s">
        <v>479</v>
      </c>
      <c r="L38" s="53" t="n">
        <f aca="false">FALSE()</f>
        <v>0</v>
      </c>
      <c r="M38" s="54" t="str">
        <f aca="false">IF(ISBLANK(K38),"",IF(L38, "https://raw.githubusercontent.com/PatrickVibild/TellusAmazonPictures/master/pictures/"&amp;K38&amp;"/1.jpg","https://download.lenovo.com/Images/Parts/"&amp;K38&amp;"/"&amp;K38&amp;"_A.jpg"))</f>
        <v>https://download.lenovo.com/Images/Parts/04Y0846/04Y0846_A.jpg</v>
      </c>
      <c r="N38" s="54" t="str">
        <f aca="false">IF(ISBLANK(K38),"",IF(L38, "https://raw.githubusercontent.com/PatrickVibild/TellusAmazonPictures/master/pictures/"&amp;K38&amp;"/2.jpg","https://download.lenovo.com/Images/Parts/"&amp;K38&amp;"/"&amp;K38&amp;"_B.jpg"))</f>
        <v>https://download.lenovo.com/Images/Parts/04Y0846/04Y0846_B.jpg</v>
      </c>
      <c r="O38" s="55"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6" t="n">
        <f aca="false">MATCH(G38,options!$D$1:$D$20,0)</f>
        <v>13</v>
      </c>
    </row>
    <row r="39" customFormat="false" ht="12.8" hidden="false" customHeight="false" outlineLevel="0" collapsed="false">
      <c r="E39" s="49" t="n">
        <v>5714401441168</v>
      </c>
      <c r="F39" s="49" t="s">
        <v>480</v>
      </c>
      <c r="G39" s="50" t="s">
        <v>420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1" t="n">
        <f aca="false">TRUE()</f>
        <v>1</v>
      </c>
      <c r="J39" s="52" t="b">
        <v>0</v>
      </c>
      <c r="K39" s="49" t="s">
        <v>481</v>
      </c>
      <c r="L39" s="53" t="n">
        <f aca="false">FALSE()</f>
        <v>0</v>
      </c>
      <c r="M39" s="54" t="str">
        <f aca="false">IF(ISBLANK(K39),"",IF(L39, "https://raw.githubusercontent.com/PatrickVibild/TellusAmazonPictures/master/pictures/"&amp;K39&amp;"/1.jpg","https://download.lenovo.com/Images/Parts/"&amp;K39&amp;"/"&amp;K39&amp;"_A.jpg"))</f>
        <v>https://download.lenovo.com/Images/Parts/04Y0850/04Y0850_A.jpg</v>
      </c>
      <c r="N39" s="54" t="str">
        <f aca="false">IF(ISBLANK(K39),"",IF(L39, "https://raw.githubusercontent.com/PatrickVibild/TellusAmazonPictures/master/pictures/"&amp;K39&amp;"/2.jpg","https://download.lenovo.com/Images/Parts/"&amp;K39&amp;"/"&amp;K39&amp;"_B.jpg"))</f>
        <v>https://download.lenovo.com/Images/Parts/04Y0850/04Y0850_B.jpg</v>
      </c>
      <c r="O39" s="55"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6" t="n">
        <f aca="false">MATCH(G39,options!$D$1:$D$20,0)</f>
        <v>14</v>
      </c>
    </row>
    <row r="40" customFormat="false" ht="12.8" hidden="false" customHeight="false" outlineLevel="0" collapsed="false">
      <c r="E40" s="49" t="n">
        <v>5714401441175</v>
      </c>
      <c r="F40" s="49" t="s">
        <v>482</v>
      </c>
      <c r="G40" s="50" t="s">
        <v>424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1" t="n">
        <f aca="false">TRUE()</f>
        <v>1</v>
      </c>
      <c r="J40" s="52" t="b">
        <v>0</v>
      </c>
      <c r="K40" s="49" t="s">
        <v>483</v>
      </c>
      <c r="L40" s="53" t="n">
        <f aca="false">FALSE()</f>
        <v>0</v>
      </c>
      <c r="M40" s="54" t="str">
        <f aca="false">IF(ISBLANK(K40),"",IF(L40, "https://raw.githubusercontent.com/PatrickVibild/TellusAmazonPictures/master/pictures/"&amp;K40&amp;"/1.jpg","https://download.lenovo.com/Images/Parts/"&amp;K40&amp;"/"&amp;K40&amp;"_A.jpg"))</f>
        <v>https://download.lenovo.com/Images/Parts/04Y0851/04Y0851_A.jpg</v>
      </c>
      <c r="N40" s="54" t="str">
        <f aca="false">IF(ISBLANK(K40),"",IF(L40, "https://raw.githubusercontent.com/PatrickVibild/TellusAmazonPictures/master/pictures/"&amp;K40&amp;"/2.jpg","https://download.lenovo.com/Images/Parts/"&amp;K40&amp;"/"&amp;K40&amp;"_B.jpg"))</f>
        <v>https://download.lenovo.com/Images/Parts/04Y0851/04Y0851_B.jpg</v>
      </c>
      <c r="O40" s="55"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6" t="n">
        <f aca="false">MATCH(G40,options!$D$1:$D$20,0)</f>
        <v>15</v>
      </c>
    </row>
    <row r="41" customFormat="false" ht="12.8" hidden="false" customHeight="false" outlineLevel="0" collapsed="false">
      <c r="E41" s="49" t="n">
        <v>5714401441182</v>
      </c>
      <c r="F41" s="49" t="s">
        <v>484</v>
      </c>
      <c r="G41" s="50" t="s">
        <v>427</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1" t="n">
        <f aca="false">TRUE()</f>
        <v>1</v>
      </c>
      <c r="J41" s="52" t="b">
        <v>0</v>
      </c>
      <c r="K41" s="49" t="s">
        <v>485</v>
      </c>
      <c r="L41" s="53" t="n">
        <f aca="false">FALSE()</f>
        <v>0</v>
      </c>
      <c r="M41" s="54" t="str">
        <f aca="false">IF(ISBLANK(K41),"",IF(L41, "https://raw.githubusercontent.com/PatrickVibild/TellusAmazonPictures/master/pictures/"&amp;K41&amp;"/1.jpg","https://download.lenovo.com/Images/Parts/"&amp;K41&amp;"/"&amp;K41&amp;"_A.jpg"))</f>
        <v>https://download.lenovo.com/Images/Parts/04Y0892/04Y0892_A.jpg</v>
      </c>
      <c r="N41" s="54" t="str">
        <f aca="false">IF(ISBLANK(K41),"",IF(L41, "https://raw.githubusercontent.com/PatrickVibild/TellusAmazonPictures/master/pictures/"&amp;K41&amp;"/2.jpg","https://download.lenovo.com/Images/Parts/"&amp;K41&amp;"/"&amp;K41&amp;"_B.jpg"))</f>
        <v>https://download.lenovo.com/Images/Parts/04Y0892/04Y0892_B.jpg</v>
      </c>
      <c r="O41" s="55"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6" t="n">
        <f aca="false">MATCH(G41,options!$D$1:$D$20,0)</f>
        <v>16</v>
      </c>
    </row>
    <row r="42" customFormat="false" ht="12.8" hidden="false" customHeight="false" outlineLevel="0" collapsed="false">
      <c r="E42" s="49" t="n">
        <v>5714401441199</v>
      </c>
      <c r="F42" s="49" t="s">
        <v>486</v>
      </c>
      <c r="G42" s="50" t="s">
        <v>432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1" t="n">
        <f aca="false">TRUE()</f>
        <v>1</v>
      </c>
      <c r="J42" s="52" t="b">
        <v>0</v>
      </c>
      <c r="K42" s="49" t="s">
        <v>487</v>
      </c>
      <c r="L42" s="53" t="n">
        <f aca="false">FALSE()</f>
        <v>0</v>
      </c>
      <c r="M42" s="54" t="str">
        <f aca="false">IF(ISBLANK(K42),"",IF(L42, "https://raw.githubusercontent.com/PatrickVibild/TellusAmazonPictures/master/pictures/"&amp;K42&amp;"/1.jpg","https://download.lenovo.com/Images/Parts/"&amp;K42&amp;"/"&amp;K42&amp;"_A.jpg"))</f>
        <v>https://download.lenovo.com/Images/Parts/04Y0847/04Y0847_A.jpg</v>
      </c>
      <c r="N42" s="54" t="str">
        <f aca="false">IF(ISBLANK(K42),"",IF(L42, "https://raw.githubusercontent.com/PatrickVibild/TellusAmazonPictures/master/pictures/"&amp;K42&amp;"/2.jpg","https://download.lenovo.com/Images/Parts/"&amp;K42&amp;"/"&amp;K42&amp;"_B.jpg"))</f>
        <v>https://download.lenovo.com/Images/Parts/04Y0847/04Y0847_B.jpg</v>
      </c>
      <c r="O42" s="55"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6" t="n">
        <f aca="false">MATCH(G42,options!$D$1:$D$20,0)</f>
        <v>17</v>
      </c>
    </row>
    <row r="43" customFormat="false" ht="12.8" hidden="false" customHeight="false" outlineLevel="0" collapsed="false">
      <c r="E43" s="49" t="n">
        <v>5714401441205</v>
      </c>
      <c r="F43" s="49" t="s">
        <v>488</v>
      </c>
      <c r="G43" s="50" t="s">
        <v>435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1" t="n">
        <f aca="false">TRUE()</f>
        <v>1</v>
      </c>
      <c r="J43" s="52" t="b">
        <v>0</v>
      </c>
      <c r="K43" s="49" t="s">
        <v>489</v>
      </c>
      <c r="L43" s="53" t="n">
        <f aca="false">FALSE()</f>
        <v>0</v>
      </c>
      <c r="M43" s="54" t="str">
        <f aca="false">IF(ISBLANK(K43),"",IF(L43, "https://raw.githubusercontent.com/PatrickVibild/TellusAmazonPictures/master/pictures/"&amp;K43&amp;"/1.jpg","https://download.lenovo.com/Images/Parts/"&amp;K43&amp;"/"&amp;K43&amp;"_A.jpg"))</f>
        <v>https://download.lenovo.com/Images/Parts/04Y0862/04Y0862_A.jpg</v>
      </c>
      <c r="N43" s="54" t="str">
        <f aca="false">IF(ISBLANK(K43),"",IF(L43, "https://raw.githubusercontent.com/PatrickVibild/TellusAmazonPictures/master/pictures/"&amp;K43&amp;"/2.jpg","https://download.lenovo.com/Images/Parts/"&amp;K43&amp;"/"&amp;K43&amp;"_B.jpg"))</f>
        <v>https://download.lenovo.com/Images/Parts/04Y0862/04Y0862_B.jpg</v>
      </c>
      <c r="O43" s="55"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6"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4"/>
      <c r="L44" s="59"/>
      <c r="M44" s="54" t="str">
        <f aca="false">IF(ISBLANK(K44),"",IF(L44, "https://raw.githubusercontent.com/PatrickVibild/TellusAmazonPictures/master/pictures/"&amp;K44&amp;"/1.jpg","https://download.lenovo.com/Images/Parts/"&amp;K44&amp;"/"&amp;K44&amp;"_A.jpg"))</f>
        <v/>
      </c>
      <c r="N44" s="54" t="str">
        <f aca="false">IF(ISBLANK(K44),"",IF(L44, "https://raw.githubusercontent.com/PatrickVibild/TellusAmazonPictures/master/pictures/"&amp;K44&amp;"/2.jpg","https://download.lenovo.com/Images/Parts/"&amp;K44&amp;"/"&amp;K44&amp;"_B.jpg"))</f>
        <v/>
      </c>
      <c r="O44" s="55"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6"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4"/>
      <c r="L45" s="59"/>
      <c r="M45" s="54" t="str">
        <f aca="false">IF(ISBLANK(K45),"",IF(L45, "https://raw.githubusercontent.com/PatrickVibild/TellusAmazonPictures/master/pictures/"&amp;K45&amp;"/1.jpg","https://download.lenovo.com/Images/Parts/"&amp;K45&amp;"/"&amp;K45&amp;"_A.jpg"))</f>
        <v/>
      </c>
      <c r="N45" s="54" t="str">
        <f aca="false">IF(ISBLANK(K45),"",IF(L45, "https://raw.githubusercontent.com/PatrickVibild/TellusAmazonPictures/master/pictures/"&amp;K45&amp;"/2.jpg","https://download.lenovo.com/Images/Parts/"&amp;K45&amp;"/"&amp;K45&amp;"_B.jpg"))</f>
        <v/>
      </c>
      <c r="O45" s="55"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6"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4"/>
      <c r="L46" s="59"/>
      <c r="M46" s="54" t="str">
        <f aca="false">IF(ISBLANK(K46),"",IF(L46, "https://raw.githubusercontent.com/PatrickVibild/TellusAmazonPictures/master/pictures/"&amp;K46&amp;"/1.jpg","https://download.lenovo.com/Images/Parts/"&amp;K46&amp;"/"&amp;K46&amp;"_A.jpg"))</f>
        <v/>
      </c>
      <c r="N46" s="54" t="str">
        <f aca="false">IF(ISBLANK(K46),"",IF(L46, "https://raw.githubusercontent.com/PatrickVibild/TellusAmazonPictures/master/pictures/"&amp;K46&amp;"/2.jpg","https://download.lenovo.com/Images/Parts/"&amp;K46&amp;"/"&amp;K46&amp;"_B.jpg"))</f>
        <v/>
      </c>
      <c r="O46" s="55"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6"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4"/>
      <c r="L47" s="59"/>
      <c r="M47" s="54" t="str">
        <f aca="false">IF(ISBLANK(K47),"",IF(L47, "https://raw.githubusercontent.com/PatrickVibild/TellusAmazonPictures/master/pictures/"&amp;K47&amp;"/1.jpg","https://download.lenovo.com/Images/Parts/"&amp;K47&amp;"/"&amp;K47&amp;"_A.jpg"))</f>
        <v/>
      </c>
      <c r="N47" s="54" t="str">
        <f aca="false">IF(ISBLANK(K47),"",IF(L47, "https://raw.githubusercontent.com/PatrickVibild/TellusAmazonPictures/master/pictures/"&amp;K47&amp;"/2.jpg","https://download.lenovo.com/Images/Parts/"&amp;K47&amp;"/"&amp;K47&amp;"_B.jpg"))</f>
        <v/>
      </c>
      <c r="O47" s="55"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6"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4"/>
      <c r="L48" s="59"/>
      <c r="M48" s="54" t="str">
        <f aca="false">IF(ISBLANK(K48),"",IF(L48, "https://raw.githubusercontent.com/PatrickVibild/TellusAmazonPictures/master/pictures/"&amp;K48&amp;"/1.jpg","https://download.lenovo.com/Images/Parts/"&amp;K48&amp;"/"&amp;K48&amp;"_A.jpg"))</f>
        <v/>
      </c>
      <c r="N48" s="54" t="str">
        <f aca="false">IF(ISBLANK(K48),"",IF(L48, "https://raw.githubusercontent.com/PatrickVibild/TellusAmazonPictures/master/pictures/"&amp;K48&amp;"/2.jpg","https://download.lenovo.com/Images/Parts/"&amp;K48&amp;"/"&amp;K48&amp;"_B.jpg"))</f>
        <v/>
      </c>
      <c r="O48" s="55"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6"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4"/>
      <c r="L49" s="59"/>
      <c r="M49" s="54" t="str">
        <f aca="false">IF(ISBLANK(K49),"",IF(L49, "https://raw.githubusercontent.com/PatrickVibild/TellusAmazonPictures/master/pictures/"&amp;K49&amp;"/1.jpg","https://download.lenovo.com/Images/Parts/"&amp;K49&amp;"/"&amp;K49&amp;"_A.jpg"))</f>
        <v/>
      </c>
      <c r="N49" s="54" t="str">
        <f aca="false">IF(ISBLANK(K49),"",IF(L49, "https://raw.githubusercontent.com/PatrickVibild/TellusAmazonPictures/master/pictures/"&amp;K49&amp;"/2.jpg","https://download.lenovo.com/Images/Parts/"&amp;K49&amp;"/"&amp;K49&amp;"_B.jpg"))</f>
        <v/>
      </c>
      <c r="O49" s="55"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6"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4"/>
      <c r="L50" s="59"/>
      <c r="M50" s="54" t="str">
        <f aca="false">IF(ISBLANK(K50),"",IF(L50, "https://raw.githubusercontent.com/PatrickVibild/TellusAmazonPictures/master/pictures/"&amp;K50&amp;"/1.jpg","https://download.lenovo.com/Images/Parts/"&amp;K50&amp;"/"&amp;K50&amp;"_A.jpg"))</f>
        <v/>
      </c>
      <c r="N50" s="54" t="str">
        <f aca="false">IF(ISBLANK(K50),"",IF(L50, "https://raw.githubusercontent.com/PatrickVibild/TellusAmazonPictures/master/pictures/"&amp;K50&amp;"/2.jpg","https://download.lenovo.com/Images/Parts/"&amp;K50&amp;"/"&amp;K50&amp;"_B.jpg"))</f>
        <v/>
      </c>
      <c r="O50" s="55"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6"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4"/>
      <c r="L51" s="59"/>
      <c r="M51" s="54" t="str">
        <f aca="false">IF(ISBLANK(K51),"",IF(L51, "https://raw.githubusercontent.com/PatrickVibild/TellusAmazonPictures/master/pictures/"&amp;K51&amp;"/1.jpg","https://download.lenovo.com/Images/Parts/"&amp;K51&amp;"/"&amp;K51&amp;"_A.jpg"))</f>
        <v/>
      </c>
      <c r="N51" s="54" t="str">
        <f aca="false">IF(ISBLANK(K51),"",IF(L51, "https://raw.githubusercontent.com/PatrickVibild/TellusAmazonPictures/master/pictures/"&amp;K51&amp;"/2.jpg","https://download.lenovo.com/Images/Parts/"&amp;K51&amp;"/"&amp;K51&amp;"_B.jpg"))</f>
        <v/>
      </c>
      <c r="O51" s="55"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6"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4"/>
      <c r="L52" s="59"/>
      <c r="M52" s="54" t="str">
        <f aca="false">IF(ISBLANK(K52),"",IF(L52, "https://raw.githubusercontent.com/PatrickVibild/TellusAmazonPictures/master/pictures/"&amp;K52&amp;"/1.jpg","https://download.lenovo.com/Images/Parts/"&amp;K52&amp;"/"&amp;K52&amp;"_A.jpg"))</f>
        <v/>
      </c>
      <c r="N52" s="54" t="str">
        <f aca="false">IF(ISBLANK(K52),"",IF(L52, "https://raw.githubusercontent.com/PatrickVibild/TellusAmazonPictures/master/pictures/"&amp;K52&amp;"/2.jpg","https://download.lenovo.com/Images/Parts/"&amp;K52&amp;"/"&amp;K52&amp;"_B.jpg"))</f>
        <v/>
      </c>
      <c r="O52" s="55"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6"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4"/>
      <c r="L53" s="59"/>
      <c r="M53" s="54" t="str">
        <f aca="false">IF(ISBLANK(K53),"",IF(L53, "https://raw.githubusercontent.com/PatrickVibild/TellusAmazonPictures/master/pictures/"&amp;K53&amp;"/1.jpg","https://download.lenovo.com/Images/Parts/"&amp;K53&amp;"/"&amp;K53&amp;"_A.jpg"))</f>
        <v/>
      </c>
      <c r="N53" s="54" t="str">
        <f aca="false">IF(ISBLANK(K53),"",IF(L53, "https://raw.githubusercontent.com/PatrickVibild/TellusAmazonPictures/master/pictures/"&amp;K53&amp;"/2.jpg","https://download.lenovo.com/Images/Parts/"&amp;K53&amp;"/"&amp;K53&amp;"_B.jpg"))</f>
        <v/>
      </c>
      <c r="O53" s="55"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6"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4"/>
      <c r="L54" s="59"/>
      <c r="M54" s="54" t="str">
        <f aca="false">IF(ISBLANK(K54),"",IF(L54, "https://raw.githubusercontent.com/PatrickVibild/TellusAmazonPictures/master/pictures/"&amp;K54&amp;"/1.jpg","https://download.lenovo.com/Images/Parts/"&amp;K54&amp;"/"&amp;K54&amp;"_A.jpg"))</f>
        <v/>
      </c>
      <c r="N54" s="54" t="str">
        <f aca="false">IF(ISBLANK(K54),"",IF(L54, "https://raw.githubusercontent.com/PatrickVibild/TellusAmazonPictures/master/pictures/"&amp;K54&amp;"/2.jpg","https://download.lenovo.com/Images/Parts/"&amp;K54&amp;"/"&amp;K54&amp;"_B.jpg"))</f>
        <v/>
      </c>
      <c r="O54" s="55"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6"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4"/>
      <c r="L55" s="59"/>
      <c r="M55" s="54" t="str">
        <f aca="false">IF(ISBLANK(K55),"",IF(L55, "https://raw.githubusercontent.com/PatrickVibild/TellusAmazonPictures/master/pictures/"&amp;K55&amp;"/1.jpg","https://download.lenovo.com/Images/Parts/"&amp;K55&amp;"/"&amp;K55&amp;"_A.jpg"))</f>
        <v/>
      </c>
      <c r="N55" s="54" t="str">
        <f aca="false">IF(ISBLANK(K55),"",IF(L55, "https://raw.githubusercontent.com/PatrickVibild/TellusAmazonPictures/master/pictures/"&amp;K55&amp;"/2.jpg","https://download.lenovo.com/Images/Parts/"&amp;K55&amp;"/"&amp;K55&amp;"_B.jpg"))</f>
        <v/>
      </c>
      <c r="O55" s="55"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6"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4"/>
      <c r="L56" s="59"/>
      <c r="M56" s="54" t="str">
        <f aca="false">IF(ISBLANK(K56),"",IF(L56, "https://raw.githubusercontent.com/PatrickVibild/TellusAmazonPictures/master/pictures/"&amp;K56&amp;"/1.jpg","https://download.lenovo.com/Images/Parts/"&amp;K56&amp;"/"&amp;K56&amp;"_A.jpg"))</f>
        <v/>
      </c>
      <c r="N56" s="54" t="str">
        <f aca="false">IF(ISBLANK(K56),"",IF(L56, "https://raw.githubusercontent.com/PatrickVibild/TellusAmazonPictures/master/pictures/"&amp;K56&amp;"/2.jpg","https://download.lenovo.com/Images/Parts/"&amp;K56&amp;"/"&amp;K56&amp;"_B.jpg"))</f>
        <v/>
      </c>
      <c r="O56" s="55"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6"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4"/>
      <c r="L57" s="59"/>
      <c r="M57" s="54" t="str">
        <f aca="false">IF(ISBLANK(K57),"",IF(L57, "https://raw.githubusercontent.com/PatrickVibild/TellusAmazonPictures/master/pictures/"&amp;K57&amp;"/1.jpg","https://download.lenovo.com/Images/Parts/"&amp;K57&amp;"/"&amp;K57&amp;"_A.jpg"))</f>
        <v/>
      </c>
      <c r="N57" s="54" t="str">
        <f aca="false">IF(ISBLANK(K57),"",IF(L57, "https://raw.githubusercontent.com/PatrickVibild/TellusAmazonPictures/master/pictures/"&amp;K57&amp;"/2.jpg","https://download.lenovo.com/Images/Parts/"&amp;K57&amp;"/"&amp;K57&amp;"_B.jpg"))</f>
        <v/>
      </c>
      <c r="O57" s="55"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6"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4"/>
      <c r="L58" s="59"/>
      <c r="M58" s="54" t="str">
        <f aca="false">IF(ISBLANK(K58),"",IF(L58, "https://raw.githubusercontent.com/PatrickVibild/TellusAmazonPictures/master/pictures/"&amp;K58&amp;"/1.jpg","https://download.lenovo.com/Images/Parts/"&amp;K58&amp;"/"&amp;K58&amp;"_A.jpg"))</f>
        <v/>
      </c>
      <c r="N58" s="54" t="str">
        <f aca="false">IF(ISBLANK(K58),"",IF(L58, "https://raw.githubusercontent.com/PatrickVibild/TellusAmazonPictures/master/pictures/"&amp;K58&amp;"/2.jpg","https://download.lenovo.com/Images/Parts/"&amp;K58&amp;"/"&amp;K58&amp;"_B.jpg"))</f>
        <v/>
      </c>
      <c r="O58" s="55"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6"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4"/>
      <c r="L59" s="59"/>
      <c r="M59" s="54" t="str">
        <f aca="false">IF(ISBLANK(K59),"",IF(L59, "https://raw.githubusercontent.com/PatrickVibild/TellusAmazonPictures/master/pictures/"&amp;K59&amp;"/1.jpg","https://download.lenovo.com/Images/Parts/"&amp;K59&amp;"/"&amp;K59&amp;"_A.jpg"))</f>
        <v/>
      </c>
      <c r="N59" s="54" t="str">
        <f aca="false">IF(ISBLANK(K59),"",IF(L59, "https://raw.githubusercontent.com/PatrickVibild/TellusAmazonPictures/master/pictures/"&amp;K59&amp;"/2.jpg","https://download.lenovo.com/Images/Parts/"&amp;K59&amp;"/"&amp;K59&amp;"_B.jpg"))</f>
        <v/>
      </c>
      <c r="O59" s="55"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6"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4"/>
      <c r="L60" s="59"/>
      <c r="M60" s="54" t="str">
        <f aca="false">IF(ISBLANK(K60),"",IF(L60, "https://raw.githubusercontent.com/PatrickVibild/TellusAmazonPictures/master/pictures/"&amp;K60&amp;"/1.jpg","https://download.lenovo.com/Images/Parts/"&amp;K60&amp;"/"&amp;K60&amp;"_A.jpg"))</f>
        <v/>
      </c>
      <c r="N60" s="54" t="str">
        <f aca="false">IF(ISBLANK(K60),"",IF(L60, "https://raw.githubusercontent.com/PatrickVibild/TellusAmazonPictures/master/pictures/"&amp;K60&amp;"/2.jpg","https://download.lenovo.com/Images/Parts/"&amp;K60&amp;"/"&amp;K60&amp;"_B.jpg"))</f>
        <v/>
      </c>
      <c r="O60" s="55"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6"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4"/>
      <c r="L61" s="59"/>
      <c r="M61" s="54" t="str">
        <f aca="false">IF(ISBLANK(K61),"",IF(L61, "https://raw.githubusercontent.com/PatrickVibild/TellusAmazonPictures/master/pictures/"&amp;K61&amp;"/1.jpg","https://download.lenovo.com/Images/Parts/"&amp;K61&amp;"/"&amp;K61&amp;"_A.jpg"))</f>
        <v/>
      </c>
      <c r="N61" s="54" t="str">
        <f aca="false">IF(ISBLANK(K61),"",IF(L61, "https://raw.githubusercontent.com/PatrickVibild/TellusAmazonPictures/master/pictures/"&amp;K61&amp;"/2.jpg","https://download.lenovo.com/Images/Parts/"&amp;K61&amp;"/"&amp;K61&amp;"_B.jpg"))</f>
        <v/>
      </c>
      <c r="O61" s="55"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6"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4"/>
      <c r="L62" s="59"/>
      <c r="M62" s="54" t="str">
        <f aca="false">IF(ISBLANK(K62),"",IF(L62, "https://raw.githubusercontent.com/PatrickVibild/TellusAmazonPictures/master/pictures/"&amp;K62&amp;"/1.jpg","https://download.lenovo.com/Images/Parts/"&amp;K62&amp;"/"&amp;K62&amp;"_A.jpg"))</f>
        <v/>
      </c>
      <c r="N62" s="54" t="str">
        <f aca="false">IF(ISBLANK(K62),"",IF(L62, "https://raw.githubusercontent.com/PatrickVibild/TellusAmazonPictures/master/pictures/"&amp;K62&amp;"/2.jpg","https://download.lenovo.com/Images/Parts/"&amp;K62&amp;"/"&amp;K62&amp;"_B.jpg"))</f>
        <v/>
      </c>
      <c r="O62" s="55"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6"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4"/>
      <c r="L63" s="59"/>
      <c r="M63" s="54" t="str">
        <f aca="false">IF(ISBLANK(K63),"",IF(L63, "https://raw.githubusercontent.com/PatrickVibild/TellusAmazonPictures/master/pictures/"&amp;K63&amp;"/1.jpg","https://download.lenovo.com/Images/Parts/"&amp;K63&amp;"/"&amp;K63&amp;"_A.jpg"))</f>
        <v/>
      </c>
      <c r="N63" s="54" t="str">
        <f aca="false">IF(ISBLANK(K63),"",IF(L63, "https://raw.githubusercontent.com/PatrickVibild/TellusAmazonPictures/master/pictures/"&amp;K63&amp;"/2.jpg","https://download.lenovo.com/Images/Parts/"&amp;K63&amp;"/"&amp;K63&amp;"_B.jpg"))</f>
        <v/>
      </c>
      <c r="O63" s="55"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6"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4"/>
      <c r="L64" s="59"/>
      <c r="M64" s="54" t="str">
        <f aca="false">IF(ISBLANK(K64),"",IF(L64, "https://raw.githubusercontent.com/PatrickVibild/TellusAmazonPictures/master/pictures/"&amp;K64&amp;"/1.jpg","https://download.lenovo.com/Images/Parts/"&amp;K64&amp;"/"&amp;K64&amp;"_A.jpg"))</f>
        <v/>
      </c>
      <c r="N64" s="54" t="str">
        <f aca="false">IF(ISBLANK(K64),"",IF(L64, "https://raw.githubusercontent.com/PatrickVibild/TellusAmazonPictures/master/pictures/"&amp;K64&amp;"/2.jpg","https://download.lenovo.com/Images/Parts/"&amp;K64&amp;"/"&amp;K64&amp;"_B.jpg"))</f>
        <v/>
      </c>
      <c r="O64" s="55"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6"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4"/>
      <c r="L65" s="59"/>
      <c r="M65" s="54" t="str">
        <f aca="false">IF(ISBLANK(K65),"",IF(L65, "https://raw.githubusercontent.com/PatrickVibild/TellusAmazonPictures/master/pictures/"&amp;K65&amp;"/1.jpg","https://download.lenovo.com/Images/Parts/"&amp;K65&amp;"/"&amp;K65&amp;"_A.jpg"))</f>
        <v/>
      </c>
      <c r="N65" s="54" t="str">
        <f aca="false">IF(ISBLANK(K65),"",IF(L65, "https://raw.githubusercontent.com/PatrickVibild/TellusAmazonPictures/master/pictures/"&amp;K65&amp;"/2.jpg","https://download.lenovo.com/Images/Parts/"&amp;K65&amp;"/"&amp;K65&amp;"_B.jpg"))</f>
        <v/>
      </c>
      <c r="O65" s="55"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6"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4"/>
      <c r="L66" s="59"/>
      <c r="M66" s="54" t="str">
        <f aca="false">IF(ISBLANK(K66),"",IF(L66, "https://raw.githubusercontent.com/PatrickVibild/TellusAmazonPictures/master/pictures/"&amp;K66&amp;"/1.jpg","https://download.lenovo.com/Images/Parts/"&amp;K66&amp;"/"&amp;K66&amp;"_A.jpg"))</f>
        <v/>
      </c>
      <c r="N66" s="54" t="str">
        <f aca="false">IF(ISBLANK(K66),"",IF(L66, "https://raw.githubusercontent.com/PatrickVibild/TellusAmazonPictures/master/pictures/"&amp;K66&amp;"/2.jpg","https://download.lenovo.com/Images/Parts/"&amp;K66&amp;"/"&amp;K66&amp;"_B.jpg"))</f>
        <v/>
      </c>
      <c r="O66" s="55"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6"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4"/>
      <c r="L67" s="59"/>
      <c r="M67" s="54" t="str">
        <f aca="false">IF(ISBLANK(K67),"",IF(L67, "https://raw.githubusercontent.com/PatrickVibild/TellusAmazonPictures/master/pictures/"&amp;K67&amp;"/1.jpg","https://download.lenovo.com/Images/Parts/"&amp;K67&amp;"/"&amp;K67&amp;"_A.jpg"))</f>
        <v/>
      </c>
      <c r="N67" s="54" t="str">
        <f aca="false">IF(ISBLANK(K67),"",IF(L67, "https://raw.githubusercontent.com/PatrickVibild/TellusAmazonPictures/master/pictures/"&amp;K67&amp;"/2.jpg","https://download.lenovo.com/Images/Parts/"&amp;K67&amp;"/"&amp;K67&amp;"_B.jpg"))</f>
        <v/>
      </c>
      <c r="O67" s="55"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6"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4"/>
      <c r="L68" s="59"/>
      <c r="M68" s="54" t="str">
        <f aca="false">IF(ISBLANK(K68),"",IF(L68, "https://raw.githubusercontent.com/PatrickVibild/TellusAmazonPictures/master/pictures/"&amp;K68&amp;"/1.jpg","https://download.lenovo.com/Images/Parts/"&amp;K68&amp;"/"&amp;K68&amp;"_A.jpg"))</f>
        <v/>
      </c>
      <c r="N68" s="54" t="str">
        <f aca="false">IF(ISBLANK(K68),"",IF(L68, "https://raw.githubusercontent.com/PatrickVibild/TellusAmazonPictures/master/pictures/"&amp;K68&amp;"/2.jpg","https://download.lenovo.com/Images/Parts/"&amp;K68&amp;"/"&amp;K68&amp;"_B.jpg"))</f>
        <v/>
      </c>
      <c r="O68" s="55"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6"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4"/>
      <c r="L69" s="59"/>
      <c r="M69" s="54" t="str">
        <f aca="false">IF(ISBLANK(K69),"",IF(L69, "https://raw.githubusercontent.com/PatrickVibild/TellusAmazonPictures/master/pictures/"&amp;K69&amp;"/1.jpg","https://download.lenovo.com/Images/Parts/"&amp;K69&amp;"/"&amp;K69&amp;"_A.jpg"))</f>
        <v/>
      </c>
      <c r="N69" s="54" t="str">
        <f aca="false">IF(ISBLANK(K69),"",IF(L69, "https://raw.githubusercontent.com/PatrickVibild/TellusAmazonPictures/master/pictures/"&amp;K69&amp;"/2.jpg","https://download.lenovo.com/Images/Parts/"&amp;K69&amp;"/"&amp;K69&amp;"_B.jpg"))</f>
        <v/>
      </c>
      <c r="O69" s="55"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6"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4"/>
      <c r="L70" s="59"/>
      <c r="M70" s="54" t="str">
        <f aca="false">IF(ISBLANK(K70),"",IF(L70, "https://raw.githubusercontent.com/PatrickVibild/TellusAmazonPictures/master/pictures/"&amp;K70&amp;"/1.jpg","https://download.lenovo.com/Images/Parts/"&amp;K70&amp;"/"&amp;K70&amp;"_A.jpg"))</f>
        <v/>
      </c>
      <c r="N70" s="54" t="str">
        <f aca="false">IF(ISBLANK(K70),"",IF(L70, "https://raw.githubusercontent.com/PatrickVibild/TellusAmazonPictures/master/pictures/"&amp;K70&amp;"/2.jpg","https://download.lenovo.com/Images/Parts/"&amp;K70&amp;"/"&amp;K70&amp;"_B.jpg"))</f>
        <v/>
      </c>
      <c r="O70" s="55"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6"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4"/>
      <c r="L71" s="59"/>
      <c r="M71" s="54" t="str">
        <f aca="false">IF(ISBLANK(K71),"",IF(L71, "https://raw.githubusercontent.com/PatrickVibild/TellusAmazonPictures/master/pictures/"&amp;K71&amp;"/1.jpg","https://download.lenovo.com/Images/Parts/"&amp;K71&amp;"/"&amp;K71&amp;"_A.jpg"))</f>
        <v/>
      </c>
      <c r="N71" s="54" t="str">
        <f aca="false">IF(ISBLANK(K71),"",IF(L71, "https://raw.githubusercontent.com/PatrickVibild/TellusAmazonPictures/master/pictures/"&amp;K71&amp;"/2.jpg","https://download.lenovo.com/Images/Parts/"&amp;K71&amp;"/"&amp;K71&amp;"_B.jpg"))</f>
        <v/>
      </c>
      <c r="O71" s="55"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6"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4"/>
      <c r="L72" s="59"/>
      <c r="M72" s="54" t="str">
        <f aca="false">IF(ISBLANK(K72),"",IF(L72, "https://raw.githubusercontent.com/PatrickVibild/TellusAmazonPictures/master/pictures/"&amp;K72&amp;"/1.jpg","https://download.lenovo.com/Images/Parts/"&amp;K72&amp;"/"&amp;K72&amp;"_A.jpg"))</f>
        <v/>
      </c>
      <c r="N72" s="54" t="str">
        <f aca="false">IF(ISBLANK(K72),"",IF(L72, "https://raw.githubusercontent.com/PatrickVibild/TellusAmazonPictures/master/pictures/"&amp;K72&amp;"/2.jpg","https://download.lenovo.com/Images/Parts/"&amp;K72&amp;"/"&amp;K72&amp;"_B.jpg"))</f>
        <v/>
      </c>
      <c r="O72" s="55"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6"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4"/>
      <c r="L73" s="59"/>
      <c r="M73" s="54" t="str">
        <f aca="false">IF(ISBLANK(K73),"",IF(L73, "https://raw.githubusercontent.com/PatrickVibild/TellusAmazonPictures/master/pictures/"&amp;K73&amp;"/1.jpg","https://download.lenovo.com/Images/Parts/"&amp;K73&amp;"/"&amp;K73&amp;"_A.jpg"))</f>
        <v/>
      </c>
      <c r="N73" s="54" t="str">
        <f aca="false">IF(ISBLANK(K73),"",IF(L73, "https://raw.githubusercontent.com/PatrickVibild/TellusAmazonPictures/master/pictures/"&amp;K73&amp;"/2.jpg","https://download.lenovo.com/Images/Parts/"&amp;K73&amp;"/"&amp;K73&amp;"_B.jpg"))</f>
        <v/>
      </c>
      <c r="O73" s="55"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6"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4"/>
      <c r="L74" s="59"/>
      <c r="M74" s="54" t="str">
        <f aca="false">IF(ISBLANK(K74),"",IF(L74, "https://raw.githubusercontent.com/PatrickVibild/TellusAmazonPictures/master/pictures/"&amp;K74&amp;"/1.jpg","https://download.lenovo.com/Images/Parts/"&amp;K74&amp;"/"&amp;K74&amp;"_A.jpg"))</f>
        <v/>
      </c>
      <c r="N74" s="54" t="str">
        <f aca="false">IF(ISBLANK(K74),"",IF(L74, "https://raw.githubusercontent.com/PatrickVibild/TellusAmazonPictures/master/pictures/"&amp;K74&amp;"/2.jpg","https://download.lenovo.com/Images/Parts/"&amp;K74&amp;"/"&amp;K74&amp;"_B.jpg"))</f>
        <v/>
      </c>
      <c r="O74" s="55"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6"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4"/>
      <c r="L75" s="59"/>
      <c r="M75" s="54" t="str">
        <f aca="false">IF(ISBLANK(K75),"",IF(L75, "https://raw.githubusercontent.com/PatrickVibild/TellusAmazonPictures/master/pictures/"&amp;K75&amp;"/1.jpg","https://download.lenovo.com/Images/Parts/"&amp;K75&amp;"/"&amp;K75&amp;"_A.jpg"))</f>
        <v/>
      </c>
      <c r="N75" s="54" t="str">
        <f aca="false">IF(ISBLANK(K75),"",IF(L75, "https://raw.githubusercontent.com/PatrickVibild/TellusAmazonPictures/master/pictures/"&amp;K75&amp;"/2.jpg","https://download.lenovo.com/Images/Parts/"&amp;K75&amp;"/"&amp;K75&amp;"_B.jpg"))</f>
        <v/>
      </c>
      <c r="O75" s="55"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6"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4"/>
      <c r="L76" s="59"/>
      <c r="M76" s="54" t="str">
        <f aca="false">IF(ISBLANK(K76),"",IF(L76, "https://raw.githubusercontent.com/PatrickVibild/TellusAmazonPictures/master/pictures/"&amp;K76&amp;"/1.jpg","https://download.lenovo.com/Images/Parts/"&amp;K76&amp;"/"&amp;K76&amp;"_A.jpg"))</f>
        <v/>
      </c>
      <c r="N76" s="54" t="str">
        <f aca="false">IF(ISBLANK(K76),"",IF(L76, "https://raw.githubusercontent.com/PatrickVibild/TellusAmazonPictures/master/pictures/"&amp;K76&amp;"/2.jpg","https://download.lenovo.com/Images/Parts/"&amp;K76&amp;"/"&amp;K76&amp;"_B.jpg"))</f>
        <v/>
      </c>
      <c r="O76" s="55"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6"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4"/>
      <c r="L77" s="59"/>
      <c r="M77" s="54" t="str">
        <f aca="false">IF(ISBLANK(K77),"",IF(L77, "https://raw.githubusercontent.com/PatrickVibild/TellusAmazonPictures/master/pictures/"&amp;K77&amp;"/1.jpg","https://download.lenovo.com/Images/Parts/"&amp;K77&amp;"/"&amp;K77&amp;"_A.jpg"))</f>
        <v/>
      </c>
      <c r="N77" s="54" t="str">
        <f aca="false">IF(ISBLANK(K77),"",IF(L77, "https://raw.githubusercontent.com/PatrickVibild/TellusAmazonPictures/master/pictures/"&amp;K77&amp;"/2.jpg","https://download.lenovo.com/Images/Parts/"&amp;K77&amp;"/"&amp;K77&amp;"_B.jpg"))</f>
        <v/>
      </c>
      <c r="O77" s="55"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6"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4"/>
      <c r="L78" s="59"/>
      <c r="M78" s="54" t="str">
        <f aca="false">IF(ISBLANK(K78),"",IF(L78, "https://raw.githubusercontent.com/PatrickVibild/TellusAmazonPictures/master/pictures/"&amp;K78&amp;"/1.jpg","https://download.lenovo.com/Images/Parts/"&amp;K78&amp;"/"&amp;K78&amp;"_A.jpg"))</f>
        <v/>
      </c>
      <c r="N78" s="54" t="str">
        <f aca="false">IF(ISBLANK(K78),"",IF(L78, "https://raw.githubusercontent.com/PatrickVibild/TellusAmazonPictures/master/pictures/"&amp;K78&amp;"/2.jpg","https://download.lenovo.com/Images/Parts/"&amp;K78&amp;"/"&amp;K78&amp;"_B.jpg"))</f>
        <v/>
      </c>
      <c r="O78" s="55"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6"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4"/>
      <c r="L79" s="59"/>
      <c r="M79" s="54" t="str">
        <f aca="false">IF(ISBLANK(K79),"",IF(L79, "https://raw.githubusercontent.com/PatrickVibild/TellusAmazonPictures/master/pictures/"&amp;K79&amp;"/1.jpg","https://download.lenovo.com/Images/Parts/"&amp;K79&amp;"/"&amp;K79&amp;"_A.jpg"))</f>
        <v/>
      </c>
      <c r="N79" s="54" t="str">
        <f aca="false">IF(ISBLANK(K79),"",IF(L79, "https://raw.githubusercontent.com/PatrickVibild/TellusAmazonPictures/master/pictures/"&amp;K79&amp;"/2.jpg","https://download.lenovo.com/Images/Parts/"&amp;K79&amp;"/"&amp;K79&amp;"_B.jpg"))</f>
        <v/>
      </c>
      <c r="O79" s="55"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6"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4"/>
      <c r="L80" s="59"/>
      <c r="M80" s="54" t="str">
        <f aca="false">IF(ISBLANK(K80),"",IF(L80, "https://raw.githubusercontent.com/PatrickVibild/TellusAmazonPictures/master/pictures/"&amp;K80&amp;"/1.jpg","https://download.lenovo.com/Images/Parts/"&amp;K80&amp;"/"&amp;K80&amp;"_A.jpg"))</f>
        <v/>
      </c>
      <c r="N80" s="54" t="str">
        <f aca="false">IF(ISBLANK(K80),"",IF(L80, "https://raw.githubusercontent.com/PatrickVibild/TellusAmazonPictures/master/pictures/"&amp;K80&amp;"/2.jpg","https://download.lenovo.com/Images/Parts/"&amp;K80&amp;"/"&amp;K80&amp;"_B.jpg"))</f>
        <v/>
      </c>
      <c r="O80" s="55"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6"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4"/>
      <c r="L81" s="59"/>
      <c r="M81" s="54" t="str">
        <f aca="false">IF(ISBLANK(K81),"",IF(L81, "https://raw.githubusercontent.com/PatrickVibild/TellusAmazonPictures/master/pictures/"&amp;K81&amp;"/1.jpg","https://download.lenovo.com/Images/Parts/"&amp;K81&amp;"/"&amp;K81&amp;"_A.jpg"))</f>
        <v/>
      </c>
      <c r="N81" s="54" t="str">
        <f aca="false">IF(ISBLANK(K81),"",IF(L81, "https://raw.githubusercontent.com/PatrickVibild/TellusAmazonPictures/master/pictures/"&amp;K81&amp;"/2.jpg","https://download.lenovo.com/Images/Parts/"&amp;K81&amp;"/"&amp;K81&amp;"_B.jpg"))</f>
        <v/>
      </c>
      <c r="O81" s="55"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6"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4"/>
      <c r="L82" s="59"/>
      <c r="M82" s="54" t="str">
        <f aca="false">IF(ISBLANK(K82),"",IF(L82, "https://raw.githubusercontent.com/PatrickVibild/TellusAmazonPictures/master/pictures/"&amp;K82&amp;"/1.jpg","https://download.lenovo.com/Images/Parts/"&amp;K82&amp;"/"&amp;K82&amp;"_A.jpg"))</f>
        <v/>
      </c>
      <c r="N82" s="54" t="str">
        <f aca="false">IF(ISBLANK(K82),"",IF(L82, "https://raw.githubusercontent.com/PatrickVibild/TellusAmazonPictures/master/pictures/"&amp;K82&amp;"/2.jpg","https://download.lenovo.com/Images/Parts/"&amp;K82&amp;"/"&amp;K82&amp;"_B.jpg"))</f>
        <v/>
      </c>
      <c r="O82" s="55"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6"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4"/>
      <c r="L83" s="59"/>
      <c r="M83" s="54" t="str">
        <f aca="false">IF(ISBLANK(K83),"",IF(L83, "https://raw.githubusercontent.com/PatrickVibild/TellusAmazonPictures/master/pictures/"&amp;K83&amp;"/1.jpg","https://download.lenovo.com/Images/Parts/"&amp;K83&amp;"/"&amp;K83&amp;"_A.jpg"))</f>
        <v/>
      </c>
      <c r="N83" s="54" t="str">
        <f aca="false">IF(ISBLANK(K83),"",IF(L83, "https://raw.githubusercontent.com/PatrickVibild/TellusAmazonPictures/master/pictures/"&amp;K83&amp;"/2.jpg","https://download.lenovo.com/Images/Parts/"&amp;K83&amp;"/"&amp;K83&amp;"_B.jpg"))</f>
        <v/>
      </c>
      <c r="O83" s="55"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6"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4"/>
      <c r="L84" s="59"/>
      <c r="M84" s="54" t="str">
        <f aca="false">IF(ISBLANK(K84),"",IF(L84, "https://raw.githubusercontent.com/PatrickVibild/TellusAmazonPictures/master/pictures/"&amp;K84&amp;"/1.jpg","https://download.lenovo.com/Images/Parts/"&amp;K84&amp;"/"&amp;K84&amp;"_A.jpg"))</f>
        <v/>
      </c>
      <c r="N84" s="54" t="str">
        <f aca="false">IF(ISBLANK(K84),"",IF(L84, "https://raw.githubusercontent.com/PatrickVibild/TellusAmazonPictures/master/pictures/"&amp;K84&amp;"/2.jpg","https://download.lenovo.com/Images/Parts/"&amp;K84&amp;"/"&amp;K84&amp;"_B.jpg"))</f>
        <v/>
      </c>
      <c r="O84" s="55"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6"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4"/>
      <c r="L85" s="59"/>
      <c r="M85" s="54" t="str">
        <f aca="false">IF(ISBLANK(K85),"",IF(L85, "https://raw.githubusercontent.com/PatrickVibild/TellusAmazonPictures/master/pictures/"&amp;K85&amp;"/1.jpg","https://download.lenovo.com/Images/Parts/"&amp;K85&amp;"/"&amp;K85&amp;"_A.jpg"))</f>
        <v/>
      </c>
      <c r="N85" s="54" t="str">
        <f aca="false">IF(ISBLANK(K85),"",IF(L85, "https://raw.githubusercontent.com/PatrickVibild/TellusAmazonPictures/master/pictures/"&amp;K85&amp;"/2.jpg","https://download.lenovo.com/Images/Parts/"&amp;K85&amp;"/"&amp;K85&amp;"_B.jpg"))</f>
        <v/>
      </c>
      <c r="O85" s="55"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6"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4"/>
      <c r="L86" s="59"/>
      <c r="M86" s="54" t="str">
        <f aca="false">IF(ISBLANK(K86),"",IF(L86, "https://raw.githubusercontent.com/PatrickVibild/TellusAmazonPictures/master/pictures/"&amp;K86&amp;"/1.jpg","https://download.lenovo.com/Images/Parts/"&amp;K86&amp;"/"&amp;K86&amp;"_A.jpg"))</f>
        <v/>
      </c>
      <c r="N86" s="54" t="str">
        <f aca="false">IF(ISBLANK(K86),"",IF(L86, "https://raw.githubusercontent.com/PatrickVibild/TellusAmazonPictures/master/pictures/"&amp;K86&amp;"/2.jpg","https://download.lenovo.com/Images/Parts/"&amp;K86&amp;"/"&amp;K86&amp;"_B.jpg"))</f>
        <v/>
      </c>
      <c r="O86" s="55"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6"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4"/>
      <c r="L87" s="59"/>
      <c r="M87" s="54" t="str">
        <f aca="false">IF(ISBLANK(K87),"",IF(L87, "https://raw.githubusercontent.com/PatrickVibild/TellusAmazonPictures/master/pictures/"&amp;K87&amp;"/1.jpg","https://download.lenovo.com/Images/Parts/"&amp;K87&amp;"/"&amp;K87&amp;"_A.jpg"))</f>
        <v/>
      </c>
      <c r="N87" s="54" t="str">
        <f aca="false">IF(ISBLANK(K87),"",IF(L87, "https://raw.githubusercontent.com/PatrickVibild/TellusAmazonPictures/master/pictures/"&amp;K87&amp;"/2.jpg","https://download.lenovo.com/Images/Parts/"&amp;K87&amp;"/"&amp;K87&amp;"_B.jpg"))</f>
        <v/>
      </c>
      <c r="O87" s="55"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6"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4"/>
      <c r="L88" s="59"/>
      <c r="M88" s="54" t="str">
        <f aca="false">IF(ISBLANK(K88),"",IF(L88, "https://raw.githubusercontent.com/PatrickVibild/TellusAmazonPictures/master/pictures/"&amp;K88&amp;"/1.jpg","https://download.lenovo.com/Images/Parts/"&amp;K88&amp;"/"&amp;K88&amp;"_A.jpg"))</f>
        <v/>
      </c>
      <c r="N88" s="54" t="str">
        <f aca="false">IF(ISBLANK(K88),"",IF(L88, "https://raw.githubusercontent.com/PatrickVibild/TellusAmazonPictures/master/pictures/"&amp;K88&amp;"/2.jpg","https://download.lenovo.com/Images/Parts/"&amp;K88&amp;"/"&amp;K88&amp;"_B.jpg"))</f>
        <v/>
      </c>
      <c r="O88" s="55"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6"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4"/>
      <c r="L89" s="59"/>
      <c r="M89" s="54" t="str">
        <f aca="false">IF(ISBLANK(K89),"",IF(L89, "https://raw.githubusercontent.com/PatrickVibild/TellusAmazonPictures/master/pictures/"&amp;K89&amp;"/1.jpg","https://download.lenovo.com/Images/Parts/"&amp;K89&amp;"/"&amp;K89&amp;"_A.jpg"))</f>
        <v/>
      </c>
      <c r="N89" s="54" t="str">
        <f aca="false">IF(ISBLANK(K89),"",IF(L89, "https://raw.githubusercontent.com/PatrickVibild/TellusAmazonPictures/master/pictures/"&amp;K89&amp;"/2.jpg","https://download.lenovo.com/Images/Parts/"&amp;K89&amp;"/"&amp;K89&amp;"_B.jpg"))</f>
        <v/>
      </c>
      <c r="O89" s="55"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6"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4"/>
      <c r="L90" s="59"/>
      <c r="M90" s="54" t="str">
        <f aca="false">IF(ISBLANK(K90),"",IF(L90, "https://raw.githubusercontent.com/PatrickVibild/TellusAmazonPictures/master/pictures/"&amp;K90&amp;"/1.jpg","https://download.lenovo.com/Images/Parts/"&amp;K90&amp;"/"&amp;K90&amp;"_A.jpg"))</f>
        <v/>
      </c>
      <c r="N90" s="54" t="str">
        <f aca="false">IF(ISBLANK(K90),"",IF(L90, "https://raw.githubusercontent.com/PatrickVibild/TellusAmazonPictures/master/pictures/"&amp;K90&amp;"/2.jpg","https://download.lenovo.com/Images/Parts/"&amp;K90&amp;"/"&amp;K90&amp;"_B.jpg"))</f>
        <v/>
      </c>
      <c r="O90" s="55"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6"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4"/>
      <c r="L91" s="59"/>
      <c r="M91" s="54" t="str">
        <f aca="false">IF(ISBLANK(K91),"",IF(L91, "https://raw.githubusercontent.com/PatrickVibild/TellusAmazonPictures/master/pictures/"&amp;K91&amp;"/1.jpg","https://download.lenovo.com/Images/Parts/"&amp;K91&amp;"/"&amp;K91&amp;"_A.jpg"))</f>
        <v/>
      </c>
      <c r="N91" s="54" t="str">
        <f aca="false">IF(ISBLANK(K91),"",IF(L91, "https://raw.githubusercontent.com/PatrickVibild/TellusAmazonPictures/master/pictures/"&amp;K91&amp;"/2.jpg","https://download.lenovo.com/Images/Parts/"&amp;K91&amp;"/"&amp;K91&amp;"_B.jpg"))</f>
        <v/>
      </c>
      <c r="O91" s="55"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6"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4"/>
      <c r="L92" s="59"/>
      <c r="M92" s="54" t="str">
        <f aca="false">IF(ISBLANK(K92),"",IF(L92, "https://raw.githubusercontent.com/PatrickVibild/TellusAmazonPictures/master/pictures/"&amp;K92&amp;"/1.jpg","https://download.lenovo.com/Images/Parts/"&amp;K92&amp;"/"&amp;K92&amp;"_A.jpg"))</f>
        <v/>
      </c>
      <c r="N92" s="54" t="str">
        <f aca="false">IF(ISBLANK(K92),"",IF(L92, "https://raw.githubusercontent.com/PatrickVibild/TellusAmazonPictures/master/pictures/"&amp;K92&amp;"/2.jpg","https://download.lenovo.com/Images/Parts/"&amp;K92&amp;"/"&amp;K92&amp;"_B.jpg"))</f>
        <v/>
      </c>
      <c r="O92" s="55"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6"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4"/>
      <c r="L93" s="59"/>
      <c r="M93" s="54" t="str">
        <f aca="false">IF(ISBLANK(K93),"",IF(L93, "https://raw.githubusercontent.com/PatrickVibild/TellusAmazonPictures/master/pictures/"&amp;K93&amp;"/1.jpg","https://download.lenovo.com/Images/Parts/"&amp;K93&amp;"/"&amp;K93&amp;"_A.jpg"))</f>
        <v/>
      </c>
      <c r="N93" s="54" t="str">
        <f aca="false">IF(ISBLANK(K93),"",IF(L93, "https://raw.githubusercontent.com/PatrickVibild/TellusAmazonPictures/master/pictures/"&amp;K93&amp;"/2.jpg","https://download.lenovo.com/Images/Parts/"&amp;K93&amp;"/"&amp;K93&amp;"_B.jpg"))</f>
        <v/>
      </c>
      <c r="O93" s="55"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6"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4"/>
      <c r="L94" s="59"/>
      <c r="M94" s="54" t="str">
        <f aca="false">IF(ISBLANK(K94),"",IF(L94, "https://raw.githubusercontent.com/PatrickVibild/TellusAmazonPictures/master/pictures/"&amp;K94&amp;"/1.jpg","https://download.lenovo.com/Images/Parts/"&amp;K94&amp;"/"&amp;K94&amp;"_A.jpg"))</f>
        <v/>
      </c>
      <c r="N94" s="54" t="str">
        <f aca="false">IF(ISBLANK(K94),"",IF(L94, "https://raw.githubusercontent.com/PatrickVibild/TellusAmazonPictures/master/pictures/"&amp;K94&amp;"/2.jpg","https://download.lenovo.com/Images/Parts/"&amp;K94&amp;"/"&amp;K94&amp;"_B.jpg"))</f>
        <v/>
      </c>
      <c r="O94" s="55"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6"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4"/>
      <c r="L95" s="59"/>
      <c r="M95" s="54" t="str">
        <f aca="false">IF(ISBLANK(K95),"",IF(L95, "https://raw.githubusercontent.com/PatrickVibild/TellusAmazonPictures/master/pictures/"&amp;K95&amp;"/1.jpg","https://download.lenovo.com/Images/Parts/"&amp;K95&amp;"/"&amp;K95&amp;"_A.jpg"))</f>
        <v/>
      </c>
      <c r="N95" s="54" t="str">
        <f aca="false">IF(ISBLANK(K95),"",IF(L95, "https://raw.githubusercontent.com/PatrickVibild/TellusAmazonPictures/master/pictures/"&amp;K95&amp;"/2.jpg","https://download.lenovo.com/Images/Parts/"&amp;K95&amp;"/"&amp;K95&amp;"_B.jpg"))</f>
        <v/>
      </c>
      <c r="O95" s="55"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6"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4"/>
      <c r="L96" s="59"/>
      <c r="M96" s="54" t="str">
        <f aca="false">IF(ISBLANK(K96),"",IF(L96, "https://raw.githubusercontent.com/PatrickVibild/TellusAmazonPictures/master/pictures/"&amp;K96&amp;"/1.jpg","https://download.lenovo.com/Images/Parts/"&amp;K96&amp;"/"&amp;K96&amp;"_A.jpg"))</f>
        <v/>
      </c>
      <c r="N96" s="54" t="str">
        <f aca="false">IF(ISBLANK(K96),"",IF(L96, "https://raw.githubusercontent.com/PatrickVibild/TellusAmazonPictures/master/pictures/"&amp;K96&amp;"/2.jpg","https://download.lenovo.com/Images/Parts/"&amp;K96&amp;"/"&amp;K96&amp;"_B.jpg"))</f>
        <v/>
      </c>
      <c r="O96" s="55"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6"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4"/>
      <c r="L97" s="59"/>
      <c r="M97" s="54" t="str">
        <f aca="false">IF(ISBLANK(K97),"",IF(L97, "https://raw.githubusercontent.com/PatrickVibild/TellusAmazonPictures/master/pictures/"&amp;K97&amp;"/1.jpg","https://download.lenovo.com/Images/Parts/"&amp;K97&amp;"/"&amp;K97&amp;"_A.jpg"))</f>
        <v/>
      </c>
      <c r="N97" s="54" t="str">
        <f aca="false">IF(ISBLANK(K97),"",IF(L97, "https://raw.githubusercontent.com/PatrickVibild/TellusAmazonPictures/master/pictures/"&amp;K97&amp;"/2.jpg","https://download.lenovo.com/Images/Parts/"&amp;K97&amp;"/"&amp;K97&amp;"_B.jpg"))</f>
        <v/>
      </c>
      <c r="O97" s="55"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6"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4"/>
      <c r="L98" s="59"/>
      <c r="M98" s="54" t="str">
        <f aca="false">IF(ISBLANK(K98),"",IF(L98, "https://raw.githubusercontent.com/PatrickVibild/TellusAmazonPictures/master/pictures/"&amp;K98&amp;"/1.jpg","https://download.lenovo.com/Images/Parts/"&amp;K98&amp;"/"&amp;K98&amp;"_A.jpg"))</f>
        <v/>
      </c>
      <c r="N98" s="54" t="str">
        <f aca="false">IF(ISBLANK(K98),"",IF(L98, "https://raw.githubusercontent.com/PatrickVibild/TellusAmazonPictures/master/pictures/"&amp;K98&amp;"/2.jpg","https://download.lenovo.com/Images/Parts/"&amp;K98&amp;"/"&amp;K98&amp;"_B.jpg"))</f>
        <v/>
      </c>
      <c r="O98" s="55"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6"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4"/>
      <c r="L99" s="59"/>
      <c r="M99" s="54" t="str">
        <f aca="false">IF(ISBLANK(K99),"",IF(L99, "https://raw.githubusercontent.com/PatrickVibild/TellusAmazonPictures/master/pictures/"&amp;K99&amp;"/1.jpg","https://download.lenovo.com/Images/Parts/"&amp;K99&amp;"/"&amp;K99&amp;"_A.jpg"))</f>
        <v/>
      </c>
      <c r="N99" s="54" t="str">
        <f aca="false">IF(ISBLANK(K99),"",IF(L99, "https://raw.githubusercontent.com/PatrickVibild/TellusAmazonPictures/master/pictures/"&amp;K99&amp;"/2.jpg","https://download.lenovo.com/Images/Parts/"&amp;K99&amp;"/"&amp;K99&amp;"_B.jpg"))</f>
        <v/>
      </c>
      <c r="O99" s="55"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6"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4"/>
      <c r="L100" s="59"/>
      <c r="M100" s="54" t="str">
        <f aca="false">IF(ISBLANK(K100),"",IF(L100, "https://raw.githubusercontent.com/PatrickVibild/TellusAmazonPictures/master/pictures/"&amp;K100&amp;"/1.jpg","https://download.lenovo.com/Images/Parts/"&amp;K100&amp;"/"&amp;K100&amp;"_A.jpg"))</f>
        <v/>
      </c>
      <c r="N100" s="54" t="str">
        <f aca="false">IF(ISBLANK(K100),"",IF(L100, "https://raw.githubusercontent.com/PatrickVibild/TellusAmazonPictures/master/pictures/"&amp;K100&amp;"/2.jpg","https://download.lenovo.com/Images/Parts/"&amp;K100&amp;"/"&amp;K100&amp;"_B.jpg"))</f>
        <v/>
      </c>
      <c r="O100" s="55"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6"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4"/>
      <c r="L101" s="59"/>
      <c r="M101" s="54" t="str">
        <f aca="false">IF(ISBLANK(K101),"",IF(L101, "https://raw.githubusercontent.com/PatrickVibild/TellusAmazonPictures/master/pictures/"&amp;K101&amp;"/1.jpg","https://download.lenovo.com/Images/Parts/"&amp;K101&amp;"/"&amp;K101&amp;"_A.jpg"))</f>
        <v/>
      </c>
      <c r="N101" s="54" t="str">
        <f aca="false">IF(ISBLANK(K101),"",IF(L101, "https://raw.githubusercontent.com/PatrickVibild/TellusAmazonPictures/master/pictures/"&amp;K101&amp;"/2.jpg","https://download.lenovo.com/Images/Parts/"&amp;K101&amp;"/"&amp;K101&amp;"_B.jpg"))</f>
        <v/>
      </c>
      <c r="O101" s="55"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6"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4"/>
      <c r="L102" s="59"/>
      <c r="M102" s="54" t="str">
        <f aca="false">IF(ISBLANK(K102),"",IF(L102, "https://raw.githubusercontent.com/PatrickVibild/TellusAmazonPictures/master/pictures/"&amp;K102&amp;"/1.jpg","https://download.lenovo.com/Images/Parts/"&amp;K102&amp;"/"&amp;K102&amp;"_A.jpg"))</f>
        <v/>
      </c>
      <c r="N102" s="54" t="str">
        <f aca="false">IF(ISBLANK(K102),"",IF(L102, "https://raw.githubusercontent.com/PatrickVibild/TellusAmazonPictures/master/pictures/"&amp;K102&amp;"/2.jpg","https://download.lenovo.com/Images/Parts/"&amp;K102&amp;"/"&amp;K102&amp;"_B.jpg"))</f>
        <v/>
      </c>
      <c r="O102" s="55"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6"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4"/>
      <c r="L103" s="59"/>
      <c r="M103" s="54" t="str">
        <f aca="false">IF(ISBLANK(K103),"",IF(L103, "https://raw.githubusercontent.com/PatrickVibild/TellusAmazonPictures/master/pictures/"&amp;K103&amp;"/1.jpg","https://download.lenovo.com/Images/Parts/"&amp;K103&amp;"/"&amp;K103&amp;"_A.jpg"))</f>
        <v/>
      </c>
      <c r="N103" s="54" t="str">
        <f aca="false">IF(ISBLANK(K103),"",IF(L103, "https://raw.githubusercontent.com/PatrickVibild/TellusAmazonPictures/master/pictures/"&amp;K103&amp;"/2.jpg","https://download.lenovo.com/Images/Parts/"&amp;K103&amp;"/"&amp;K103&amp;"_B.jpg"))</f>
        <v/>
      </c>
      <c r="O103" s="55"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6"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4"/>
      <c r="L104" s="59"/>
      <c r="M104" s="54" t="str">
        <f aca="false">IF(ISBLANK(K104),"","https://download.lenovo.com/Images/Parts/"&amp;K104&amp;"/"&amp;K104&amp;"_A.jpg")</f>
        <v/>
      </c>
      <c r="N104" s="54" t="str">
        <f aca="false">IF(ISBLANK(K104),"","https://download.lenovo.com/Images/Parts/"&amp;K104&amp;"/"&amp;K104&amp;"_B.jpg")</f>
        <v/>
      </c>
      <c r="O104" s="55" t="str">
        <f aca="false">IF(ISBLANK(K104),"","https://download.lenovo.com/Images/Parts/"&amp;K104&amp;"/"&amp;K104&amp;"_details.jpg")</f>
        <v/>
      </c>
      <c r="V104" s="56"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430</v>
      </c>
      <c r="B1" s="67" t="n">
        <f aca="false">TRUE()</f>
        <v>1</v>
      </c>
      <c r="C1" s="0" t="s">
        <v>377</v>
      </c>
      <c r="D1" s="50" t="s">
        <v>370</v>
      </c>
      <c r="F1" s="0" t="s">
        <v>490</v>
      </c>
      <c r="G1" s="0" t="s">
        <v>475</v>
      </c>
    </row>
    <row r="2" customFormat="false" ht="12.8" hidden="false" customHeight="false" outlineLevel="0" collapsed="false">
      <c r="A2" s="0" t="s">
        <v>491</v>
      </c>
      <c r="B2" s="67" t="n">
        <f aca="false">FALSE()</f>
        <v>0</v>
      </c>
      <c r="C2" s="0" t="s">
        <v>492</v>
      </c>
      <c r="D2" s="50" t="s">
        <v>374</v>
      </c>
      <c r="F2" s="0" t="s">
        <v>374</v>
      </c>
      <c r="G2" s="0" t="s">
        <v>435</v>
      </c>
    </row>
    <row r="3" customFormat="false" ht="12.8" hidden="false" customHeight="false" outlineLevel="0" collapsed="false">
      <c r="A3" s="0" t="s">
        <v>493</v>
      </c>
      <c r="D3" s="50" t="s">
        <v>379</v>
      </c>
      <c r="F3" s="0" t="s">
        <v>370</v>
      </c>
    </row>
    <row r="4" customFormat="false" ht="12.8" hidden="false" customHeight="false" outlineLevel="0" collapsed="false">
      <c r="D4" s="50" t="s">
        <v>383</v>
      </c>
      <c r="F4" s="0" t="s">
        <v>379</v>
      </c>
    </row>
    <row r="5" customFormat="false" ht="12.8" hidden="false" customHeight="false" outlineLevel="0" collapsed="false">
      <c r="D5" s="50" t="s">
        <v>387</v>
      </c>
      <c r="F5" s="0" t="s">
        <v>383</v>
      </c>
    </row>
    <row r="6" customFormat="false" ht="12.8" hidden="false" customHeight="false" outlineLevel="0" collapsed="false">
      <c r="D6" s="50" t="s">
        <v>391</v>
      </c>
      <c r="F6" s="0" t="s">
        <v>405</v>
      </c>
    </row>
    <row r="7" customFormat="false" ht="12.8" hidden="false" customHeight="false" outlineLevel="0" collapsed="false">
      <c r="D7" s="50" t="s">
        <v>394</v>
      </c>
    </row>
    <row r="8" customFormat="false" ht="12.8" hidden="false" customHeight="false" outlineLevel="0" collapsed="false">
      <c r="D8" s="50" t="s">
        <v>398</v>
      </c>
    </row>
    <row r="9" customFormat="false" ht="12.8" hidden="false" customHeight="false" outlineLevel="0" collapsed="false">
      <c r="D9" s="50" t="s">
        <v>400</v>
      </c>
    </row>
    <row r="10" customFormat="false" ht="12.8" hidden="false" customHeight="false" outlineLevel="0" collapsed="false">
      <c r="D10" s="50" t="s">
        <v>405</v>
      </c>
    </row>
    <row r="11" customFormat="false" ht="12.8" hidden="false" customHeight="false" outlineLevel="0" collapsed="false">
      <c r="D11" s="50" t="s">
        <v>409</v>
      </c>
    </row>
    <row r="12" customFormat="false" ht="12.8" hidden="false" customHeight="false" outlineLevel="0" collapsed="false">
      <c r="D12" s="50" t="s">
        <v>412</v>
      </c>
    </row>
    <row r="13" customFormat="false" ht="12.8" hidden="false" customHeight="false" outlineLevel="0" collapsed="false">
      <c r="D13" s="50" t="s">
        <v>417</v>
      </c>
    </row>
    <row r="14" customFormat="false" ht="12.8" hidden="false" customHeight="false" outlineLevel="0" collapsed="false">
      <c r="D14" s="50" t="s">
        <v>420</v>
      </c>
    </row>
    <row r="15" customFormat="false" ht="12.8" hidden="false" customHeight="false" outlineLevel="0" collapsed="false">
      <c r="D15" s="50" t="s">
        <v>424</v>
      </c>
    </row>
    <row r="16" customFormat="false" ht="12.8" hidden="false" customHeight="false" outlineLevel="0" collapsed="false">
      <c r="D16" s="50" t="s">
        <v>427</v>
      </c>
    </row>
    <row r="17" customFormat="false" ht="12.8" hidden="false" customHeight="false" outlineLevel="0" collapsed="false">
      <c r="D17" s="50" t="s">
        <v>432</v>
      </c>
    </row>
    <row r="18" customFormat="false" ht="12.8" hidden="false" customHeight="false" outlineLevel="0" collapsed="false">
      <c r="D18" s="50" t="s">
        <v>435</v>
      </c>
    </row>
    <row r="19" customFormat="false" ht="12.8" hidden="false" customHeight="false" outlineLevel="0" collapsed="false">
      <c r="D19" s="50" t="s">
        <v>438</v>
      </c>
    </row>
    <row r="20" customFormat="false" ht="12.8" hidden="false" customHeight="false" outlineLevel="0" collapsed="false">
      <c r="D20" s="50" t="s">
        <v>442</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490</v>
      </c>
    </row>
    <row r="3" customFormat="false" ht="14.9" hidden="false" customHeight="false" outlineLevel="0" collapsed="false">
      <c r="B3" s="69" t="s">
        <v>494</v>
      </c>
    </row>
    <row r="4" customFormat="false" ht="12.8" hidden="false" customHeight="false" outlineLevel="0" collapsed="false">
      <c r="B4" s="45" t="s">
        <v>495</v>
      </c>
    </row>
    <row r="5" customFormat="false" ht="12.8" hidden="false" customHeight="false" outlineLevel="0" collapsed="false">
      <c r="B5" s="45" t="s">
        <v>496</v>
      </c>
    </row>
    <row r="6" customFormat="false" ht="12.8" hidden="false" customHeight="false" outlineLevel="0" collapsed="false">
      <c r="B6" s="45" t="s">
        <v>497</v>
      </c>
    </row>
    <row r="7" customFormat="false" ht="12.8" hidden="false" customHeight="false" outlineLevel="0" collapsed="false">
      <c r="B7" s="45" t="s">
        <v>498</v>
      </c>
    </row>
    <row r="8" customFormat="false" ht="12.8" hidden="false" customHeight="false" outlineLevel="0" collapsed="false">
      <c r="B8" s="45" t="s">
        <v>499</v>
      </c>
    </row>
    <row r="9" customFormat="false" ht="12.8" hidden="false" customHeight="false" outlineLevel="0" collapsed="false">
      <c r="B9" s="45" t="s">
        <v>500</v>
      </c>
    </row>
    <row r="10" customFormat="false" ht="12.8" hidden="false" customHeight="false" outlineLevel="0" collapsed="false">
      <c r="B10" s="0" t="s">
        <v>501</v>
      </c>
    </row>
    <row r="11" customFormat="false" ht="12.8" hidden="false" customHeight="false" outlineLevel="0" collapsed="false">
      <c r="B11" s="0" t="s">
        <v>502</v>
      </c>
    </row>
    <row r="14" customFormat="false" ht="12.8" hidden="false" customHeight="false" outlineLevel="0" collapsed="false">
      <c r="B14" s="69" t="s">
        <v>503</v>
      </c>
    </row>
    <row r="20" customFormat="false" ht="12.8" hidden="false" customHeight="false" outlineLevel="0" collapsed="false">
      <c r="B20" s="50" t="s">
        <v>370</v>
      </c>
    </row>
    <row r="21" customFormat="false" ht="12.8" hidden="false" customHeight="false" outlineLevel="0" collapsed="false">
      <c r="B21" s="50" t="s">
        <v>374</v>
      </c>
    </row>
    <row r="22" customFormat="false" ht="12.8" hidden="false" customHeight="false" outlineLevel="0" collapsed="false">
      <c r="B22" s="50" t="s">
        <v>379</v>
      </c>
    </row>
    <row r="23" customFormat="false" ht="12.8" hidden="false" customHeight="false" outlineLevel="0" collapsed="false">
      <c r="B23" s="50" t="s">
        <v>383</v>
      </c>
    </row>
    <row r="24" customFormat="false" ht="12.8" hidden="false" customHeight="false" outlineLevel="0" collapsed="false">
      <c r="B24" s="50" t="s">
        <v>387</v>
      </c>
    </row>
    <row r="25" customFormat="false" ht="12.8" hidden="false" customHeight="false" outlineLevel="0" collapsed="false">
      <c r="B25" s="50" t="s">
        <v>391</v>
      </c>
    </row>
    <row r="26" customFormat="false" ht="12.8" hidden="false" customHeight="false" outlineLevel="0" collapsed="false">
      <c r="B26" s="50" t="s">
        <v>394</v>
      </c>
    </row>
    <row r="27" customFormat="false" ht="12.8" hidden="false" customHeight="false" outlineLevel="0" collapsed="false">
      <c r="B27" s="50" t="s">
        <v>398</v>
      </c>
    </row>
    <row r="28" customFormat="false" ht="12.8" hidden="false" customHeight="false" outlineLevel="0" collapsed="false">
      <c r="B28" s="50" t="s">
        <v>400</v>
      </c>
    </row>
    <row r="29" customFormat="false" ht="12.8" hidden="false" customHeight="false" outlineLevel="0" collapsed="false">
      <c r="B29" s="50" t="s">
        <v>405</v>
      </c>
    </row>
    <row r="30" customFormat="false" ht="12.8" hidden="false" customHeight="false" outlineLevel="0" collapsed="false">
      <c r="B30" s="50" t="s">
        <v>409</v>
      </c>
    </row>
    <row r="31" customFormat="false" ht="12.8" hidden="false" customHeight="false" outlineLevel="0" collapsed="false">
      <c r="B31" s="50" t="s">
        <v>412</v>
      </c>
    </row>
    <row r="32" customFormat="false" ht="12.8" hidden="false" customHeight="false" outlineLevel="0" collapsed="false">
      <c r="B32" s="50" t="s">
        <v>417</v>
      </c>
    </row>
    <row r="33" customFormat="false" ht="12.8" hidden="false" customHeight="false" outlineLevel="0" collapsed="false">
      <c r="B33" s="50" t="s">
        <v>420</v>
      </c>
    </row>
    <row r="34" customFormat="false" ht="12.8" hidden="false" customHeight="false" outlineLevel="0" collapsed="false">
      <c r="B34" s="50" t="s">
        <v>424</v>
      </c>
      <c r="D34" s="45"/>
    </row>
    <row r="35" customFormat="false" ht="12.8" hidden="false" customHeight="false" outlineLevel="0" collapsed="false">
      <c r="B35" s="50" t="s">
        <v>427</v>
      </c>
      <c r="D35" s="45"/>
    </row>
    <row r="36" customFormat="false" ht="12.8" hidden="false" customHeight="false" outlineLevel="0" collapsed="false">
      <c r="B36" s="50" t="s">
        <v>432</v>
      </c>
      <c r="D36" s="45"/>
    </row>
    <row r="37" customFormat="false" ht="12.8" hidden="false" customHeight="false" outlineLevel="0" collapsed="false">
      <c r="B37" s="50" t="s">
        <v>435</v>
      </c>
      <c r="D37" s="45"/>
    </row>
    <row r="38" customFormat="false" ht="12.8" hidden="false" customHeight="false" outlineLevel="0" collapsed="false">
      <c r="B38" s="50" t="s">
        <v>438</v>
      </c>
      <c r="D38" s="45"/>
    </row>
    <row r="39" customFormat="false" ht="12.8" hidden="false" customHeight="false" outlineLevel="0" collapsed="false">
      <c r="B39" s="50" t="s">
        <v>442</v>
      </c>
      <c r="D39" s="45"/>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370</v>
      </c>
    </row>
    <row r="3" customFormat="false" ht="15" hidden="false" customHeight="false" outlineLevel="0" collapsed="false">
      <c r="B3" s="68" t="s">
        <v>504</v>
      </c>
    </row>
    <row r="4" customFormat="false" ht="15" hidden="false" customHeight="false" outlineLevel="0" collapsed="false">
      <c r="B4" s="68" t="s">
        <v>505</v>
      </c>
    </row>
    <row r="5" customFormat="false" ht="15" hidden="false" customHeight="false" outlineLevel="0" collapsed="false">
      <c r="B5" s="68" t="s">
        <v>506</v>
      </c>
    </row>
    <row r="6" customFormat="false" ht="15" hidden="false" customHeight="false" outlineLevel="0" collapsed="false">
      <c r="B6" s="68" t="s">
        <v>507</v>
      </c>
    </row>
    <row r="7" customFormat="false" ht="15" hidden="false" customHeight="false" outlineLevel="0" collapsed="false">
      <c r="B7" s="68" t="s">
        <v>508</v>
      </c>
    </row>
    <row r="8" customFormat="false" ht="12.8" hidden="false" customHeight="false" outlineLevel="0" collapsed="false">
      <c r="B8" s="0" t="s">
        <v>509</v>
      </c>
    </row>
    <row r="9" customFormat="false" ht="12.8" hidden="false" customHeight="false" outlineLevel="0" collapsed="false">
      <c r="B9" s="0" t="s">
        <v>510</v>
      </c>
    </row>
    <row r="10" customFormat="false" ht="12.8" hidden="false" customHeight="false" outlineLevel="0" collapsed="false">
      <c r="B10" s="0" t="s">
        <v>511</v>
      </c>
    </row>
    <row r="11" customFormat="false" ht="12.8" hidden="false" customHeight="false" outlineLevel="0" collapsed="false">
      <c r="B11" s="0" t="s">
        <v>512</v>
      </c>
    </row>
    <row r="14" customFormat="false" ht="12.8" hidden="false" customHeight="false" outlineLevel="0" collapsed="false">
      <c r="B14" s="0" t="s">
        <v>513</v>
      </c>
    </row>
    <row r="20" customFormat="false" ht="12.8" hidden="false" customHeight="false" outlineLevel="0" collapsed="false">
      <c r="B20" s="0" t="s">
        <v>514</v>
      </c>
    </row>
    <row r="21" customFormat="false" ht="12.8" hidden="false" customHeight="false" outlineLevel="0" collapsed="false">
      <c r="B21" s="0" t="s">
        <v>515</v>
      </c>
    </row>
    <row r="22" customFormat="false" ht="12.8" hidden="false" customHeight="false" outlineLevel="0" collapsed="false">
      <c r="B22" s="0" t="s">
        <v>516</v>
      </c>
    </row>
    <row r="23" customFormat="false" ht="12.8" hidden="false" customHeight="false" outlineLevel="0" collapsed="false">
      <c r="B23" s="0" t="s">
        <v>517</v>
      </c>
    </row>
    <row r="24" customFormat="false" ht="12.8" hidden="false" customHeight="false" outlineLevel="0" collapsed="false">
      <c r="B24" s="0" t="s">
        <v>387</v>
      </c>
    </row>
    <row r="25" customFormat="false" ht="12.8" hidden="false" customHeight="false" outlineLevel="0" collapsed="false">
      <c r="B25" s="0" t="s">
        <v>518</v>
      </c>
    </row>
    <row r="26" customFormat="false" ht="12.8" hidden="false" customHeight="false" outlineLevel="0" collapsed="false">
      <c r="B26" s="0" t="s">
        <v>519</v>
      </c>
    </row>
    <row r="27" customFormat="false" ht="12.8" hidden="false" customHeight="false" outlineLevel="0" collapsed="false">
      <c r="B27" s="0" t="s">
        <v>520</v>
      </c>
    </row>
    <row r="28" customFormat="false" ht="12.8" hidden="false" customHeight="false" outlineLevel="0" collapsed="false">
      <c r="B28" s="0" t="s">
        <v>521</v>
      </c>
    </row>
    <row r="29" customFormat="false" ht="12.8" hidden="false" customHeight="false" outlineLevel="0" collapsed="false">
      <c r="B29" s="0" t="s">
        <v>522</v>
      </c>
    </row>
    <row r="30" customFormat="false" ht="12.8" hidden="false" customHeight="false" outlineLevel="0" collapsed="false">
      <c r="B30" s="0" t="s">
        <v>523</v>
      </c>
    </row>
    <row r="31" customFormat="false" ht="12.8" hidden="false" customHeight="false" outlineLevel="0" collapsed="false">
      <c r="B31" s="0" t="s">
        <v>524</v>
      </c>
    </row>
    <row r="32" customFormat="false" ht="12.8" hidden="false" customHeight="false" outlineLevel="0" collapsed="false">
      <c r="B32" s="0" t="s">
        <v>525</v>
      </c>
    </row>
    <row r="33" customFormat="false" ht="12.8" hidden="false" customHeight="false" outlineLevel="0" collapsed="false">
      <c r="B33" s="0" t="s">
        <v>526</v>
      </c>
    </row>
    <row r="34" customFormat="false" ht="12.8" hidden="false" customHeight="false" outlineLevel="0" collapsed="false">
      <c r="B34" s="0" t="s">
        <v>527</v>
      </c>
    </row>
    <row r="35" customFormat="false" ht="12.8" hidden="false" customHeight="false" outlineLevel="0" collapsed="false">
      <c r="B35" s="0" t="s">
        <v>427</v>
      </c>
    </row>
    <row r="36" customFormat="false" ht="12.8" hidden="false" customHeight="false" outlineLevel="0" collapsed="false">
      <c r="B36" s="0" t="s">
        <v>528</v>
      </c>
    </row>
    <row r="37" customFormat="false" ht="12.8" hidden="false" customHeight="false" outlineLevel="0" collapsed="false">
      <c r="B37" s="0" t="s">
        <v>529</v>
      </c>
    </row>
    <row r="38" customFormat="false" ht="12.8" hidden="false" customHeight="false" outlineLevel="0" collapsed="false">
      <c r="B38" s="0" t="s">
        <v>530</v>
      </c>
    </row>
    <row r="39" customFormat="false" ht="12.8" hidden="false" customHeight="false" outlineLevel="0" collapsed="false">
      <c r="B39" s="0" t="s">
        <v>531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8" t="s">
        <v>532</v>
      </c>
    </row>
    <row r="4" customFormat="false" ht="15" hidden="false" customHeight="false" outlineLevel="0" collapsed="false">
      <c r="B4" s="68" t="s">
        <v>533</v>
      </c>
    </row>
    <row r="5" customFormat="false" ht="15" hidden="false" customHeight="false" outlineLevel="0" collapsed="false">
      <c r="B5" s="68" t="s">
        <v>534</v>
      </c>
    </row>
    <row r="6" customFormat="false" ht="15" hidden="false" customHeight="false" outlineLevel="0" collapsed="false">
      <c r="B6" s="68" t="s">
        <v>535</v>
      </c>
    </row>
    <row r="7" customFormat="false" ht="12.8" hidden="false" customHeight="false" outlineLevel="0" collapsed="false">
      <c r="B7" s="0" t="s">
        <v>536</v>
      </c>
    </row>
    <row r="8" customFormat="false" ht="12.8" hidden="false" customHeight="false" outlineLevel="0" collapsed="false">
      <c r="B8" s="0" t="s">
        <v>537</v>
      </c>
    </row>
    <row r="9" customFormat="false" ht="12.8" hidden="false" customHeight="false" outlineLevel="0" collapsed="false">
      <c r="B9" s="0" t="s">
        <v>538</v>
      </c>
    </row>
    <row r="10" customFormat="false" ht="12.8" hidden="false" customHeight="false" outlineLevel="0" collapsed="false">
      <c r="B10" s="0" t="s">
        <v>539</v>
      </c>
    </row>
    <row r="11" customFormat="false" ht="12.8" hidden="false" customHeight="false" outlineLevel="0" collapsed="false">
      <c r="B11" s="0"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546</v>
      </c>
    </row>
    <row r="25" customFormat="false" ht="12.8" hidden="false" customHeight="false" outlineLevel="0" collapsed="false">
      <c r="B25" s="0" t="s">
        <v>547</v>
      </c>
    </row>
    <row r="26" customFormat="false" ht="12.8" hidden="false" customHeight="false" outlineLevel="0" collapsed="false">
      <c r="B26" s="0" t="s">
        <v>548</v>
      </c>
    </row>
    <row r="27" customFormat="false" ht="12.8" hidden="false" customHeight="false" outlineLevel="0" collapsed="false">
      <c r="B27" s="0" t="s">
        <v>549</v>
      </c>
    </row>
    <row r="28" customFormat="false" ht="12.8" hidden="false" customHeight="false" outlineLevel="0" collapsed="false">
      <c r="B28" s="0" t="s">
        <v>550</v>
      </c>
    </row>
    <row r="29" customFormat="false" ht="12.8" hidden="false" customHeight="false" outlineLevel="0" collapsed="false">
      <c r="B29" s="0" t="s">
        <v>551</v>
      </c>
    </row>
    <row r="30" customFormat="false" ht="12.8" hidden="false" customHeight="false" outlineLevel="0" collapsed="false">
      <c r="B30" s="0" t="s">
        <v>552</v>
      </c>
    </row>
    <row r="31" customFormat="false" ht="12.8" hidden="false" customHeight="false" outlineLevel="0" collapsed="false">
      <c r="B31" s="0" t="s">
        <v>553</v>
      </c>
    </row>
    <row r="32" customFormat="false" ht="12.8" hidden="false" customHeight="false" outlineLevel="0" collapsed="false">
      <c r="B32" s="0" t="s">
        <v>554</v>
      </c>
    </row>
    <row r="33" customFormat="false" ht="12.8" hidden="false" customHeight="false" outlineLevel="0" collapsed="false">
      <c r="B33" s="0" t="s">
        <v>555</v>
      </c>
    </row>
    <row r="34" customFormat="false" ht="12.8" hidden="false" customHeight="false" outlineLevel="0" collapsed="false">
      <c r="B34" s="0" t="s">
        <v>556</v>
      </c>
    </row>
    <row r="35" customFormat="false" ht="12.8" hidden="false" customHeight="false" outlineLevel="0" collapsed="false">
      <c r="B35" s="0" t="s">
        <v>557</v>
      </c>
    </row>
    <row r="36" customFormat="false" ht="12.8" hidden="false" customHeight="false" outlineLevel="0" collapsed="false">
      <c r="B36" s="0" t="s">
        <v>558</v>
      </c>
    </row>
    <row r="37" customFormat="false" ht="12.8" hidden="false" customHeight="false" outlineLevel="0" collapsed="false">
      <c r="B37" s="0" t="s">
        <v>435</v>
      </c>
    </row>
    <row r="38" customFormat="false" ht="12.8" hidden="false" customHeight="false" outlineLevel="0" collapsed="false">
      <c r="B38" s="0" t="s">
        <v>559</v>
      </c>
    </row>
    <row r="39" customFormat="false" ht="12.8" hidden="false" customHeight="false" outlineLevel="0" collapsed="false">
      <c r="B39" s="0" t="s">
        <v>560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561</v>
      </c>
    </row>
    <row r="4" customFormat="false" ht="12.8" hidden="false" customHeight="false" outlineLevel="0" collapsed="false">
      <c r="B4" s="0" t="s">
        <v>562</v>
      </c>
    </row>
    <row r="5" customFormat="false" ht="12.8" hidden="false" customHeight="false" outlineLevel="0" collapsed="false">
      <c r="B5" s="0" t="s">
        <v>563</v>
      </c>
    </row>
    <row r="6" customFormat="false" ht="12.8" hidden="false" customHeight="false" outlineLevel="0" collapsed="false">
      <c r="B6" s="0" t="s">
        <v>564</v>
      </c>
    </row>
    <row r="7" customFormat="false" ht="12.8" hidden="false" customHeight="false" outlineLevel="0" collapsed="false">
      <c r="B7" s="0" t="s">
        <v>565</v>
      </c>
    </row>
    <row r="8" customFormat="false" ht="15" hidden="false" customHeight="false" outlineLevel="0" collapsed="false">
      <c r="B8" s="68" t="s">
        <v>566</v>
      </c>
    </row>
    <row r="9" customFormat="false" ht="12.8" hidden="false" customHeight="false" outlineLevel="0" collapsed="false">
      <c r="B9" s="0" t="s">
        <v>567</v>
      </c>
    </row>
    <row r="10" customFormat="false" ht="12.8" hidden="false" customHeight="false" outlineLevel="0" collapsed="false">
      <c r="B10" s="45" t="s">
        <v>568</v>
      </c>
    </row>
    <row r="11" customFormat="false" ht="12.8" hidden="false" customHeight="false" outlineLevel="0" collapsed="false">
      <c r="B11" s="45" t="s">
        <v>569</v>
      </c>
    </row>
    <row r="14" customFormat="false" ht="12.8" hidden="false" customHeight="false" outlineLevel="0" collapsed="false">
      <c r="B14" s="0" t="s">
        <v>570</v>
      </c>
    </row>
    <row r="20" customFormat="false" ht="12.8" hidden="false" customHeight="false" outlineLevel="0" collapsed="false">
      <c r="B20" s="0" t="s">
        <v>571</v>
      </c>
    </row>
    <row r="21" customFormat="false" ht="12.8" hidden="false" customHeight="false" outlineLevel="0" collapsed="false">
      <c r="B21" s="0" t="s">
        <v>572</v>
      </c>
    </row>
    <row r="22" customFormat="false" ht="12.8" hidden="false" customHeight="false" outlineLevel="0" collapsed="false">
      <c r="B22" s="0" t="s">
        <v>573</v>
      </c>
    </row>
    <row r="23" customFormat="false" ht="12.8" hidden="false" customHeight="false" outlineLevel="0" collapsed="false">
      <c r="B23" s="0" t="s">
        <v>574</v>
      </c>
    </row>
    <row r="24" customFormat="false" ht="12.8" hidden="false" customHeight="false" outlineLevel="0" collapsed="false">
      <c r="B24" s="0" t="s">
        <v>387</v>
      </c>
    </row>
    <row r="25" customFormat="false" ht="12.8" hidden="false" customHeight="false" outlineLevel="0" collapsed="false">
      <c r="B25" s="0" t="s">
        <v>575</v>
      </c>
    </row>
    <row r="26" customFormat="false" ht="12.8" hidden="false" customHeight="false" outlineLevel="0" collapsed="false">
      <c r="B26" s="0" t="s">
        <v>576</v>
      </c>
    </row>
    <row r="27" customFormat="false" ht="12.8" hidden="false" customHeight="false" outlineLevel="0" collapsed="false">
      <c r="B27" s="0" t="s">
        <v>577</v>
      </c>
    </row>
    <row r="28" customFormat="false" ht="12.8" hidden="false" customHeight="false" outlineLevel="0" collapsed="false">
      <c r="B28" s="0" t="s">
        <v>578</v>
      </c>
    </row>
    <row r="29" customFormat="false" ht="12.8" hidden="false" customHeight="false" outlineLevel="0" collapsed="false">
      <c r="B29" s="0" t="s">
        <v>579</v>
      </c>
    </row>
    <row r="30" customFormat="false" ht="12.8" hidden="false" customHeight="false" outlineLevel="0" collapsed="false">
      <c r="B30" s="0" t="s">
        <v>580</v>
      </c>
    </row>
    <row r="31" customFormat="false" ht="12.8" hidden="false" customHeight="false" outlineLevel="0" collapsed="false">
      <c r="B31" s="0" t="s">
        <v>581</v>
      </c>
    </row>
    <row r="32" customFormat="false" ht="12.8" hidden="false" customHeight="false" outlineLevel="0" collapsed="false">
      <c r="B32" s="0" t="s">
        <v>582</v>
      </c>
    </row>
    <row r="33" customFormat="false" ht="12.8" hidden="false" customHeight="false" outlineLevel="0" collapsed="false">
      <c r="B33" s="0" t="s">
        <v>583</v>
      </c>
    </row>
    <row r="34" customFormat="false" ht="12.8" hidden="false" customHeight="false" outlineLevel="0" collapsed="false">
      <c r="B34" s="0" t="s">
        <v>584</v>
      </c>
    </row>
    <row r="35" customFormat="false" ht="12.8" hidden="false" customHeight="false" outlineLevel="0" collapsed="false">
      <c r="B35" s="0" t="s">
        <v>585</v>
      </c>
    </row>
    <row r="36" customFormat="false" ht="12.8" hidden="false" customHeight="false" outlineLevel="0" collapsed="false">
      <c r="B36" s="0" t="s">
        <v>586</v>
      </c>
    </row>
    <row r="37" customFormat="false" ht="12.8" hidden="false" customHeight="false" outlineLevel="0" collapsed="false">
      <c r="B37" s="0" t="s">
        <v>435</v>
      </c>
    </row>
    <row r="38" customFormat="false" ht="12.8" hidden="false" customHeight="false" outlineLevel="0" collapsed="false">
      <c r="B38" s="0" t="s">
        <v>587</v>
      </c>
    </row>
    <row r="39" customFormat="false" ht="12.8" hidden="false" customHeight="false" outlineLevel="0" collapsed="false">
      <c r="B39" s="0" t="s">
        <v>588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68" t="s">
        <v>589</v>
      </c>
    </row>
    <row r="4" customFormat="false" ht="15" hidden="false" customHeight="false" outlineLevel="0" collapsed="false">
      <c r="B4" s="68" t="s">
        <v>590</v>
      </c>
    </row>
    <row r="5" customFormat="false" ht="12.8" hidden="false" customHeight="false" outlineLevel="0" collapsed="false">
      <c r="B5" s="0" t="s">
        <v>591</v>
      </c>
    </row>
    <row r="6" customFormat="false" ht="15" hidden="false" customHeight="false" outlineLevel="0" collapsed="false">
      <c r="B6" s="68" t="s">
        <v>592</v>
      </c>
    </row>
    <row r="7" customFormat="false" ht="15" hidden="false" customHeight="false" outlineLevel="0" collapsed="false">
      <c r="B7" s="68" t="s">
        <v>593</v>
      </c>
    </row>
    <row r="8" customFormat="false" ht="12.8" hidden="false" customHeight="false" outlineLevel="0" collapsed="false">
      <c r="B8" s="0" t="s">
        <v>594</v>
      </c>
    </row>
    <row r="9" customFormat="false" ht="12.8" hidden="false" customHeight="false" outlineLevel="0" collapsed="false">
      <c r="B9" s="70" t="s">
        <v>595</v>
      </c>
    </row>
    <row r="10" customFormat="false" ht="12.8" hidden="false" customHeight="false" outlineLevel="0" collapsed="false">
      <c r="B10" s="0" t="s">
        <v>596</v>
      </c>
    </row>
    <row r="11" customFormat="false" ht="12.8" hidden="false" customHeight="false" outlineLevel="0" collapsed="false">
      <c r="B11" s="0" t="s">
        <v>597</v>
      </c>
    </row>
    <row r="14" customFormat="false" ht="12.8" hidden="false" customHeight="false" outlineLevel="0" collapsed="false">
      <c r="B14" s="0" t="s">
        <v>598</v>
      </c>
    </row>
    <row r="20" customFormat="false" ht="12.8" hidden="false" customHeight="false" outlineLevel="0" collapsed="false">
      <c r="B20" s="0" t="s">
        <v>599</v>
      </c>
    </row>
    <row r="21" customFormat="false" ht="12.8" hidden="false" customHeight="false" outlineLevel="0" collapsed="false">
      <c r="B21" s="0" t="s">
        <v>600</v>
      </c>
    </row>
    <row r="22" customFormat="false" ht="12.8" hidden="false" customHeight="false" outlineLevel="0" collapsed="false">
      <c r="B22" s="0" t="s">
        <v>544</v>
      </c>
    </row>
    <row r="23" customFormat="false" ht="12.8" hidden="false" customHeight="false" outlineLevel="0" collapsed="false">
      <c r="B23" s="0" t="s">
        <v>601</v>
      </c>
    </row>
    <row r="24" customFormat="false" ht="12.8" hidden="false" customHeight="false" outlineLevel="0" collapsed="false">
      <c r="B24" s="0" t="s">
        <v>387</v>
      </c>
    </row>
    <row r="25" customFormat="false" ht="12.8" hidden="false" customHeight="false" outlineLevel="0" collapsed="false">
      <c r="B25" s="0" t="s">
        <v>602</v>
      </c>
    </row>
    <row r="26" customFormat="false" ht="12.8" hidden="false" customHeight="false" outlineLevel="0" collapsed="false">
      <c r="B26" s="0" t="s">
        <v>603</v>
      </c>
    </row>
    <row r="27" customFormat="false" ht="12.8" hidden="false" customHeight="false" outlineLevel="0" collapsed="false">
      <c r="B27" s="0" t="s">
        <v>604</v>
      </c>
    </row>
    <row r="28" customFormat="false" ht="12.8" hidden="false" customHeight="false" outlineLevel="0" collapsed="false">
      <c r="B28" s="0" t="s">
        <v>605</v>
      </c>
    </row>
    <row r="29" customFormat="false" ht="12.8" hidden="false" customHeight="false" outlineLevel="0" collapsed="false">
      <c r="B29" s="0" t="s">
        <v>606</v>
      </c>
    </row>
    <row r="30" customFormat="false" ht="12.8" hidden="false" customHeight="false" outlineLevel="0" collapsed="false">
      <c r="B30" s="0" t="s">
        <v>607</v>
      </c>
    </row>
    <row r="31" customFormat="false" ht="12.8" hidden="false" customHeight="false" outlineLevel="0" collapsed="false">
      <c r="B31" s="0" t="s">
        <v>608</v>
      </c>
    </row>
    <row r="32" customFormat="false" ht="12.8" hidden="false" customHeight="false" outlineLevel="0" collapsed="false">
      <c r="B32" s="0" t="s">
        <v>609</v>
      </c>
    </row>
    <row r="33" customFormat="false" ht="12.8" hidden="false" customHeight="false" outlineLevel="0" collapsed="false">
      <c r="B33" s="0" t="s">
        <v>610</v>
      </c>
    </row>
    <row r="34" customFormat="false" ht="12.8" hidden="false" customHeight="false" outlineLevel="0" collapsed="false">
      <c r="B34" s="0" t="s">
        <v>611</v>
      </c>
    </row>
    <row r="35" customFormat="false" ht="12.8" hidden="false" customHeight="false" outlineLevel="0" collapsed="false">
      <c r="B35" s="0" t="s">
        <v>585</v>
      </c>
    </row>
    <row r="36" customFormat="false" ht="12.8" hidden="false" customHeight="false" outlineLevel="0" collapsed="false">
      <c r="B36" s="0" t="s">
        <v>612</v>
      </c>
    </row>
    <row r="37" customFormat="false" ht="12.8" hidden="false" customHeight="false" outlineLevel="0" collapsed="false">
      <c r="B37" s="0" t="s">
        <v>529</v>
      </c>
    </row>
    <row r="38" customFormat="false" ht="12.8" hidden="false" customHeight="false" outlineLevel="0" collapsed="false">
      <c r="B38" s="0" t="s">
        <v>613</v>
      </c>
    </row>
    <row r="39" customFormat="false" ht="12.8" hidden="false" customHeight="false" outlineLevel="0" collapsed="false">
      <c r="B39" s="0" t="s">
        <v>614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578125" defaultRowHeight="12.8" zeroHeight="false" outlineLevelRow="0" outlineLevelCol="0"/>
  <sheetData>
    <row r="2" customFormat="false" ht="12.8" hidden="false" customHeight="false" outlineLevel="0" collapsed="false">
      <c r="B2" s="0" t="s">
        <v>405</v>
      </c>
    </row>
    <row r="3" customFormat="false" ht="12.8" hidden="false" customHeight="false" outlineLevel="0" collapsed="false">
      <c r="B3" s="0" t="s">
        <v>615</v>
      </c>
    </row>
    <row r="4" customFormat="false" ht="12.8" hidden="false" customHeight="false" outlineLevel="0" collapsed="false">
      <c r="B4" s="0" t="s">
        <v>616</v>
      </c>
    </row>
    <row r="5" customFormat="false" ht="12.8" hidden="false" customHeight="false" outlineLevel="0" collapsed="false">
      <c r="B5" s="0" t="s">
        <v>617</v>
      </c>
    </row>
    <row r="6" customFormat="false" ht="12.8" hidden="false" customHeight="false" outlineLevel="0" collapsed="false">
      <c r="B6" s="0" t="s">
        <v>618</v>
      </c>
    </row>
    <row r="7" customFormat="false" ht="12.8" hidden="false" customHeight="false" outlineLevel="0" collapsed="false">
      <c r="B7" s="0" t="s">
        <v>619</v>
      </c>
    </row>
    <row r="8" customFormat="false" ht="12.8" hidden="false" customHeight="false" outlineLevel="0" collapsed="false">
      <c r="B8" s="0" t="s">
        <v>620</v>
      </c>
    </row>
    <row r="9" customFormat="false" ht="12.8" hidden="false" customHeight="false" outlineLevel="0" collapsed="false">
      <c r="B9" s="0" t="s">
        <v>621</v>
      </c>
    </row>
    <row r="10" customFormat="false" ht="12.8" hidden="false" customHeight="false" outlineLevel="0" collapsed="false">
      <c r="B10" s="0" t="s">
        <v>622</v>
      </c>
    </row>
    <row r="11" customFormat="false" ht="12.8" hidden="false" customHeight="false" outlineLevel="0" collapsed="false">
      <c r="B11" s="0" t="s">
        <v>623</v>
      </c>
    </row>
    <row r="14" customFormat="false" ht="12.8" hidden="false" customHeight="false" outlineLevel="0" collapsed="false">
      <c r="B14" s="0" t="s">
        <v>624</v>
      </c>
    </row>
    <row r="20" customFormat="false" ht="12.8" hidden="false" customHeight="false" outlineLevel="0" collapsed="false">
      <c r="B20" s="0" t="s">
        <v>625</v>
      </c>
    </row>
    <row r="21" customFormat="false" ht="12.8" hidden="false" customHeight="false" outlineLevel="0" collapsed="false">
      <c r="B21" s="0" t="s">
        <v>626</v>
      </c>
    </row>
    <row r="22" customFormat="false" ht="12.8" hidden="false" customHeight="false" outlineLevel="0" collapsed="false">
      <c r="B22" s="0" t="s">
        <v>627</v>
      </c>
    </row>
    <row r="23" customFormat="false" ht="12.8" hidden="false" customHeight="false" outlineLevel="0" collapsed="false">
      <c r="B23" s="0" t="s">
        <v>628</v>
      </c>
    </row>
    <row r="24" customFormat="false" ht="12.8" hidden="false" customHeight="false" outlineLevel="0" collapsed="false">
      <c r="B24" s="0" t="s">
        <v>387</v>
      </c>
    </row>
    <row r="25" customFormat="false" ht="12.8" hidden="false" customHeight="false" outlineLevel="0" collapsed="false">
      <c r="B25" s="0" t="s">
        <v>629</v>
      </c>
    </row>
    <row r="26" customFormat="false" ht="12.8" hidden="false" customHeight="false" outlineLevel="0" collapsed="false">
      <c r="B26" s="0" t="s">
        <v>630</v>
      </c>
    </row>
    <row r="27" customFormat="false" ht="12.8" hidden="false" customHeight="false" outlineLevel="0" collapsed="false">
      <c r="B27" s="0" t="s">
        <v>631</v>
      </c>
    </row>
    <row r="28" customFormat="false" ht="12.8" hidden="false" customHeight="false" outlineLevel="0" collapsed="false">
      <c r="B28" s="0" t="s">
        <v>632</v>
      </c>
    </row>
    <row r="29" customFormat="false" ht="12.8" hidden="false" customHeight="false" outlineLevel="0" collapsed="false">
      <c r="B29" s="0" t="s">
        <v>633</v>
      </c>
    </row>
    <row r="30" customFormat="false" ht="12.8" hidden="false" customHeight="false" outlineLevel="0" collapsed="false">
      <c r="B30" s="0" t="s">
        <v>634</v>
      </c>
    </row>
    <row r="31" customFormat="false" ht="12.8" hidden="false" customHeight="false" outlineLevel="0" collapsed="false">
      <c r="B31" s="0" t="s">
        <v>635</v>
      </c>
    </row>
    <row r="32" customFormat="false" ht="12.8" hidden="false" customHeight="false" outlineLevel="0" collapsed="false">
      <c r="B32" s="0" t="s">
        <v>636</v>
      </c>
    </row>
    <row r="33" customFormat="false" ht="12.8" hidden="false" customHeight="false" outlineLevel="0" collapsed="false">
      <c r="B33" s="0" t="s">
        <v>637</v>
      </c>
    </row>
    <row r="34" customFormat="false" ht="12.8" hidden="false" customHeight="false" outlineLevel="0" collapsed="false">
      <c r="B34" s="0" t="s">
        <v>638</v>
      </c>
    </row>
    <row r="35" customFormat="false" ht="12.8" hidden="false" customHeight="false" outlineLevel="0" collapsed="false">
      <c r="B35" s="0" t="s">
        <v>639</v>
      </c>
    </row>
    <row r="36" customFormat="false" ht="12.8" hidden="false" customHeight="false" outlineLevel="0" collapsed="false">
      <c r="B36" s="0" t="s">
        <v>528</v>
      </c>
    </row>
    <row r="37" customFormat="false" ht="12.8" hidden="false" customHeight="false" outlineLevel="0" collapsed="false">
      <c r="B37" s="0" t="s">
        <v>435</v>
      </c>
    </row>
    <row r="38" customFormat="false" ht="12.8" hidden="false" customHeight="false" outlineLevel="0" collapsed="false">
      <c r="B38" s="0" t="s">
        <v>640</v>
      </c>
    </row>
    <row r="39" customFormat="false" ht="12.8" hidden="false" customHeight="false" outlineLevel="0" collapsed="false">
      <c r="B39" s="0" t="s">
        <v>641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609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2020-11-02T23:18:04Z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