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<sst xmlns="http://schemas.openxmlformats.org/spreadsheetml/2006/main" count="799" uniqueCount="652">
  <si>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</si>
  <si>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</si>
  <si>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</si>
  <si>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</si>
  <si>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</si>
  <si>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</si>
  <si>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</si>
  <si>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</si>
  <si>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</si>
  <si>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</si>
  <si>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</si>
  <si>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</si>
  <si>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</si>
  <si>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</si>
  <si>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</si>
  <si>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</si>
  <si>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</si>
  <si>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</si>
  <si>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</si>
  <si>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</si>
  <si>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</si>
  <si>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</si>
  <si>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</si>
  <si>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</si>
  <si>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</si>
  <si>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</si>
  <si>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</si>
  <si>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</si>
  <si>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</si>
  <si>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</si>
  <si>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</si>
  <si>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</si>
  <si>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</si>
  <si>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</si>
  <si>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</si>
  <si>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</si>
  <si>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</si>
  <si>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</si>
  <si>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</si>
  <si>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</si>
  <si>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</si>
  <si>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</si>
  <si>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</si>
  <si>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</si>
  <si>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</si>
  <si>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</si>
  <si>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</si>
  <si>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</si>
  <si>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</si>
  <si>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</si>
  <si>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</si>
  <si>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</si>
  <si>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</si>
  <si>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</si>
  <si>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</si>
  <si>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</si>
  <si>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</si>
  <si>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</si>
  <si>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</si>
  <si>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</si>
  <si>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</si>
  <si>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</si>
  <si>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</si>
  <si>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</si>
  <si>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</si>
  <si>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</si>
  <si>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</si>
  <si>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</si>
  <si>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</si>
  <si>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</si>
  <si>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</si>
  <si>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</si>
  <si>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</si>
  <si>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</si>
  <si>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</si>
  <si>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</si>
  <si>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</si>
  <si>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</si>
  <si>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</si>
  <si>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</si>
  <si>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</si>
  <si>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</si>
  <si>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</si>
  <si>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</si>
  <si>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</si>
  <si>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</si>
  <si>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</si>
  <si>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</si>
  <si>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</si>
  <si>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</si>
  <si>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</si>
  <si>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</si>
  <si>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</si>
  <si>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</si>
  <si>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</si>
  <si>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</si>
  <si>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</si>
  <si>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</si>
  <si>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</si>
  <si>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</si>
  <si>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</si>
  <si>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</si>
  <si>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</si>
  <si>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</si>
  <si>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</si>
  <si>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</si>
  <si>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</si>
  <si>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</si>
  <si>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</si>
  <si>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</si>
  <si>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</si>
  <si>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</si>
  <si>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</si>
  <si>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</si>
  <si>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</si>
  <si>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</si>
  <si>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</si>
  <si>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</si>
  <si>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</si>
  <si>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</si>
  <si>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</si>
  <si>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</si>
  <si>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</si>
  <si>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</si>
  <si>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</si>
  <si>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</si>
  <si>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</si>
  <si>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</si>
  <si>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</si>
  <si>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</si>
  <si>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</si>
  <si>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</si>
  <si>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</si>
  <si>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</si>
  <si>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</si>
  <si>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</si>
  <si>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</si>
  <si>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</si>
  <si>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</si>
  <si>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</si>
  <si>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</si>
  <si>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</si>
  <si>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</si>
  <si>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</si>
  <si>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</si>
  <si>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</si>
  <si>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</si>
  <si>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</si>
  <si>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</si>
  <si>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</si>
  <si>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</si>
  <si>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</si>
  <si>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</si>
  <si>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</si>
  <si>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</si>
  <si>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</si>
  <si>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</si>
  <si>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</si>
  <si>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</si>
  <si>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</si>
  <si>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</si>
  <si>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</si>
  <si>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</si>
  <si>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</si>
  <si>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</si>
  <si>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</si>
  <si>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</si>
  <si>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</si>
  <si>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</si>
  <si>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</si>
  <si>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</si>
  <si>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</si>
  <si>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</si>
  <si>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</si>
  <si>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</si>
  <si>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</si>
  <si>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</si>
  <si>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</si>
  <si>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</si>
  <si>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</si>
  <si>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</si>
  <si>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</si>
  <si>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</si>
  <si>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</si>
  <si>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</si>
  <si>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</si>
  <si>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</si>
  <si>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</si>
  <si>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</si>
  <si>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</si>
  <si>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</si>
  <si>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</si>
  <si>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</si>
  <si>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</si>
  <si>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</si>
  <si>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</si>
  <si>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</si>
  <si>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</si>
  <si>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</si>
  <si>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</si>
  <si>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</si>
  <si>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</si>
  <si>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</si>
  <si>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</si>
  <si>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</si>
  <si>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</si>
  <si>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</si>
  <si>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</si>
  <si>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</si>
  <si>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</si>
  <si>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</si>
  <si>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</si>
  <si>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</si>
  <si>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</si>
  <si>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</si>
  <si>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</si>
  <si>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</si>
  <si>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</si>
  <si>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</si>
  <si>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</si>
  <si>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</si>
  <si>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</si>
  <si>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</si>
  <si>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</si>
  <si>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</si>
  <si>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</si>
  <si>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</si>
  <si>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</si>
  <si>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</si>
  <si>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</si>
  <si>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</si>
  <si>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</si>
  <si>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</si>
  <si>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</si>
  <si>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</si>
  <si>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</si>
  <si>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</si>
  <si>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</si>
  <si>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</si>
  <si>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</si>
  <si>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</si>
  <si>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</si>
  <si>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</si>
  <si>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</si>
  <si>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</si>
  <si>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</si>
  <si>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</si>
  <si>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</si>
  <si>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</si>
  <si>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</si>
  <si>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</si>
  <si>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</si>
  <si>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</si>
  <si>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</si>
  <si>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</si>
  <si>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</si>
  <si>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</si>
  <si>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</si>
  <si>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</si>
  <si>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</si>
  <si>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</si>
  <si>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</si>
  <si>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</si>
  <si>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</si>
  <si>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</si>
  <si>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</si>
  <si>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</si>
  <si>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</si>
  <si>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</si>
  <si>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</si>
  <si>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</si>
  <si>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</si>
  <si>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</si>
  <si>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</si>
  <si>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</si>
  <si>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</si>
  <si>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</si>
  <si>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</si>
  <si>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</si>
  <si>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</si>
  <si>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</si>
  <si>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</si>
  <si>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</si>
  <si>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</si>
  <si>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</si>
  <si>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</si>
  <si>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</si>
  <si>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</si>
  <si>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</si>
  <si>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</si>
  <si>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</si>
  <si>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</si>
  <si>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</si>
  <si>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</si>
  <si>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</si>
  <si>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</si>
  <si>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</si>
  <si>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</si>
  <si>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</si>
  <si>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</si>
  <si>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</si>
  <si>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</si>
  <si>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</si>
  <si>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</si>
  <si>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</si>
  <si>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</si>
  <si>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</si>
  <si>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</si>
  <si>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</si>
  <si>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</si>
  <si>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</si>
  <si>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</si>
  <si>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</si>
  <si>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</si>
  <si>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</si>
  <si>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</si>
  <si>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</si>
  <si>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</si>
  <si>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</si>
  <si>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</si>
  <si>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</si>
  <si>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</si>
  <si>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</si>
  <si>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</si>
  <si>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</si>
  <si>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</si>
  <si>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</si>
  <si>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</si>
  <si>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</si>
  <si>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</si>
  <si>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</si>
  <si>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</si>
  <si>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</si>
  <si>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</si>
  <si>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</si>
  <si>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</si>
  <si>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</si>
  <si>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</si>
  <si>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</si>
  <si>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</si>
  <si>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</si>
  <si>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</si>
  <si>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</si>
  <si>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</si>
  <si>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</si>
  <si>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</si>
  <si>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</si>
  <si>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</si>
  <si>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</si>
  <si>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</si>
  <si>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</si>
  <si>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</si>
  <si>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</si>
  <si>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</si>
  <si>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</si>
  <si>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T470 T480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</si>
  <si>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</si>
  <si>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</si>
  <si>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</si>
  <si>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</si>
  <si>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</si>
  <si>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</si>
  <si>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</si>
  <si>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</si>
  <si>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</si>
  <si>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</si>
  <si>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</si>
  <si>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</si>
  <si>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</si>
  <si>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</si>
  <si>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</si>
  <si>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</si>
  <si>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</si>
  <si>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</si>
  <si>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</si>
  <si>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T470 regular - DE</t>
  </si>
  <si>
    <t xml:space="preserve">German</t>
  </si>
  <si>
    <t xml:space="preserve">01AX458</t>
  </si>
  <si>
    <t xml:space="preserve">Price – NON-Backlit</t>
  </si>
  <si>
    <t xml:space="preserve">Lenovo T470 regular - FR</t>
  </si>
  <si>
    <t xml:space="preserve">French</t>
  </si>
  <si>
    <t xml:space="preserve">01AX416</t>
  </si>
  <si>
    <t xml:space="preserve">Packing size</t>
  </si>
  <si>
    <t xml:space="preserve">Small</t>
  </si>
  <si>
    <t xml:space="preserve">Lenovo T470 regular - IT</t>
  </si>
  <si>
    <t xml:space="preserve">Italian</t>
  </si>
  <si>
    <t xml:space="preserve">01AX381</t>
  </si>
  <si>
    <t xml:space="preserve">T410 T410i T510 T510i W510 X220 X220i T420 T420i T520 T520i W520</t>
  </si>
  <si>
    <t xml:space="preserve">Package height (CM)</t>
  </si>
  <si>
    <t xml:space="preserve">Lenovo T470 regular - ES</t>
  </si>
  <si>
    <t xml:space="preserve">Spanish</t>
  </si>
  <si>
    <t xml:space="preserve">01AX374</t>
  </si>
  <si>
    <t xml:space="preserve">Package width (CM)</t>
  </si>
  <si>
    <t xml:space="preserve">Lenovo T470 regular - UK</t>
  </si>
  <si>
    <t xml:space="preserve">UK</t>
  </si>
  <si>
    <t xml:space="preserve">01AX475</t>
  </si>
  <si>
    <t xml:space="preserve">Package length (CM)</t>
  </si>
  <si>
    <t xml:space="preserve">Lenovo T470 regular - NOR</t>
  </si>
  <si>
    <t xml:space="preserve">Scandinavian – Nordic</t>
  </si>
  <si>
    <t xml:space="preserve">01AX486</t>
  </si>
  <si>
    <t xml:space="preserve">Origin of Product</t>
  </si>
  <si>
    <t xml:space="preserve">Lenovo T470 regular - BE</t>
  </si>
  <si>
    <t xml:space="preserve">Belgian</t>
  </si>
  <si>
    <t xml:space="preserve">01AX370</t>
  </si>
  <si>
    <t xml:space="preserve">Package weight (GR)</t>
  </si>
  <si>
    <t xml:space="preserve">Lenovo T470 regular - BG</t>
  </si>
  <si>
    <t xml:space="preserve">Bulgarian</t>
  </si>
  <si>
    <t xml:space="preserve">01AX371</t>
  </si>
  <si>
    <t xml:space="preserve">Lenovo T470 regular - CZ</t>
  </si>
  <si>
    <t xml:space="preserve">Czech</t>
  </si>
  <si>
    <t xml:space="preserve">01AX454</t>
  </si>
  <si>
    <t xml:space="preserve">Parent sku</t>
  </si>
  <si>
    <t xml:space="preserve">Lenovo T470 parent</t>
  </si>
  <si>
    <t xml:space="preserve">Lenovo T470 regular - DK</t>
  </si>
  <si>
    <t xml:space="preserve">Danish</t>
  </si>
  <si>
    <t xml:space="preserve">01AX455</t>
  </si>
  <si>
    <t xml:space="preserve">Parent EAN</t>
  </si>
  <si>
    <t xml:space="preserve">Lenovo T470 regular - HU</t>
  </si>
  <si>
    <t xml:space="preserve">Hungarian</t>
  </si>
  <si>
    <t xml:space="preserve">01AX379</t>
  </si>
  <si>
    <t xml:space="preserve">Lenovo T470 regular - NL</t>
  </si>
  <si>
    <t xml:space="preserve">Dutch</t>
  </si>
  <si>
    <t xml:space="preserve">01AX465</t>
  </si>
  <si>
    <t xml:space="preserve">Item_type</t>
  </si>
  <si>
    <t xml:space="preserve">laptop-computer-replacement-parts</t>
  </si>
  <si>
    <t xml:space="preserve">Lenovo T470 regular - NO</t>
  </si>
  <si>
    <t xml:space="preserve">Norwegian</t>
  </si>
  <si>
    <t xml:space="preserve">01AX425</t>
  </si>
  <si>
    <t xml:space="preserve">Lenovo T470 regular - PL</t>
  </si>
  <si>
    <t xml:space="preserve">Polish</t>
  </si>
  <si>
    <t xml:space="preserve">Default quantity</t>
  </si>
  <si>
    <t xml:space="preserve">Lenovo T470 regular - PT</t>
  </si>
  <si>
    <t xml:space="preserve">Portuguese</t>
  </si>
  <si>
    <t xml:space="preserve">01AX468</t>
  </si>
  <si>
    <t xml:space="preserve">Lenovo T470 regular - SE/FI</t>
  </si>
  <si>
    <t xml:space="preserve">Swedish – Finnish</t>
  </si>
  <si>
    <t xml:space="preserve">01AX472</t>
  </si>
  <si>
    <t xml:space="preserve">Format</t>
  </si>
  <si>
    <t xml:space="preserve">Update</t>
  </si>
  <si>
    <t xml:space="preserve">Lenovo T470 regular - CH</t>
  </si>
  <si>
    <t xml:space="preserve">Swiss</t>
  </si>
  <si>
    <t xml:space="preserve">01AX473</t>
  </si>
  <si>
    <t xml:space="preserve">Lenovo T470 regular - US INT</t>
  </si>
  <si>
    <t xml:space="preserve">US International</t>
  </si>
  <si>
    <t xml:space="preserve">01AX394</t>
  </si>
  <si>
    <t xml:space="preserve">Lenovo T470 regular - RUS</t>
  </si>
  <si>
    <t xml:space="preserve">Russian</t>
  </si>
  <si>
    <t xml:space="preserve">01AX469</t>
  </si>
  <si>
    <t xml:space="preserve">Bullet Point 1:</t>
  </si>
  <si>
    <t xml:space="preserve">Lenovo T470 regular - US</t>
  </si>
  <si>
    <t xml:space="preserve">US</t>
  </si>
  <si>
    <t xml:space="preserve">01AX446</t>
  </si>
  <si>
    <t xml:space="preserve">Bullet Point 2:</t>
  </si>
  <si>
    <t xml:space="preserve">Lenovo T470 BL - DE</t>
  </si>
  <si>
    <t xml:space="preserve">01AX581</t>
  </si>
  <si>
    <t xml:space="preserve">Bullet Point 5:</t>
  </si>
  <si>
    <t xml:space="preserve">Lenovo T470 BL - FR</t>
  </si>
  <si>
    <t xml:space="preserve">01AX580</t>
  </si>
  <si>
    <t xml:space="preserve">Bullet Point 4:</t>
  </si>
  <si>
    <t xml:space="preserve">Lenovo T470 BL - IT</t>
  </si>
  <si>
    <t xml:space="preserve">01AX545</t>
  </si>
  <si>
    <t xml:space="preserve">Lenovo T470 BL - ES</t>
  </si>
  <si>
    <t xml:space="preserve">01AX579</t>
  </si>
  <si>
    <t xml:space="preserve">Lenovo T470 BL - UK</t>
  </si>
  <si>
    <t xml:space="preserve">01AX557</t>
  </si>
  <si>
    <t xml:space="preserve">Product Description</t>
  </si>
  <si>
    <t xml:space="preserve">Lenovo T470 BL - NOR</t>
  </si>
  <si>
    <t xml:space="preserve">01AX609</t>
  </si>
  <si>
    <t xml:space="preserve">Lenovo T470 BL - BE</t>
  </si>
  <si>
    <t xml:space="preserve">01AX493</t>
  </si>
  <si>
    <t xml:space="preserve">Warranty Message</t>
  </si>
  <si>
    <t xml:space="preserve">Lenovo T470 BL - BG</t>
  </si>
  <si>
    <t xml:space="preserve">01AX576</t>
  </si>
  <si>
    <t xml:space="preserve">Lenovo T470 BL - CZ</t>
  </si>
  <si>
    <t xml:space="preserve">01AX495</t>
  </si>
  <si>
    <t xml:space="preserve">Original bullet 1:</t>
  </si>
  <si>
    <t xml:space="preserve">Lenovo T470 BL - DK</t>
  </si>
  <si>
    <t xml:space="preserve">01AX578</t>
  </si>
  <si>
    <t xml:space="preserve">Lenovo T470 BL - HU</t>
  </si>
  <si>
    <t xml:space="preserve">01AX584</t>
  </si>
  <si>
    <t xml:space="preserve">Lenovo T470 BL - NL</t>
  </si>
  <si>
    <t xml:space="preserve">01AX506</t>
  </si>
  <si>
    <t xml:space="preserve">language</t>
  </si>
  <si>
    <t xml:space="preserve">English</t>
  </si>
  <si>
    <t xml:space="preserve">Lenovo T470 BL - NO</t>
  </si>
  <si>
    <t xml:space="preserve">01AX589</t>
  </si>
  <si>
    <t xml:space="preserve">Marketplace</t>
  </si>
  <si>
    <t xml:space="preserve">Lenovo T470 BL - PL</t>
  </si>
  <si>
    <t xml:space="preserve">Lenovo T470 BL - PT</t>
  </si>
  <si>
    <t xml:space="preserve">01AX591</t>
  </si>
  <si>
    <t xml:space="preserve">Lenovo T470 BL - SE/FI</t>
  </si>
  <si>
    <t xml:space="preserve">01AX595</t>
  </si>
  <si>
    <t xml:space="preserve">Lenovo T470 BL - CH</t>
  </si>
  <si>
    <t xml:space="preserve">01AX596</t>
  </si>
  <si>
    <t xml:space="preserve">Lenovo T470 BL - US INT</t>
  </si>
  <si>
    <t xml:space="preserve">01AX599</t>
  </si>
  <si>
    <t xml:space="preserve">Lenovo T470 BL - RUS</t>
  </si>
  <si>
    <t xml:space="preserve">01AX510</t>
  </si>
  <si>
    <t xml:space="preserve">Lenovo T470 BL - US</t>
  </si>
  <si>
    <t xml:space="preserve">01AX569</t>
  </si>
  <si>
    <t xml:space="preserve">EU</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</si>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</sst>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K113" colorId="64" zoomScale="100" zoomScaleNormal="100" zoomScalePageLayoutView="100" workbookViewId="0">
      <selection pane="topLeft" activeCell="N5" activeCellId="0" sqref="N5:U167"/>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T470 parent</v>
      </c>
      <c r="C4" s="29" t="s">
        <v>345</v>
      </c>
      <c r="D4" s="30" t="n">
        <f aca="false">Values!B14</f>
        <v>5714401470991</v>
      </c>
      <c r="E4" s="31" t="s">
        <v>346</v>
      </c>
      <c r="F4" s="28" t="str">
        <f aca="false">Values!B1 &amp; " " &amp; Values!B3</f>
        <v>Original Backlit Keyboard for Lenovo Thinkpad T470 T480</v>
      </c>
      <c r="G4" s="29" t="s">
        <v>345</v>
      </c>
      <c r="H4" s="27" t="str">
        <f aca="false">Values!B16</f>
        <v>laptop-computer-replacement-parts</v>
      </c>
      <c r="I4" s="27" t="str">
        <f aca="false">IF(ISBLANK(Values!E3),"","4730574031")</f>
        <v>4730574031</v>
      </c>
      <c r="J4" s="32" t="str">
        <f aca="false">Values!B13</f>
        <v>Lenovo T470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T470 regular - DE</v>
      </c>
      <c r="C5" s="32" t="str">
        <f aca="false">IF(ISBLANK(Values!E4),"","TellusRem")</f>
        <v>TellusRem</v>
      </c>
      <c r="D5" s="30" t="n">
        <f aca="false">IF(ISBLANK(Values!E4),"",Values!E4)</f>
        <v>5714401471011</v>
      </c>
      <c r="E5" s="31" t="str">
        <f aca="false">IF(ISBLANK(Values!E4),"","EAN")</f>
        <v>EAN</v>
      </c>
      <c r="F5" s="28" t="str">
        <f aca="false">IF(ISBLANK(Values!E4),"",IF(Values!J4,Values!H4 &amp;" "&amp;  Values!$B$1 &amp; " " &amp;Values!$B$3,Values!G4 &amp;" "&amp;  Values!$B$2 &amp; " " &amp;Values!$B$3))</f>
        <v>German Original NON-Backlit Keyboard for Lenovo ThinkPad Compatible T470 T480</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T470 regular - DE</v>
      </c>
      <c r="K5" s="28" t="n">
        <f aca="false">IF(ISBLANK(Values!E4),"",IF(Values!J4, Values!$B$4, Values!$B$5))</f>
        <v>44.95</v>
      </c>
      <c r="L5" s="39" t="n">
        <f aca="false">IF(ISBLANK(Values!E4),"",Values!$B$18)</f>
        <v>5</v>
      </c>
      <c r="M5" s="28" t="str">
        <f aca="false">IF(ISBLANK(Values!E4),"",Values!$M4)</f>
        <v>https://download.lenovo.com/Images/Parts/01AX458/01AX458_A.jpg</v>
      </c>
      <c r="N5" s="28" t="str">
        <f aca="false">IF(ISBLANK(Values!$F4),"",Values!N4)</f>
        <v>https://download.lenovo.com/Images/Parts/01AX458/01AX458_B.jpg</v>
      </c>
      <c r="O5" s="28" t="str">
        <f aca="false">IF(ISBLANK(Values!$F4),"",Values!O4)</f>
        <v>https://download.lenovo.com/Images/Parts/01AX458/01AX458_details.jpg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T470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0" t="str">
        <f aca="false">IF(ISBLANK(Values!E4),"",IF(Values!I4,Values!$B$23,Values!$B$33))</f>
        <v>👉 SATISFIED CUSTOMERS WORLDWIDE: more than 10.000 satisfied customers worldwide. Keyboard restored in Europe</v>
      </c>
      <c r="AJ5" s="41" t="str">
        <f aca="false">IF(ISBLANK(Values!E4),"","👉 "&amp;Values!H4&amp; " "&amp;Values!$B$24 &amp;" "&amp;Values!$B$3)</f>
        <v>👉 German COMPATIBLE Lenovo T470 T480</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Non-Backlit</v>
      </c>
      <c r="AV5" s="28" t="str">
        <f aca="false">IF(ISBLANK(Values!E4),"",Values!H4)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T470 regular - FR</v>
      </c>
      <c r="C6" s="32" t="str">
        <f aca="false">IF(ISBLANK(Values!E5),"","TellusRem")</f>
        <v>TellusRem</v>
      </c>
      <c r="D6" s="30" t="n">
        <f aca="false">IF(ISBLANK(Values!E5),"",Values!E5)</f>
        <v>5714401472025</v>
      </c>
      <c r="E6" s="31" t="str">
        <f aca="false">IF(ISBLANK(Values!E5),"","EAN")</f>
        <v>EAN</v>
      </c>
      <c r="F6" s="28" t="str">
        <f aca="false">IF(ISBLANK(Values!E5),"",IF(Values!J5,Values!H5 &amp;" "&amp;  Values!$B$1 &amp; " " &amp;Values!$B$3,Values!G5 &amp;" "&amp;  Values!$B$2 &amp; " " &amp;Values!$B$3))</f>
        <v>French Original NON-Backlit Keyboard for Lenovo ThinkPad Compatible T470 T480</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T470 regular - FR</v>
      </c>
      <c r="K6" s="28" t="n">
        <f aca="false">IF(ISBLANK(Values!E5),"",IF(Values!J5, Values!$B$4, Values!$B$5))</f>
        <v>44.95</v>
      </c>
      <c r="L6" s="39" t="n">
        <f aca="false">IF(ISBLANK(Values!E5),"",Values!$B$18)</f>
        <v>5</v>
      </c>
      <c r="M6" s="28" t="str">
        <f aca="false">IF(ISBLANK(Values!E5),"",Values!$M5)</f>
        <v>https://download.lenovo.com/Images/Parts/01AX416/01AX416_A.jpg</v>
      </c>
      <c r="N6" s="28" t="str">
        <f aca="false">IF(ISBLANK(Values!$F5),"",Values!N5)</f>
        <v>https://download.lenovo.com/Images/Parts/01AX416/01AX416_B.jpg</v>
      </c>
      <c r="O6" s="28" t="str">
        <f aca="false">IF(ISBLANK(Values!$F5),"",Values!O5)</f>
        <v>https://download.lenovo.com/Images/Parts/01AX416/01AX416_details.jpg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T470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0" t="str">
        <f aca="false">IF(ISBLANK(Values!E5),"",IF(Values!I5,Values!$B$23,Values!$B$33))</f>
        <v>👉 SATISFIED CUSTOMERS WORLDWIDE: more than 10.000 satisfied customers worldwide. Keyboard restored in Europe</v>
      </c>
      <c r="AJ6" s="41" t="str">
        <f aca="false">IF(ISBLANK(Values!E5),"","👉 "&amp;Values!H5&amp; " "&amp;Values!$B$24 &amp;" "&amp;Values!$B$3)</f>
        <v>👉 French COMPATIBLE Lenovo T470 T480</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Non-Backlit</v>
      </c>
      <c r="AV6" s="28" t="str">
        <f aca="false">IF(ISBLANK(Values!E5),"",Values!H5)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T470 regular - IT</v>
      </c>
      <c r="C7" s="32" t="str">
        <f aca="false">IF(ISBLANK(Values!E6),"","TellusRem")</f>
        <v>TellusRem</v>
      </c>
      <c r="D7" s="30" t="n">
        <f aca="false">IF(ISBLANK(Values!E6),"",Values!E6)</f>
        <v>5714401473039</v>
      </c>
      <c r="E7" s="31" t="str">
        <f aca="false">IF(ISBLANK(Values!E6),"","EAN")</f>
        <v>EAN</v>
      </c>
      <c r="F7" s="28" t="str">
        <f aca="false">IF(ISBLANK(Values!E6),"",IF(Values!J6,Values!H6 &amp;" "&amp;  Values!$B$1 &amp; " " &amp;Values!$B$3,Values!G6 &amp;" "&amp;  Values!$B$2 &amp; " " &amp;Values!$B$3))</f>
        <v>Italian Original NON-Backlit Keyboard for Lenovo ThinkPad Compatible T470 T480</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T470 regular - IT</v>
      </c>
      <c r="K7" s="28" t="n">
        <f aca="false">IF(ISBLANK(Values!E6),"",IF(Values!J6, Values!$B$4, Values!$B$5))</f>
        <v>44.95</v>
      </c>
      <c r="L7" s="39" t="n">
        <f aca="false">IF(ISBLANK(Values!E6),"",Values!$B$18)</f>
        <v>5</v>
      </c>
      <c r="M7" s="28" t="str">
        <f aca="false">IF(ISBLANK(Values!E6),"",Values!$M6)</f>
        <v>https://download.lenovo.com/Images/Parts/01AX381/01AX381_A.jpg</v>
      </c>
      <c r="N7" s="28" t="str">
        <f aca="false">IF(ISBLANK(Values!$F6),"",Values!N6)</f>
        <v>https://download.lenovo.com/Images/Parts/01AX381/01AX381_B.jpg</v>
      </c>
      <c r="O7" s="28" t="str">
        <f aca="false">IF(ISBLANK(Values!$F6),"",Values!O6)</f>
        <v>https://download.lenovo.com/Images/Parts/01AX381/01AX381_details.jpg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T470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0" t="str">
        <f aca="false">IF(ISBLANK(Values!E6),"",IF(Values!I6,Values!$B$23,Values!$B$33))</f>
        <v>👉 SATISFIED CUSTOMERS WORLDWIDE: more than 10.000 satisfied customers worldwide. Keyboard restored in Europe</v>
      </c>
      <c r="AJ7" s="41" t="str">
        <f aca="false">IF(ISBLANK(Values!E6),"","👉 "&amp;Values!H6&amp; " "&amp;Values!$B$24 &amp;" "&amp;Values!$B$3)</f>
        <v>👉 Italian COMPATIBLE Lenovo T470 T480</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Non-Backlit</v>
      </c>
      <c r="AV7" s="28" t="str">
        <f aca="false">IF(ISBLANK(Values!E6),"",Values!H6)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T470 regular - ES</v>
      </c>
      <c r="C8" s="32" t="str">
        <f aca="false">IF(ISBLANK(Values!E7),"","TellusRem")</f>
        <v>TellusRem</v>
      </c>
      <c r="D8" s="30" t="n">
        <f aca="false">IF(ISBLANK(Values!E7),"",Values!E7)</f>
        <v>5714401474043</v>
      </c>
      <c r="E8" s="31" t="str">
        <f aca="false">IF(ISBLANK(Values!E7),"","EAN")</f>
        <v>EAN</v>
      </c>
      <c r="F8" s="28" t="str">
        <f aca="false">IF(ISBLANK(Values!E7),"",IF(Values!J7,Values!H7 &amp;" "&amp;  Values!$B$1 &amp; " " &amp;Values!$B$3,Values!G7 &amp;" "&amp;  Values!$B$2 &amp; " " &amp;Values!$B$3))</f>
        <v>Spanish Original NON-Backlit Keyboard for Lenovo ThinkPad Compatible T470 T480</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T470 regular - ES</v>
      </c>
      <c r="K8" s="28" t="n">
        <f aca="false">IF(ISBLANK(Values!E7),"",IF(Values!J7, Values!$B$4, Values!$B$5))</f>
        <v>44.95</v>
      </c>
      <c r="L8" s="39" t="n">
        <f aca="false">IF(ISBLANK(Values!E7),"",Values!$B$18)</f>
        <v>5</v>
      </c>
      <c r="M8" s="28" t="str">
        <f aca="false">IF(ISBLANK(Values!E7),"",Values!$M7)</f>
        <v>https://download.lenovo.com/Images/Parts/01AX374/01AX374_A.jpg</v>
      </c>
      <c r="N8" s="28" t="str">
        <f aca="false">IF(ISBLANK(Values!$F7),"",Values!N7)</f>
        <v>https://download.lenovo.com/Images/Parts/01AX374/01AX374_B.jpg</v>
      </c>
      <c r="O8" s="28" t="str">
        <f aca="false">IF(ISBLANK(Values!$F7),"",Values!O7)</f>
        <v>https://download.lenovo.com/Images/Parts/01AX374/01AX374_details.jpg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T470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0" t="str">
        <f aca="false">IF(ISBLANK(Values!E7),"",IF(Values!I7,Values!$B$23,Values!$B$33))</f>
        <v>👉 SATISFIED CUSTOMERS WORLDWIDE: more than 10.000 satisfied customers worldwide. Keyboard restored in Europe</v>
      </c>
      <c r="AJ8" s="41" t="str">
        <f aca="false">IF(ISBLANK(Values!E7),"","👉 "&amp;Values!H7&amp; " "&amp;Values!$B$24 &amp;" "&amp;Values!$B$3)</f>
        <v>👉 Spanish COMPATIBLE Lenovo T470 T480</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Non-Backlit</v>
      </c>
      <c r="AV8" s="28" t="str">
        <f aca="false">IF(ISBLANK(Values!E7),"",Values!H7)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T470 regular - UK</v>
      </c>
      <c r="C9" s="32" t="str">
        <f aca="false">IF(ISBLANK(Values!E8),"","TellusRem")</f>
        <v>TellusRem</v>
      </c>
      <c r="D9" s="30" t="n">
        <f aca="false">IF(ISBLANK(Values!E8),"",Values!E8)</f>
        <v>5714401475057</v>
      </c>
      <c r="E9" s="31" t="str">
        <f aca="false">IF(ISBLANK(Values!E8),"","EAN")</f>
        <v>EAN</v>
      </c>
      <c r="F9" s="28" t="str">
        <f aca="false">IF(ISBLANK(Values!E8),"",IF(Values!J8,Values!H8 &amp;" "&amp;  Values!$B$1 &amp; " " &amp;Values!$B$3,Values!G8 &amp;" "&amp;  Values!$B$2 &amp; " " &amp;Values!$B$3))</f>
        <v>UK Original NON-Backlit Keyboard for Lenovo ThinkPad Compatible T470 T480</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T470 regular - UK</v>
      </c>
      <c r="K9" s="28" t="n">
        <f aca="false">IF(ISBLANK(Values!E8),"",IF(Values!J8, Values!$B$4, Values!$B$5))</f>
        <v>44.95</v>
      </c>
      <c r="L9" s="39" t="n">
        <f aca="false">IF(ISBLANK(Values!E8),"",Values!$B$18)</f>
        <v>5</v>
      </c>
      <c r="M9" s="28" t="str">
        <f aca="false">IF(ISBLANK(Values!E8),"",Values!$M8)</f>
        <v>https://download.lenovo.com/Images/Parts/01AX475/01AX475_A.jpg</v>
      </c>
      <c r="N9" s="28" t="str">
        <f aca="false">IF(ISBLANK(Values!$F8),"",Values!N8)</f>
        <v>https://download.lenovo.com/Images/Parts/01AX475/01AX475_B.jpg</v>
      </c>
      <c r="O9" s="28" t="str">
        <f aca="false">IF(ISBLANK(Values!$F8),"",Values!O8)</f>
        <v>https://download.lenovo.com/Images/Parts/01AX475/01AX475_details.jpg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T470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0" t="str">
        <f aca="false">IF(ISBLANK(Values!E8),"",IF(Values!I8,Values!$B$23,Values!$B$33))</f>
        <v>👉 SATISFIED CUSTOMERS WORLDWIDE: more than 10.000 satisfied customers worldwide. Keyboard restored in Europe</v>
      </c>
      <c r="AJ9" s="41" t="str">
        <f aca="false">IF(ISBLANK(Values!E8),"","👉 "&amp;Values!H8&amp; " "&amp;Values!$B$24 &amp;" "&amp;Values!$B$3)</f>
        <v>👉 UK COMPATIBLE Lenovo T470 T480</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T470 regular - NOR</v>
      </c>
      <c r="C10" s="32" t="str">
        <f aca="false">IF(ISBLANK(Values!E9),"","TellusRem")</f>
        <v>TellusRem</v>
      </c>
      <c r="D10" s="30" t="n">
        <f aca="false">IF(ISBLANK(Values!E9),"",Values!E9)</f>
        <v>5714401476061</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T470 T480</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T470 regular - NOR</v>
      </c>
      <c r="K10" s="28" t="n">
        <f aca="false">IF(ISBLANK(Values!E9),"",IF(Values!J9, Values!$B$4, Values!$B$5))</f>
        <v>44.95</v>
      </c>
      <c r="L10" s="39" t="n">
        <f aca="false">IF(ISBLANK(Values!E9),"",Values!$B$18)</f>
        <v>5</v>
      </c>
      <c r="M10" s="28" t="str">
        <f aca="false">IF(ISBLANK(Values!E9),"",Values!$M9)</f>
        <v>https://download.lenovo.com/Images/Parts/01AX486/01AX486_A.jpg</v>
      </c>
      <c r="N10" s="28" t="str">
        <f aca="false">IF(ISBLANK(Values!$F9),"",Values!N9)</f>
        <v>https://download.lenovo.com/Images/Parts/01AX486/01AX486_B.jpg</v>
      </c>
      <c r="O10" s="28" t="str">
        <f aca="false">IF(ISBLANK(Values!$F9),"",Values!O9)</f>
        <v>https://download.lenovo.com/Images/Parts/01AX486/01AX486_details.jpg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T470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0" t="str">
        <f aca="false">IF(ISBLANK(Values!E9),"",IF(Values!I9,Values!$B$23,Values!$B$33))</f>
        <v>👉 SATISFIED CUSTOMERS WORLDWIDE: more than 10.000 satisfied customers worldwide. Keyboard restored in Europe</v>
      </c>
      <c r="AJ10" s="41" t="str">
        <f aca="false">IF(ISBLANK(Values!E9),"","👉 "&amp;Values!H9&amp; " "&amp;Values!$B$24 &amp;" "&amp;Values!$B$3)</f>
        <v>👉 Scandinavian – Nordic COMPATIBLE Lenovo T470 T480</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Non-Backlit</v>
      </c>
      <c r="AV10" s="28" t="str">
        <f aca="false">IF(ISBLANK(Values!E9),"",Values!H9)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T470 regular - BE</v>
      </c>
      <c r="C11" s="32" t="str">
        <f aca="false">IF(ISBLANK(Values!E10),"","TellusRem")</f>
        <v>TellusRem</v>
      </c>
      <c r="D11" s="30" t="n">
        <f aca="false">IF(ISBLANK(Values!E10),"",Values!E10)</f>
        <v>5714401477075</v>
      </c>
      <c r="E11" s="31" t="str">
        <f aca="false">IF(ISBLANK(Values!E10),"","EAN")</f>
        <v>EAN</v>
      </c>
      <c r="F11" s="28" t="str">
        <f aca="false">IF(ISBLANK(Values!E10),"",IF(Values!J10,Values!H10 &amp;" "&amp;  Values!$B$1 &amp; " " &amp;Values!$B$3,Values!G10 &amp;" "&amp;  Values!$B$2 &amp; " " &amp;Values!$B$3))</f>
        <v>Belgian Original NON-Backlit Keyboard for Lenovo ThinkPad Compatible T470 T480</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T470 regular - BE</v>
      </c>
      <c r="K11" s="28" t="n">
        <f aca="false">IF(ISBLANK(Values!E10),"",IF(Values!J10, Values!$B$4, Values!$B$5))</f>
        <v>44.95</v>
      </c>
      <c r="L11" s="39" t="n">
        <f aca="false">IF(ISBLANK(Values!E10),"",Values!$B$18)</f>
        <v>5</v>
      </c>
      <c r="M11" s="28" t="str">
        <f aca="false">IF(ISBLANK(Values!E10),"",Values!$M10)</f>
        <v>https://download.lenovo.com/Images/Parts/01AX370/01AX370_A.jpg</v>
      </c>
      <c r="N11" s="28" t="str">
        <f aca="false">IF(ISBLANK(Values!$F10),"",Values!N10)</f>
        <v>https://download.lenovo.com/Images/Parts/01AX370/01AX370_B.jpg</v>
      </c>
      <c r="O11" s="28" t="str">
        <f aca="false">IF(ISBLANK(Values!$F10),"",Values!O10)</f>
        <v>https://download.lenovo.com/Images/Parts/01AX370/01AX370_details.jpg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T470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0" t="str">
        <f aca="false">IF(ISBLANK(Values!E10),"",IF(Values!I10,Values!$B$23,Values!$B$33))</f>
        <v>👉 SATISFIED CUSTOMERS WORLDWIDE: more than 10.000 satisfied customers worldwide. Keyboard restored in Europe</v>
      </c>
      <c r="AJ11" s="41" t="str">
        <f aca="false">IF(ISBLANK(Values!E10),"","👉 "&amp;Values!H10&amp; " "&amp;Values!$B$24 &amp;" "&amp;Values!$B$3)</f>
        <v>👉 Belgian COMPATIBLE Lenovo T470 T480</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Non-Backlit</v>
      </c>
      <c r="AV11" s="28" t="str">
        <f aca="false">IF(ISBLANK(Values!E10),"",Values!H10)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T470 regular - BG</v>
      </c>
      <c r="C12" s="32" t="str">
        <f aca="false">IF(ISBLANK(Values!E11),"","TellusRem")</f>
        <v>TellusRem</v>
      </c>
      <c r="D12" s="30" t="n">
        <f aca="false">IF(ISBLANK(Values!E11),"",Values!E11)</f>
        <v>5714401478089</v>
      </c>
      <c r="E12" s="31" t="str">
        <f aca="false">IF(ISBLANK(Values!E11),"","EAN")</f>
        <v>EAN</v>
      </c>
      <c r="F12" s="28" t="str">
        <f aca="false">IF(ISBLANK(Values!E11),"",IF(Values!J11,Values!H11 &amp;" "&amp;  Values!$B$1 &amp; " " &amp;Values!$B$3,Values!G11 &amp;" "&amp;  Values!$B$2 &amp; " " &amp;Values!$B$3))</f>
        <v>Bulgarian Original NON-Backlit Keyboard for Lenovo ThinkPad Compatible T470 T480</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T470 regular - BG</v>
      </c>
      <c r="K12" s="28" t="n">
        <f aca="false">IF(ISBLANK(Values!E11),"",IF(Values!J11, Values!$B$4, Values!$B$5))</f>
        <v>44.95</v>
      </c>
      <c r="L12" s="39" t="n">
        <f aca="false">IF(ISBLANK(Values!E11),"",Values!$B$18)</f>
        <v>5</v>
      </c>
      <c r="M12" s="28" t="str">
        <f aca="false">IF(ISBLANK(Values!E11),"",Values!$M11)</f>
        <v>https://download.lenovo.com/Images/Parts/01AX371/01AX371_A.jpg</v>
      </c>
      <c r="N12" s="28" t="str">
        <f aca="false">IF(ISBLANK(Values!$F11),"",Values!N11)</f>
        <v>https://download.lenovo.com/Images/Parts/01AX371/01AX371_B.jpg</v>
      </c>
      <c r="O12" s="28" t="str">
        <f aca="false">IF(ISBLANK(Values!$F11),"",Values!O11)</f>
        <v>https://download.lenovo.com/Images/Parts/01AX371/01AX371_details.jpg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T470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0" t="str">
        <f aca="false">IF(ISBLANK(Values!E11),"",IF(Values!I11,Values!$B$23,Values!$B$33))</f>
        <v>👉 SATISFIED CUSTOMERS WORLDWIDE: more than 10.000 satisfied customers worldwide. Keyboard restored in Europe</v>
      </c>
      <c r="AJ12" s="41" t="str">
        <f aca="false">IF(ISBLANK(Values!E11),"","👉 "&amp;Values!H11&amp; " "&amp;Values!$B$24 &amp;" "&amp;Values!$B$3)</f>
        <v>👉 Bulgarian COMPATIBLE Lenovo T470 T480</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Non-Backlit</v>
      </c>
      <c r="AV12" s="28" t="str">
        <f aca="false">IF(ISBLANK(Values!E11),"",Values!H11)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T470 regular - CZ</v>
      </c>
      <c r="C13" s="32" t="str">
        <f aca="false">IF(ISBLANK(Values!E12),"","TellusRem")</f>
        <v>TellusRem</v>
      </c>
      <c r="D13" s="30" t="n">
        <f aca="false">IF(ISBLANK(Values!E12),"",Values!E12)</f>
        <v>5714401479093</v>
      </c>
      <c r="E13" s="31" t="str">
        <f aca="false">IF(ISBLANK(Values!E12),"","EAN")</f>
        <v>EAN</v>
      </c>
      <c r="F13" s="28" t="str">
        <f aca="false">IF(ISBLANK(Values!E12),"",IF(Values!J12,Values!H12 &amp;" "&amp;  Values!$B$1 &amp; " " &amp;Values!$B$3,Values!G12 &amp;" "&amp;  Values!$B$2 &amp; " " &amp;Values!$B$3))</f>
        <v>Czech Original NON-Backlit Keyboard for Lenovo ThinkPad Compatible T470 T480</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T470 regular - CZ</v>
      </c>
      <c r="K13" s="28" t="n">
        <f aca="false">IF(ISBLANK(Values!E12),"",IF(Values!J12, Values!$B$4, Values!$B$5))</f>
        <v>44.95</v>
      </c>
      <c r="L13" s="39" t="n">
        <f aca="false">IF(ISBLANK(Values!E12),"",Values!$B$18)</f>
        <v>5</v>
      </c>
      <c r="M13" s="28" t="str">
        <f aca="false">IF(ISBLANK(Values!E12),"",Values!$M12)</f>
        <v>https://download.lenovo.com/Images/Parts/01AX454/01AX454_A.jpg</v>
      </c>
      <c r="N13" s="28" t="str">
        <f aca="false">IF(ISBLANK(Values!$F12),"",Values!N12)</f>
        <v>https://download.lenovo.com/Images/Parts/01AX454/01AX454_B.jpg</v>
      </c>
      <c r="O13" s="28" t="str">
        <f aca="false">IF(ISBLANK(Values!$F12),"",Values!O12)</f>
        <v>https://download.lenovo.com/Images/Parts/01AX454/01AX454_details.jpg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T470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0" t="str">
        <f aca="false">IF(ISBLANK(Values!E12),"",IF(Values!I12,Values!$B$23,Values!$B$33))</f>
        <v>👉 SATISFIED CUSTOMERS WORLDWIDE: more than 10.000 satisfied customers worldwide. Keyboard restored in Europe</v>
      </c>
      <c r="AJ13" s="41" t="str">
        <f aca="false">IF(ISBLANK(Values!E12),"","👉 "&amp;Values!H12&amp; " "&amp;Values!$B$24 &amp;" "&amp;Values!$B$3)</f>
        <v>👉 Czech COMPATIBLE Lenovo T470 T480</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Non-Backlit</v>
      </c>
      <c r="AV13" s="28" t="str">
        <f aca="false">IF(ISBLANK(Values!E12),"",Values!H12)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T470 regular - DK</v>
      </c>
      <c r="C14" s="32" t="str">
        <f aca="false">IF(ISBLANK(Values!E13),"","TellusRem")</f>
        <v>TellusRem</v>
      </c>
      <c r="D14" s="30" t="n">
        <f aca="false">IF(ISBLANK(Values!E13),"",Values!E13)</f>
        <v>5714401480105</v>
      </c>
      <c r="E14" s="31" t="str">
        <f aca="false">IF(ISBLANK(Values!E13),"","EAN")</f>
        <v>EAN</v>
      </c>
      <c r="F14" s="28" t="str">
        <f aca="false">IF(ISBLANK(Values!E13),"",IF(Values!J13,Values!H13 &amp;" "&amp;  Values!$B$1 &amp; " " &amp;Values!$B$3,Values!G13 &amp;" "&amp;  Values!$B$2 &amp; " " &amp;Values!$B$3))</f>
        <v>Danish Original NON-Backlit Keyboard for Lenovo ThinkPad Compatible T470 T480</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T470 regular - DK</v>
      </c>
      <c r="K14" s="28" t="n">
        <f aca="false">IF(ISBLANK(Values!E13),"",IF(Values!J13, Values!$B$4, Values!$B$5))</f>
        <v>44.95</v>
      </c>
      <c r="L14" s="39" t="n">
        <f aca="false">IF(ISBLANK(Values!E13),"",Values!$B$18)</f>
        <v>5</v>
      </c>
      <c r="M14" s="28" t="str">
        <f aca="false">IF(ISBLANK(Values!E13),"",Values!$M13)</f>
        <v>https://download.lenovo.com/Images/Parts/01AX455/01AX455_A.jpg</v>
      </c>
      <c r="N14" s="28" t="str">
        <f aca="false">IF(ISBLANK(Values!$F13),"",Values!N13)</f>
        <v>https://download.lenovo.com/Images/Parts/01AX455/01AX455_B.jpg</v>
      </c>
      <c r="O14" s="28" t="str">
        <f aca="false">IF(ISBLANK(Values!$F13),"",Values!O13)</f>
        <v>https://download.lenovo.com/Images/Parts/01AX455/01AX455_details.jpg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T470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0" t="str">
        <f aca="false">IF(ISBLANK(Values!E13),"",IF(Values!I13,Values!$B$23,Values!$B$33))</f>
        <v>👉 SATISFIED CUSTOMERS WORLDWIDE: more than 10.000 satisfied customers worldwide. Keyboard restored in Europe</v>
      </c>
      <c r="AJ14" s="41" t="str">
        <f aca="false">IF(ISBLANK(Values!E13),"","👉 "&amp;Values!H13&amp; " "&amp;Values!$B$24 &amp;" "&amp;Values!$B$3)</f>
        <v>👉 Danish COMPATIBLE Lenovo T470 T480</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Non-Backlit</v>
      </c>
      <c r="AV14" s="28" t="str">
        <f aca="false">IF(ISBLANK(Values!E13),"",Values!H13)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T470 regular - HU</v>
      </c>
      <c r="C15" s="32" t="str">
        <f aca="false">IF(ISBLANK(Values!E14),"","TellusRem")</f>
        <v>TellusRem</v>
      </c>
      <c r="D15" s="30" t="n">
        <f aca="false">IF(ISBLANK(Values!E14),"",Values!E14)</f>
        <v>5714401481119</v>
      </c>
      <c r="E15" s="31" t="str">
        <f aca="false">IF(ISBLANK(Values!E14),"","EAN")</f>
        <v>EAN</v>
      </c>
      <c r="F15" s="28" t="str">
        <f aca="false">IF(ISBLANK(Values!E14),"",IF(Values!J14,Values!H14 &amp;" "&amp;  Values!$B$1 &amp; " " &amp;Values!$B$3,Values!G14 &amp;" "&amp;  Values!$B$2 &amp; " " &amp;Values!$B$3))</f>
        <v>Hungarian Original NON-Backlit Keyboard for Lenovo ThinkPad Compatible T470 T480</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T470 regular - HU</v>
      </c>
      <c r="K15" s="28" t="n">
        <f aca="false">IF(ISBLANK(Values!E14),"",IF(Values!J14, Values!$B$4, Values!$B$5))</f>
        <v>44.95</v>
      </c>
      <c r="L15" s="39" t="n">
        <f aca="false">IF(ISBLANK(Values!E14),"",Values!$B$18)</f>
        <v>5</v>
      </c>
      <c r="M15" s="28" t="str">
        <f aca="false">IF(ISBLANK(Values!E14),"",Values!$M14)</f>
        <v>https://download.lenovo.com/Images/Parts/01AX379/01AX379_A.jpg</v>
      </c>
      <c r="N15" s="28" t="str">
        <f aca="false">IF(ISBLANK(Values!$F14),"",Values!N14)</f>
        <v>https://download.lenovo.com/Images/Parts/01AX379/01AX379_B.jpg</v>
      </c>
      <c r="O15" s="28" t="str">
        <f aca="false">IF(ISBLANK(Values!$F14),"",Values!O14)</f>
        <v>https://download.lenovo.com/Images/Parts/01AX379/01AX379_details.jpg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T470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0" t="str">
        <f aca="false">IF(ISBLANK(Values!E14),"",IF(Values!I14,Values!$B$23,Values!$B$33))</f>
        <v>👉 SATISFIED CUSTOMERS WORLDWIDE: more than 10.000 satisfied customers worldwide. Keyboard restored in Europe</v>
      </c>
      <c r="AJ15" s="41" t="str">
        <f aca="false">IF(ISBLANK(Values!E14),"","👉 "&amp;Values!H14&amp; " "&amp;Values!$B$24 &amp;" "&amp;Values!$B$3)</f>
        <v>👉 Hungarian COMPATIBLE Lenovo T470 T480</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Non-Backlit</v>
      </c>
      <c r="AV15" s="28" t="str">
        <f aca="false">IF(ISBLANK(Values!E14),"",Values!H14)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T470 regular - NL</v>
      </c>
      <c r="C16" s="32" t="str">
        <f aca="false">IF(ISBLANK(Values!E15),"","TellusRem")</f>
        <v>TellusRem</v>
      </c>
      <c r="D16" s="30" t="n">
        <f aca="false">IF(ISBLANK(Values!E15),"",Values!E15)</f>
        <v>5714401482123</v>
      </c>
      <c r="E16" s="31" t="str">
        <f aca="false">IF(ISBLANK(Values!E15),"","EAN")</f>
        <v>EAN</v>
      </c>
      <c r="F16" s="28" t="str">
        <f aca="false">IF(ISBLANK(Values!E15),"",IF(Values!J15,Values!H15 &amp;" "&amp;  Values!$B$1 &amp; " " &amp;Values!$B$3,Values!G15 &amp;" "&amp;  Values!$B$2 &amp; " " &amp;Values!$B$3))</f>
        <v>Dutch Original NON-Backlit Keyboard for Lenovo ThinkPad Compatible T470 T480</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T470 regular - NL</v>
      </c>
      <c r="K16" s="28" t="n">
        <f aca="false">IF(ISBLANK(Values!E15),"",IF(Values!J15, Values!$B$4, Values!$B$5))</f>
        <v>44.95</v>
      </c>
      <c r="L16" s="39" t="n">
        <f aca="false">IF(ISBLANK(Values!E15),"",Values!$B$18)</f>
        <v>5</v>
      </c>
      <c r="M16" s="28" t="str">
        <f aca="false">IF(ISBLANK(Values!E15),"",Values!$M15)</f>
        <v>https://download.lenovo.com/Images/Parts/01AX465/01AX465_A.jpg</v>
      </c>
      <c r="N16" s="28" t="str">
        <f aca="false">IF(ISBLANK(Values!$F15),"",Values!N15)</f>
        <v>https://download.lenovo.com/Images/Parts/01AX465/01AX465_B.jpg</v>
      </c>
      <c r="O16" s="28" t="str">
        <f aca="false">IF(ISBLANK(Values!$F15),"",Values!O15)</f>
        <v>https://download.lenovo.com/Images/Parts/01AX465/01AX465_details.jpg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T470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0" t="str">
        <f aca="false">IF(ISBLANK(Values!E15),"",IF(Values!I15,Values!$B$23,Values!$B$33))</f>
        <v>👉 SATISFIED CUSTOMERS WORLDWIDE: more than 10.000 satisfied customers worldwide. Keyboard restored in Europe</v>
      </c>
      <c r="AJ16" s="41" t="str">
        <f aca="false">IF(ISBLANK(Values!E15),"","👉 "&amp;Values!H15&amp; " "&amp;Values!$B$24 &amp;" "&amp;Values!$B$3)</f>
        <v>👉 Dutch COMPATIBLE Lenovo T470 T480</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Non-Backlit</v>
      </c>
      <c r="AV16" s="28" t="str">
        <f aca="false">IF(ISBLANK(Values!E15),"",Values!H15)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T470 regular - NO</v>
      </c>
      <c r="C17" s="32" t="str">
        <f aca="false">IF(ISBLANK(Values!E16),"","TellusRem")</f>
        <v>TellusRem</v>
      </c>
      <c r="D17" s="30" t="n">
        <f aca="false">IF(ISBLANK(Values!E16),"",Values!E16)</f>
        <v>5714401483137</v>
      </c>
      <c r="E17" s="31" t="str">
        <f aca="false">IF(ISBLANK(Values!E16),"","EAN")</f>
        <v>EAN</v>
      </c>
      <c r="F17" s="28" t="str">
        <f aca="false">IF(ISBLANK(Values!E16),"",IF(Values!J16,Values!H16 &amp;" "&amp;  Values!$B$1 &amp; " " &amp;Values!$B$3,Values!G16 &amp;" "&amp;  Values!$B$2 &amp; " " &amp;Values!$B$3))</f>
        <v>Norwegian Original NON-Backlit Keyboard for Lenovo ThinkPad Compatible T470 T480</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T470 regular - NO</v>
      </c>
      <c r="K17" s="28" t="n">
        <f aca="false">IF(ISBLANK(Values!E16),"",IF(Values!J16, Values!$B$4, Values!$B$5))</f>
        <v>44.95</v>
      </c>
      <c r="L17" s="39" t="n">
        <f aca="false">IF(ISBLANK(Values!E16),"",Values!$B$18)</f>
        <v>5</v>
      </c>
      <c r="M17" s="28" t="str">
        <f aca="false">IF(ISBLANK(Values!E16),"",Values!$M16)</f>
        <v>https://download.lenovo.com/Images/Parts/01AX425/01AX425_A.jpg</v>
      </c>
      <c r="N17" s="28" t="str">
        <f aca="false">IF(ISBLANK(Values!$F16),"",Values!N16)</f>
        <v>https://download.lenovo.com/Images/Parts/01AX425/01AX425_B.jpg</v>
      </c>
      <c r="O17" s="28" t="str">
        <f aca="false">IF(ISBLANK(Values!$F16),"",Values!O16)</f>
        <v>https://download.lenovo.com/Images/Parts/01AX425/01AX425_details.jpg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T470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0" t="str">
        <f aca="false">IF(ISBLANK(Values!E16),"",IF(Values!I16,Values!$B$23,Values!$B$33))</f>
        <v>👉 SATISFIED CUSTOMERS WORLDWIDE: more than 10.000 satisfied customers worldwide. Keyboard restored in Europe</v>
      </c>
      <c r="AJ17" s="41" t="str">
        <f aca="false">IF(ISBLANK(Values!E16),"","👉 "&amp;Values!H16&amp; " "&amp;Values!$B$24 &amp;" "&amp;Values!$B$3)</f>
        <v>👉 Norwegian COMPATIBLE Lenovo T470 T480</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Non-Backlit</v>
      </c>
      <c r="AV17" s="28" t="str">
        <f aca="false">IF(ISBLANK(Values!E16),"",Values!H16)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T470 regular - PL</v>
      </c>
      <c r="C18" s="32" t="str">
        <f aca="false">IF(ISBLANK(Values!E17),"","TellusRem")</f>
        <v>TellusRem</v>
      </c>
      <c r="D18" s="30" t="n">
        <f aca="false">IF(ISBLANK(Values!E17),"",Values!E17)</f>
        <v>5714401484141</v>
      </c>
      <c r="E18" s="31" t="str">
        <f aca="false">IF(ISBLANK(Values!E17),"","EAN")</f>
        <v>EAN</v>
      </c>
      <c r="F18" s="28" t="str">
        <f aca="false">IF(ISBLANK(Values!E17),"",IF(Values!J17,Values!H17 &amp;" "&amp;  Values!$B$1 &amp; " " &amp;Values!$B$3,Values!G17 &amp;" "&amp;  Values!$B$2 &amp; " " &amp;Values!$B$3))</f>
        <v>Polish Original NON-Backlit Keyboard for Lenovo ThinkPad Compatible T470 T480</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T470 regular - PL</v>
      </c>
      <c r="K18" s="28" t="n">
        <f aca="false">IF(ISBLANK(Values!E17),"",IF(Values!J17, Values!$B$4, Values!$B$5))</f>
        <v>44.95</v>
      </c>
      <c r="L18" s="39"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T470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0" t="str">
        <f aca="false">IF(ISBLANK(Values!E17),"",IF(Values!I17,Values!$B$23,Values!$B$33))</f>
        <v>👉 SATISFIED CUSTOMERS WORLDWIDE: more than 10.000 satisfied customers worldwide. Keyboard restored in Europe</v>
      </c>
      <c r="AJ18" s="41" t="str">
        <f aca="false">IF(ISBLANK(Values!E17),"","👉 "&amp;Values!H17&amp; " "&amp;Values!$B$24 &amp;" "&amp;Values!$B$3)</f>
        <v>👉 Polish COMPATIBLE Lenovo T470 T480</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Non-Backlit</v>
      </c>
      <c r="AV18" s="28" t="str">
        <f aca="false">IF(ISBLANK(Values!E17),"",Values!H17)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T470 regular - PT</v>
      </c>
      <c r="C19" s="32" t="str">
        <f aca="false">IF(ISBLANK(Values!E18),"","TellusRem")</f>
        <v>TellusRem</v>
      </c>
      <c r="D19" s="30" t="n">
        <f aca="false">IF(ISBLANK(Values!E18),"",Values!E18)</f>
        <v>5714401485155</v>
      </c>
      <c r="E19" s="31" t="str">
        <f aca="false">IF(ISBLANK(Values!E18),"","EAN")</f>
        <v>EAN</v>
      </c>
      <c r="F19" s="28" t="str">
        <f aca="false">IF(ISBLANK(Values!E18),"",IF(Values!J18,Values!H18 &amp;" "&amp;  Values!$B$1 &amp; " " &amp;Values!$B$3,Values!G18 &amp;" "&amp;  Values!$B$2 &amp; " " &amp;Values!$B$3))</f>
        <v>Portuguese Original NON-Backlit Keyboard for Lenovo ThinkPad Compatible T470 T480</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T470 regular - PT</v>
      </c>
      <c r="K19" s="28" t="n">
        <f aca="false">IF(ISBLANK(Values!E18),"",IF(Values!J18, Values!$B$4, Values!$B$5))</f>
        <v>44.95</v>
      </c>
      <c r="L19" s="39" t="n">
        <f aca="false">IF(ISBLANK(Values!E18),"",Values!$B$18)</f>
        <v>5</v>
      </c>
      <c r="M19" s="28" t="str">
        <f aca="false">IF(ISBLANK(Values!E18),"",Values!$M18)</f>
        <v>https://download.lenovo.com/Images/Parts/01AX468/01AX468_A.jpg</v>
      </c>
      <c r="N19" s="28" t="str">
        <f aca="false">IF(ISBLANK(Values!$F18),"",Values!N18)</f>
        <v>https://download.lenovo.com/Images/Parts/01AX468/01AX468_B.jpg</v>
      </c>
      <c r="O19" s="28" t="str">
        <f aca="false">IF(ISBLANK(Values!$F18),"",Values!O18)</f>
        <v>https://download.lenovo.com/Images/Parts/01AX468/01AX468_details.jpg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T470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0" t="str">
        <f aca="false">IF(ISBLANK(Values!E18),"",IF(Values!I18,Values!$B$23,Values!$B$33))</f>
        <v>👉 SATISFIED CUSTOMERS WORLDWIDE: more than 10.000 satisfied customers worldwide. Keyboard restored in Europe</v>
      </c>
      <c r="AJ19" s="41" t="str">
        <f aca="false">IF(ISBLANK(Values!E18),"","👉 "&amp;Values!H18&amp; " "&amp;Values!$B$24 &amp;" "&amp;Values!$B$3)</f>
        <v>👉 Portuguese COMPATIBLE Lenovo T470 T480</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Non-Backlit</v>
      </c>
      <c r="AV19" s="28" t="str">
        <f aca="false">IF(ISBLANK(Values!E18),"",Values!H18)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T470 regular - SE/FI</v>
      </c>
      <c r="C20" s="32" t="str">
        <f aca="false">IF(ISBLANK(Values!E19),"","TellusRem")</f>
        <v>TellusRem</v>
      </c>
      <c r="D20" s="30" t="n">
        <f aca="false">IF(ISBLANK(Values!E19),"",Values!E19)</f>
        <v>5714401486169</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T470 T480</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T470 regular - SE/FI</v>
      </c>
      <c r="K20" s="28" t="n">
        <f aca="false">IF(ISBLANK(Values!E19),"",IF(Values!J19, Values!$B$4, Values!$B$5))</f>
        <v>44.95</v>
      </c>
      <c r="L20" s="39" t="n">
        <f aca="false">IF(ISBLANK(Values!E19),"",Values!$B$18)</f>
        <v>5</v>
      </c>
      <c r="M20" s="28" t="str">
        <f aca="false">IF(ISBLANK(Values!E19),"",Values!$M19)</f>
        <v>https://download.lenovo.com/Images/Parts/01AX472/01AX472_A.jpg</v>
      </c>
      <c r="N20" s="28" t="str">
        <f aca="false">IF(ISBLANK(Values!$F19),"",Values!N19)</f>
        <v>https://download.lenovo.com/Images/Parts/01AX472/01AX472_B.jpg</v>
      </c>
      <c r="O20" s="28" t="str">
        <f aca="false">IF(ISBLANK(Values!$F19),"",Values!O19)</f>
        <v>https://download.lenovo.com/Images/Parts/01AX472/01AX472_details.jpg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T470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0" t="str">
        <f aca="false">IF(ISBLANK(Values!E19),"",IF(Values!I19,Values!$B$23,Values!$B$33))</f>
        <v>👉 SATISFIED CUSTOMERS WORLDWIDE: more than 10.000 satisfied customers worldwide. Keyboard restored in Europe</v>
      </c>
      <c r="AJ20" s="41" t="str">
        <f aca="false">IF(ISBLANK(Values!E19),"","👉 "&amp;Values!H19&amp; " "&amp;Values!$B$24 &amp;" "&amp;Values!$B$3)</f>
        <v>👉 Swedish – Finnish COMPATIBLE Lenovo T470 T480</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Non-Backlit</v>
      </c>
      <c r="AV20" s="28" t="str">
        <f aca="false">IF(ISBLANK(Values!E19),"",Values!H19)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T470 regular - CH</v>
      </c>
      <c r="C21" s="32" t="str">
        <f aca="false">IF(ISBLANK(Values!E20),"","TellusRem")</f>
        <v>TellusRem</v>
      </c>
      <c r="D21" s="30" t="n">
        <f aca="false">IF(ISBLANK(Values!E20),"",Values!E20)</f>
        <v>5714401487173</v>
      </c>
      <c r="E21" s="31" t="str">
        <f aca="false">IF(ISBLANK(Values!E20),"","EAN")</f>
        <v>EAN</v>
      </c>
      <c r="F21" s="28" t="str">
        <f aca="false">IF(ISBLANK(Values!E20),"",IF(Values!J20,Values!H20 &amp;" "&amp;  Values!$B$1 &amp; " " &amp;Values!$B$3,Values!G20 &amp;" "&amp;  Values!$B$2 &amp; " " &amp;Values!$B$3))</f>
        <v>Swiss Original NON-Backlit Keyboard for Lenovo ThinkPad Compatible T470 T480</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T470 regular - CH</v>
      </c>
      <c r="K21" s="28" t="n">
        <f aca="false">IF(ISBLANK(Values!E20),"",IF(Values!J20, Values!$B$4, Values!$B$5))</f>
        <v>44.95</v>
      </c>
      <c r="L21" s="39" t="n">
        <f aca="false">IF(ISBLANK(Values!E20),"",Values!$B$18)</f>
        <v>5</v>
      </c>
      <c r="M21" s="28" t="str">
        <f aca="false">IF(ISBLANK(Values!E20),"",Values!$M20)</f>
        <v>https://download.lenovo.com/Images/Parts/01AX473/01AX473_A.jpg</v>
      </c>
      <c r="N21" s="28" t="str">
        <f aca="false">IF(ISBLANK(Values!$F20),"",Values!N20)</f>
        <v>https://download.lenovo.com/Images/Parts/01AX473/01AX473_B.jpg</v>
      </c>
      <c r="O21" s="28" t="str">
        <f aca="false">IF(ISBLANK(Values!$F20),"",Values!O20)</f>
        <v>https://download.lenovo.com/Images/Parts/01AX473/01AX473_details.jpg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T470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0" t="str">
        <f aca="false">IF(ISBLANK(Values!E20),"",IF(Values!I20,Values!$B$23,Values!$B$33))</f>
        <v>👉 SATISFIED CUSTOMERS WORLDWIDE: more than 10.000 satisfied customers worldwide. Keyboard restored in Europe</v>
      </c>
      <c r="AJ21" s="41" t="str">
        <f aca="false">IF(ISBLANK(Values!E20),"","👉 "&amp;Values!H20&amp; " "&amp;Values!$B$24 &amp;" "&amp;Values!$B$3)</f>
        <v>👉 Swiss COMPATIBLE Lenovo T470 T480</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Non-Backlit</v>
      </c>
      <c r="AV21" s="28" t="str">
        <f aca="false">IF(ISBLANK(Values!E20),"",Values!H20)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v>
      </c>
      <c r="B22" s="37" t="str">
        <f aca="false">IF(ISBLANK(Values!E21),"",Values!F21)</f>
        <v>Lenovo T470 regular - US INT</v>
      </c>
      <c r="C22" s="32" t="str">
        <f aca="false">IF(ISBLANK(Values!E21),"","TellusRem")</f>
        <v>TellusRem</v>
      </c>
      <c r="D22" s="30" t="n">
        <f aca="false">IF(ISBLANK(Values!E21),"",Values!E21)</f>
        <v>5714401488187</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T470 T480</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T470 regular - US INT</v>
      </c>
      <c r="K22" s="28" t="n">
        <f aca="false">IF(ISBLANK(Values!E21),"",IF(Values!J21, Values!$B$4, Values!$B$5))</f>
        <v>44.95</v>
      </c>
      <c r="L22" s="39" t="n">
        <f aca="false">IF(ISBLANK(Values!E21),"",Values!$B$18)</f>
        <v>5</v>
      </c>
      <c r="M22" s="28" t="str">
        <f aca="false">IF(ISBLANK(Values!E21),"",Values!$M21)</f>
        <v>https://download.lenovo.com/Images/Parts/01AX394/01AX394_A.jpg</v>
      </c>
      <c r="N22" s="28" t="str">
        <f aca="false">IF(ISBLANK(Values!$F21),"",Values!N21)</f>
        <v>https://download.lenovo.com/Images/Parts/01AX394/01AX394_B.jpg</v>
      </c>
      <c r="O22" s="28" t="str">
        <f aca="false">IF(ISBLANK(Values!$F21),"",Values!O21)</f>
        <v>https://download.lenovo.com/Images/Parts/01AX394/01AX394_details.jpg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T470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0" t="str">
        <f aca="false">IF(ISBLANK(Values!E21),"",IF(Values!I21,Values!$B$23,Values!$B$33))</f>
        <v>👉 SATISFIED CUSTOMERS WORLDWIDE: more than 10.000 satisfied customers worldwide.  Brand New from Open box, Replacement Lenovo keyboard.</v>
      </c>
      <c r="AJ22" s="41" t="str">
        <f aca="false">IF(ISBLANK(Values!E21),"","👉 "&amp;Values!H21&amp; " "&amp;Values!$B$24 &amp;" "&amp;Values!$B$3)</f>
        <v>👉 US International COMPATIBLE Lenovo T470 T480</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v>
      </c>
      <c r="B23" s="37" t="str">
        <f aca="false">IF(ISBLANK(Values!E22),"",Values!F22)</f>
        <v>Lenovo T470 regular - RUS</v>
      </c>
      <c r="C23" s="32" t="str">
        <f aca="false">IF(ISBLANK(Values!E22),"","TellusRem")</f>
        <v>TellusRem</v>
      </c>
      <c r="D23" s="30" t="n">
        <f aca="false">IF(ISBLANK(Values!E22),"",Values!E22)</f>
        <v>5714401489191</v>
      </c>
      <c r="E23" s="31" t="str">
        <f aca="false">IF(ISBLANK(Values!E22),"","EAN")</f>
        <v>EAN</v>
      </c>
      <c r="F23" s="28" t="str">
        <f aca="false">IF(ISBLANK(Values!E22),"",IF(Values!J22,Values!H22 &amp;" "&amp;  Values!$B$1 &amp; " " &amp;Values!$B$3,Values!G22 &amp;" "&amp;  Values!$B$2 &amp; " " &amp;Values!$B$3))</f>
        <v>Russian Original NON-Backlit Keyboard for Lenovo ThinkPad Compatible T470 T480</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T470 regular - RUS</v>
      </c>
      <c r="K23" s="28" t="n">
        <f aca="false">IF(ISBLANK(Values!E22),"",IF(Values!J22, Values!$B$4, Values!$B$5))</f>
        <v>44.95</v>
      </c>
      <c r="L23" s="39" t="n">
        <f aca="false">IF(ISBLANK(Values!E22),"",Values!$B$18)</f>
        <v>5</v>
      </c>
      <c r="M23" s="28" t="str">
        <f aca="false">IF(ISBLANK(Values!E22),"",Values!$M22)</f>
        <v>https://download.lenovo.com/Images/Parts/01AX469/01AX469_A.jpg</v>
      </c>
      <c r="N23" s="28" t="str">
        <f aca="false">IF(ISBLANK(Values!$F22),"",Values!N22)</f>
        <v>https://download.lenovo.com/Images/Parts/01AX469/01AX469_B.jpg</v>
      </c>
      <c r="O23" s="28" t="str">
        <f aca="false">IF(ISBLANK(Values!$F22),"",Values!O22)</f>
        <v>https://download.lenovo.com/Images/Parts/01AX469/01AX469_details.jpg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T470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SATISFIED CUSTOMERS WORLDWIDE: more than 10.000 satisfied customers worldwide. Keyboard restored in Europe</v>
      </c>
      <c r="AJ23" s="41" t="str">
        <f aca="false">IF(ISBLANK(Values!E22),"","👉 "&amp;Values!H22&amp; " "&amp;Values!$B$24 &amp;" "&amp;Values!$B$3)</f>
        <v>👉 Russian COMPATIBLE Lenovo T470 T480</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Non-Backlit</v>
      </c>
      <c r="AU23" s="1"/>
      <c r="AV23" s="28" t="str">
        <f aca="false">IF(ISBLANK(Values!E22),"",Values!H22)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v>
      </c>
      <c r="B24" s="37" t="str">
        <f aca="false">IF(ISBLANK(Values!E23),"",Values!F23)</f>
        <v>Lenovo T470 regular - US</v>
      </c>
      <c r="C24" s="32" t="str">
        <f aca="false">IF(ISBLANK(Values!E23),"","TellusRem")</f>
        <v>TellusRem</v>
      </c>
      <c r="D24" s="30" t="n">
        <f aca="false">IF(ISBLANK(Values!E23),"",Values!E23)</f>
        <v>5714401490203</v>
      </c>
      <c r="E24" s="31" t="str">
        <f aca="false">IF(ISBLANK(Values!E23),"","EAN")</f>
        <v>EAN</v>
      </c>
      <c r="F24" s="28" t="str">
        <f aca="false">IF(ISBLANK(Values!E23),"",IF(Values!J23,Values!H23 &amp;" "&amp;  Values!$B$1 &amp; " " &amp;Values!$B$3,Values!G23 &amp;" "&amp;  Values!$B$2 &amp; " " &amp;Values!$B$3))</f>
        <v>US Original NON-Backlit Keyboard for Lenovo ThinkPad Compatible T470 T480</v>
      </c>
      <c r="G24" s="43" t="s">
        <v>350</v>
      </c>
      <c r="H24" s="27" t="str">
        <f aca="false">IF(ISBLANK(Values!E23),"",Values!$B$16)</f>
        <v>laptop-computer-replacement-parts</v>
      </c>
      <c r="I24" s="27" t="str">
        <f aca="false">IF(ISBLANK(Values!E23),"","4730574031")</f>
        <v>4730574031</v>
      </c>
      <c r="J24" s="38" t="str">
        <f aca="false">IF(ISBLANK(Values!E23),"",Values!F23 )</f>
        <v>Lenovo T470 regular - US</v>
      </c>
      <c r="K24" s="28" t="n">
        <f aca="false">IF(ISBLANK(Values!E23),"",IF(Values!J23, Values!$B$4, Values!$B$5))</f>
        <v>44.95</v>
      </c>
      <c r="L24" s="39" t="n">
        <f aca="false">IF(ISBLANK(Values!E23),"",Values!$B$18)</f>
        <v>5</v>
      </c>
      <c r="M24" s="28" t="str">
        <f aca="false">IF(ISBLANK(Values!E23),"",Values!$M23)</f>
        <v>https://download.lenovo.com/Images/Parts/01AX446/01AX446_A.jpg</v>
      </c>
      <c r="N24" s="28" t="str">
        <f aca="false">IF(ISBLANK(Values!$F23),"",Values!N23)</f>
        <v>https://download.lenovo.com/Images/Parts/01AX446/01AX446_B.jpg</v>
      </c>
      <c r="O24" s="28" t="str">
        <f aca="false">IF(ISBLANK(Values!$F23),"",Values!O23)</f>
        <v>https://download.lenovo.com/Images/Parts/01AX446/01AX446_details.jpg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T470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SATISFIED CUSTOMERS WORLDWIDE: more than 10.000 satisfied customers worldwide.  Brand New from Open box, Replacement Lenovo keyboard.</v>
      </c>
      <c r="AJ24" s="41" t="str">
        <f aca="false">IF(ISBLANK(Values!E23),"","👉 "&amp;Values!H23&amp; " "&amp;Values!$B$24 &amp;" "&amp;Values!$B$3)</f>
        <v>👉 US COMPATIBLE Lenovo T470 T480</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v>
      </c>
      <c r="B25" s="37" t="str">
        <f aca="false">IF(ISBLANK(Values!E24),"",Values!F24)</f>
        <v>Lenovo T470 BL - DE</v>
      </c>
      <c r="C25" s="32" t="str">
        <f aca="false">IF(ISBLANK(Values!E24),"","TellusRem")</f>
        <v>TellusRem</v>
      </c>
      <c r="D25" s="30" t="n">
        <f aca="false">IF(ISBLANK(Values!E24),"",Values!E24)</f>
        <v>5714401470014</v>
      </c>
      <c r="E25" s="31" t="str">
        <f aca="false">IF(ISBLANK(Values!E24),"","EAN")</f>
        <v>EAN</v>
      </c>
      <c r="F25" s="28" t="str">
        <f aca="false">IF(ISBLANK(Values!E24),"",IF(Values!J24,Values!H24 &amp;" "&amp;  Values!$B$1 &amp; " " &amp;Values!$B$3,Values!G24 &amp;" "&amp;  Values!$B$2 &amp; " " &amp;Values!$B$3))</f>
        <v>German Original Backlit Keyboard for Lenovo Thinkpad T470 T480</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T470 BL - DE</v>
      </c>
      <c r="K25" s="28" t="n">
        <f aca="false">IF(ISBLANK(Values!E24),"",IF(Values!J24, Values!$B$4, Values!$B$5))</f>
        <v>58.95</v>
      </c>
      <c r="L25" s="39" t="n">
        <f aca="false">IF(ISBLANK(Values!E24),"",Values!$B$18)</f>
        <v>5</v>
      </c>
      <c r="M25" s="28" t="str">
        <f aca="false">IF(ISBLANK(Values!E24),"",Values!$M24)</f>
        <v>https://download.lenovo.com/Images/Parts/01AX581/01AX581_A.jpg</v>
      </c>
      <c r="N25" s="28" t="str">
        <f aca="false">IF(ISBLANK(Values!$F24),"",Values!N24)</f>
        <v>https://download.lenovo.com/Images/Parts/01AX581/01AX581_B.jpg</v>
      </c>
      <c r="O25" s="28" t="str">
        <f aca="false">IF(ISBLANK(Values!$F24),"",Values!O24)</f>
        <v>https://download.lenovo.com/Images/Parts/01AX581/01AX581_details.jpg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T470 parent</v>
      </c>
      <c r="Y25" s="38"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0" t="str">
        <f aca="false">IF(ISBLANK(Values!E24),"",IF(Values!I24,Values!$B$23,Values!$B$33))</f>
        <v>👉 SATISFIED CUSTOMERS WORLDWIDE: more than 10.000 satisfied customers worldwide. Keyboard restored in Europe</v>
      </c>
      <c r="AJ25" s="41" t="str">
        <f aca="false">IF(ISBLANK(Values!E24),"","👉 "&amp;Values!H24&amp; " "&amp;Values!$B$24 &amp;" "&amp;Values!$B$3)</f>
        <v>👉 German COMPATIBLE Lenovo T470 T480</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58.95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v>
      </c>
      <c r="B26" s="37" t="str">
        <f aca="false">IF(ISBLANK(Values!E25),"",Values!F25)</f>
        <v>Lenovo T470 BL - FR</v>
      </c>
      <c r="C26" s="32" t="str">
        <f aca="false">IF(ISBLANK(Values!E25),"","TellusRem")</f>
        <v>TellusRem</v>
      </c>
      <c r="D26" s="30" t="n">
        <f aca="false">IF(ISBLANK(Values!E25),"",Values!E25)</f>
        <v>5714401470021</v>
      </c>
      <c r="E26" s="31" t="str">
        <f aca="false">IF(ISBLANK(Values!E25),"","EAN")</f>
        <v>EAN</v>
      </c>
      <c r="F26" s="28" t="str">
        <f aca="false">IF(ISBLANK(Values!E25),"",IF(Values!J25,Values!H25 &amp;" "&amp;  Values!$B$1 &amp; " " &amp;Values!$B$3,Values!G25 &amp;" "&amp;  Values!$B$2 &amp; " " &amp;Values!$B$3))</f>
        <v>French Original Backlit Keyboard for Lenovo Thinkpad T470 T480</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T470 BL - FR</v>
      </c>
      <c r="K26" s="28" t="n">
        <f aca="false">IF(ISBLANK(Values!E25),"",IF(Values!J25, Values!$B$4, Values!$B$5))</f>
        <v>58.95</v>
      </c>
      <c r="L26" s="39" t="n">
        <f aca="false">IF(ISBLANK(Values!E25),"",Values!$B$18)</f>
        <v>5</v>
      </c>
      <c r="M26" s="28" t="str">
        <f aca="false">IF(ISBLANK(Values!E25),"",Values!$M25)</f>
        <v>https://download.lenovo.com/Images/Parts/01AX580/01AX580_A.jpg</v>
      </c>
      <c r="N26" s="28" t="str">
        <f aca="false">IF(ISBLANK(Values!$F25),"",Values!N25)</f>
        <v>https://download.lenovo.com/Images/Parts/01AX580/01AX580_B.jpg</v>
      </c>
      <c r="O26" s="28" t="str">
        <f aca="false">IF(ISBLANK(Values!$F25),"",Values!O25)</f>
        <v>https://download.lenovo.com/Images/Parts/01AX580/01AX580_details.jpg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T470 parent</v>
      </c>
      <c r="Y26" s="38"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0" t="str">
        <f aca="false">IF(ISBLANK(Values!E25),"",IF(Values!I25,Values!$B$23,Values!$B$33))</f>
        <v>👉 SATISFIED CUSTOMERS WORLDWIDE: more than 10.000 satisfied customers worldwide. Keyboard restored in Europe</v>
      </c>
      <c r="AJ26" s="41" t="str">
        <f aca="false">IF(ISBLANK(Values!E25),"","👉 "&amp;Values!H25&amp; " "&amp;Values!$B$24 &amp;" "&amp;Values!$B$3)</f>
        <v>👉 French COMPATIBLE Lenovo T470 T480</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58.95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v>
      </c>
      <c r="B27" s="37" t="str">
        <f aca="false">IF(ISBLANK(Values!E26),"",Values!F26)</f>
        <v>Lenovo T470 BL - IT</v>
      </c>
      <c r="C27" s="32" t="str">
        <f aca="false">IF(ISBLANK(Values!E26),"","TellusRem")</f>
        <v>TellusRem</v>
      </c>
      <c r="D27" s="30" t="n">
        <f aca="false">IF(ISBLANK(Values!E26),"",Values!E26)</f>
        <v>5714401470038</v>
      </c>
      <c r="E27" s="31" t="str">
        <f aca="false">IF(ISBLANK(Values!E26),"","EAN")</f>
        <v>EAN</v>
      </c>
      <c r="F27" s="28" t="str">
        <f aca="false">IF(ISBLANK(Values!E26),"",IF(Values!J26,Values!H26 &amp;" "&amp;  Values!$B$1 &amp; " " &amp;Values!$B$3,Values!G26 &amp;" "&amp;  Values!$B$2 &amp; " " &amp;Values!$B$3))</f>
        <v>Italian Original Backlit Keyboard for Lenovo Thinkpad T470 T480</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T470 BL - IT</v>
      </c>
      <c r="K27" s="28" t="n">
        <f aca="false">IF(ISBLANK(Values!E26),"",IF(Values!J26, Values!$B$4, Values!$B$5))</f>
        <v>58.95</v>
      </c>
      <c r="L27" s="39" t="n">
        <f aca="false">IF(ISBLANK(Values!E26),"",Values!$B$18)</f>
        <v>5</v>
      </c>
      <c r="M27" s="28" t="str">
        <f aca="false">IF(ISBLANK(Values!E26),"",Values!$M26)</f>
        <v>https://download.lenovo.com/Images/Parts/01AX545/01AX545_A.jpg</v>
      </c>
      <c r="N27" s="28" t="str">
        <f aca="false">IF(ISBLANK(Values!$F26),"",Values!N26)</f>
        <v>https://download.lenovo.com/Images/Parts/01AX545/01AX545_B.jpg</v>
      </c>
      <c r="O27" s="28" t="str">
        <f aca="false">IF(ISBLANK(Values!$F26),"",Values!O26)</f>
        <v>https://download.lenovo.com/Images/Parts/01AX545/01AX545_details.jpg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T470 parent</v>
      </c>
      <c r="Y27" s="38"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0" t="str">
        <f aca="false">IF(ISBLANK(Values!E26),"",IF(Values!I26,Values!$B$23,Values!$B$33))</f>
        <v>👉 SATISFIED CUSTOMERS WORLDWIDE: more than 10.000 satisfied customers worldwide. Keyboard restored in Europe</v>
      </c>
      <c r="AJ27" s="41" t="str">
        <f aca="false">IF(ISBLANK(Values!E26),"","👉 "&amp;Values!H26&amp; " "&amp;Values!$B$24 &amp;" "&amp;Values!$B$3)</f>
        <v>👉 Italian COMPATIBLE Lenovo T470 T480</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58.95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v>
      </c>
      <c r="B28" s="37" t="str">
        <f aca="false">IF(ISBLANK(Values!E27),"",Values!F27)</f>
        <v>Lenovo T470 BL - ES</v>
      </c>
      <c r="C28" s="32" t="str">
        <f aca="false">IF(ISBLANK(Values!E27),"","TellusRem")</f>
        <v>TellusRem</v>
      </c>
      <c r="D28" s="30" t="n">
        <f aca="false">IF(ISBLANK(Values!E27),"",Values!E27)</f>
        <v>5714401470045</v>
      </c>
      <c r="E28" s="31" t="str">
        <f aca="false">IF(ISBLANK(Values!E27),"","EAN")</f>
        <v>EAN</v>
      </c>
      <c r="F28" s="28" t="str">
        <f aca="false">IF(ISBLANK(Values!E27),"",IF(Values!J27,Values!H27 &amp;" "&amp;  Values!$B$1 &amp; " " &amp;Values!$B$3,Values!G27 &amp;" "&amp;  Values!$B$2 &amp; " " &amp;Values!$B$3))</f>
        <v>Spanish Original Backlit Keyboard for Lenovo Thinkpad T470 T480</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T470 BL - ES</v>
      </c>
      <c r="K28" s="28" t="n">
        <f aca="false">IF(ISBLANK(Values!E27),"",IF(Values!J27, Values!$B$4, Values!$B$5))</f>
        <v>58.95</v>
      </c>
      <c r="L28" s="39" t="n">
        <f aca="false">IF(ISBLANK(Values!E27),"",Values!$B$18)</f>
        <v>5</v>
      </c>
      <c r="M28" s="28" t="str">
        <f aca="false">IF(ISBLANK(Values!E27),"",Values!$M27)</f>
        <v>https://download.lenovo.com/Images/Parts/01AX579/01AX579_A.jpg</v>
      </c>
      <c r="N28" s="28" t="str">
        <f aca="false">IF(ISBLANK(Values!$F27),"",Values!N27)</f>
        <v>https://download.lenovo.com/Images/Parts/01AX579/01AX579_B.jpg</v>
      </c>
      <c r="O28" s="28" t="str">
        <f aca="false">IF(ISBLANK(Values!$F27),"",Values!O27)</f>
        <v>https://download.lenovo.com/Images/Parts/01AX579/01AX579_details.jpg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T470 parent</v>
      </c>
      <c r="Y28" s="38"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0" t="str">
        <f aca="false">IF(ISBLANK(Values!E27),"",IF(Values!I27,Values!$B$23,Values!$B$33))</f>
        <v>👉 SATISFIED CUSTOMERS WORLDWIDE: more than 10.000 satisfied customers worldwide. Keyboard restored in Europe</v>
      </c>
      <c r="AJ28" s="41" t="str">
        <f aca="false">IF(ISBLANK(Values!E27),"","👉 "&amp;Values!H27&amp; " "&amp;Values!$B$24 &amp;" "&amp;Values!$B$3)</f>
        <v>👉 Spanish COMPATIBLE Lenovo T470 T480</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58.95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v>
      </c>
      <c r="B29" s="37" t="str">
        <f aca="false">IF(ISBLANK(Values!E28),"",Values!F28)</f>
        <v>Lenovo T470 BL - UK</v>
      </c>
      <c r="C29" s="32" t="str">
        <f aca="false">IF(ISBLANK(Values!E28),"","TellusRem")</f>
        <v>TellusRem</v>
      </c>
      <c r="D29" s="30" t="n">
        <f aca="false">IF(ISBLANK(Values!E28),"",Values!E28)</f>
        <v>5714401470052</v>
      </c>
      <c r="E29" s="31" t="str">
        <f aca="false">IF(ISBLANK(Values!E28),"","EAN")</f>
        <v>EAN</v>
      </c>
      <c r="F29" s="28" t="str">
        <f aca="false">IF(ISBLANK(Values!E28),"",IF(Values!J28,Values!H28 &amp;" "&amp;  Values!$B$1 &amp; " " &amp;Values!$B$3,Values!G28 &amp;" "&amp;  Values!$B$2 &amp; " " &amp;Values!$B$3))</f>
        <v>UK Original Backlit Keyboard for Lenovo Thinkpad T470 T480</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T470 BL - UK</v>
      </c>
      <c r="K29" s="28" t="n">
        <f aca="false">IF(ISBLANK(Values!E28),"",IF(Values!J28, Values!$B$4, Values!$B$5))</f>
        <v>58.95</v>
      </c>
      <c r="L29" s="39" t="n">
        <f aca="false">IF(ISBLANK(Values!E28),"",Values!$B$18)</f>
        <v>5</v>
      </c>
      <c r="M29" s="28" t="str">
        <f aca="false">IF(ISBLANK(Values!E28),"",Values!$M28)</f>
        <v>https://download.lenovo.com/Images/Parts/01AX557/01AX557_A.jpg</v>
      </c>
      <c r="N29" s="28" t="str">
        <f aca="false">IF(ISBLANK(Values!$F28),"",Values!N28)</f>
        <v>https://download.lenovo.com/Images/Parts/01AX557/01AX557_B.jpg</v>
      </c>
      <c r="O29" s="28" t="str">
        <f aca="false">IF(ISBLANK(Values!$F28),"",Values!O28)</f>
        <v>https://download.lenovo.com/Images/Parts/01AX557/01AX557_details.jpg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T470 parent</v>
      </c>
      <c r="Y29" s="38"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0" t="str">
        <f aca="false">IF(ISBLANK(Values!E28),"",IF(Values!I28,Values!$B$23,Values!$B$33))</f>
        <v>👉 SATISFIED CUSTOMERS WORLDWIDE: more than 10.000 satisfied customers worldwide. Keyboard restored in Europe</v>
      </c>
      <c r="AJ29" s="41" t="str">
        <f aca="false">IF(ISBLANK(Values!E28),"","👉 "&amp;Values!H28&amp; " "&amp;Values!$B$24 &amp;" "&amp;Values!$B$3)</f>
        <v>👉 UK COMPATIBLE Lenovo T470 T480</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58.95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v>
      </c>
      <c r="B30" s="37" t="str">
        <f aca="false">IF(ISBLANK(Values!E29),"",Values!F29)</f>
        <v>Lenovo T470 BL - NOR</v>
      </c>
      <c r="C30" s="32" t="str">
        <f aca="false">IF(ISBLANK(Values!E29),"","TellusRem")</f>
        <v>TellusRem</v>
      </c>
      <c r="D30" s="30" t="n">
        <f aca="false">IF(ISBLANK(Values!E29),"",Values!E29)</f>
        <v>5714401470069</v>
      </c>
      <c r="E30" s="31" t="str">
        <f aca="false">IF(ISBLANK(Values!E29),"","EAN")</f>
        <v>EAN</v>
      </c>
      <c r="F30" s="28" t="str">
        <f aca="false">IF(ISBLANK(Values!E29),"",IF(Values!J29,Values!H29 &amp;" "&amp;  Values!$B$1 &amp; " " &amp;Values!$B$3,Values!G29 &amp;" "&amp;  Values!$B$2 &amp; " " &amp;Values!$B$3))</f>
        <v>Scandinavian – Nordic Original Backlit Keyboard for Lenovo Thinkpad T470 T480</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T470 BL - NOR</v>
      </c>
      <c r="K30" s="28" t="n">
        <f aca="false">IF(ISBLANK(Values!E29),"",IF(Values!J29, Values!$B$4, Values!$B$5))</f>
        <v>58.95</v>
      </c>
      <c r="L30" s="39" t="n">
        <f aca="false">IF(ISBLANK(Values!E29),"",Values!$B$18)</f>
        <v>5</v>
      </c>
      <c r="M30" s="28" t="str">
        <f aca="false">IF(ISBLANK(Values!E29),"",Values!$M29)</f>
        <v>https://download.lenovo.com/Images/Parts/01AX609/01AX609_A.jpg</v>
      </c>
      <c r="N30" s="28" t="str">
        <f aca="false">IF(ISBLANK(Values!$F29),"",Values!N29)</f>
        <v>https://download.lenovo.com/Images/Parts/01AX609/01AX609_B.jpg</v>
      </c>
      <c r="O30" s="28" t="str">
        <f aca="false">IF(ISBLANK(Values!$F29),"",Values!O29)</f>
        <v>https://download.lenovo.com/Images/Parts/01AX609/01AX609_details.jpg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T470 parent</v>
      </c>
      <c r="Y30" s="38"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0" t="str">
        <f aca="false">IF(ISBLANK(Values!E29),"",IF(Values!I29,Values!$B$23,Values!$B$33))</f>
        <v>👉 SATISFIED CUSTOMERS WORLDWIDE: more than 10.000 satisfied customers worldwide. Keyboard restored in Europe</v>
      </c>
      <c r="AJ30" s="41" t="str">
        <f aca="false">IF(ISBLANK(Values!E29),"","👉 "&amp;Values!H29&amp; " "&amp;Values!$B$24 &amp;" "&amp;Values!$B$3)</f>
        <v>👉 Scandinavian – Nordic COMPATIBLE Lenovo T470 T480</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58.95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v>
      </c>
      <c r="B31" s="37" t="str">
        <f aca="false">IF(ISBLANK(Values!E30),"",Values!F30)</f>
        <v>Lenovo T470 BL - BE</v>
      </c>
      <c r="C31" s="32" t="str">
        <f aca="false">IF(ISBLANK(Values!E30),"","TellusRem")</f>
        <v>TellusRem</v>
      </c>
      <c r="D31" s="30" t="n">
        <f aca="false">IF(ISBLANK(Values!E30),"",Values!E30)</f>
        <v>5714401470076</v>
      </c>
      <c r="E31" s="31" t="str">
        <f aca="false">IF(ISBLANK(Values!E30),"","EAN")</f>
        <v>EAN</v>
      </c>
      <c r="F31" s="28" t="str">
        <f aca="false">IF(ISBLANK(Values!E30),"",IF(Values!J30,Values!H30 &amp;" "&amp;  Values!$B$1 &amp; " " &amp;Values!$B$3,Values!G30 &amp;" "&amp;  Values!$B$2 &amp; " " &amp;Values!$B$3))</f>
        <v>Belgian Original Backlit Keyboard for Lenovo Thinkpad T470 T480</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T470 BL - BE</v>
      </c>
      <c r="K31" s="28" t="n">
        <f aca="false">IF(ISBLANK(Values!E30),"",IF(Values!J30, Values!$B$4, Values!$B$5))</f>
        <v>58.95</v>
      </c>
      <c r="L31" s="39" t="n">
        <f aca="false">IF(ISBLANK(Values!E30),"",Values!$B$18)</f>
        <v>5</v>
      </c>
      <c r="M31" s="28" t="str">
        <f aca="false">IF(ISBLANK(Values!E30),"",Values!$M30)</f>
        <v>https://download.lenovo.com/Images/Parts/01AX493/01AX493_A.jpg</v>
      </c>
      <c r="N31" s="28" t="str">
        <f aca="false">IF(ISBLANK(Values!$F30),"",Values!N30)</f>
        <v>https://download.lenovo.com/Images/Parts/01AX493/01AX493_B.jpg</v>
      </c>
      <c r="O31" s="28" t="str">
        <f aca="false">IF(ISBLANK(Values!$F30),"",Values!O30)</f>
        <v>https://download.lenovo.com/Images/Parts/01AX493/01AX493_details.jpg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T470 parent</v>
      </c>
      <c r="Y31" s="38"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0" t="str">
        <f aca="false">IF(ISBLANK(Values!E30),"",IF(Values!I30,Values!$B$23,Values!$B$33))</f>
        <v>👉 SATISFIED CUSTOMERS WORLDWIDE: more than 10.000 satisfied customers worldwide. Keyboard restored in Europe</v>
      </c>
      <c r="AJ31" s="41" t="str">
        <f aca="false">IF(ISBLANK(Values!E30),"","👉 "&amp;Values!H30&amp; " "&amp;Values!$B$24 &amp;" "&amp;Values!$B$3)</f>
        <v>👉 Belgian COMPATIBLE Lenovo T470 T480</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58.95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v>
      </c>
      <c r="B32" s="37" t="str">
        <f aca="false">IF(ISBLANK(Values!E31),"",Values!F31)</f>
        <v>Lenovo T470 BL - BG</v>
      </c>
      <c r="C32" s="32" t="str">
        <f aca="false">IF(ISBLANK(Values!E31),"","TellusRem")</f>
        <v>TellusRem</v>
      </c>
      <c r="D32" s="30" t="n">
        <f aca="false">IF(ISBLANK(Values!E31),"",Values!E31)</f>
        <v>5714401470083</v>
      </c>
      <c r="E32" s="31" t="str">
        <f aca="false">IF(ISBLANK(Values!E31),"","EAN")</f>
        <v>EAN</v>
      </c>
      <c r="F32" s="28" t="str">
        <f aca="false">IF(ISBLANK(Values!E31),"",IF(Values!J31,Values!H31 &amp;" "&amp;  Values!$B$1 &amp; " " &amp;Values!$B$3,Values!G31 &amp;" "&amp;  Values!$B$2 &amp; " " &amp;Values!$B$3))</f>
        <v>Bulgarian Original Backlit Keyboard for Lenovo Thinkpad T470 T480</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T470 BL - BG</v>
      </c>
      <c r="K32" s="28" t="n">
        <f aca="false">IF(ISBLANK(Values!E31),"",IF(Values!J31, Values!$B$4, Values!$B$5))</f>
        <v>58.95</v>
      </c>
      <c r="L32" s="39" t="n">
        <f aca="false">IF(ISBLANK(Values!E31),"",Values!$B$18)</f>
        <v>5</v>
      </c>
      <c r="M32" s="28" t="str">
        <f aca="false">IF(ISBLANK(Values!E31),"",Values!$M31)</f>
        <v>https://download.lenovo.com/Images/Parts/01AX576/01AX576_A.jpg</v>
      </c>
      <c r="N32" s="28" t="str">
        <f aca="false">IF(ISBLANK(Values!$F31),"",Values!N31)</f>
        <v>https://download.lenovo.com/Images/Parts/01AX576/01AX576_B.jpg</v>
      </c>
      <c r="O32" s="28" t="str">
        <f aca="false">IF(ISBLANK(Values!$F31),"",Values!O31)</f>
        <v>https://download.lenovo.com/Images/Parts/01AX576/01AX576_details.jpg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T470 parent</v>
      </c>
      <c r="Y32" s="38"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0" t="str">
        <f aca="false">IF(ISBLANK(Values!E31),"",IF(Values!I31,Values!$B$23,Values!$B$33))</f>
        <v>👉 SATISFIED CUSTOMERS WORLDWIDE: more than 10.000 satisfied customers worldwide. Keyboard restored in Europe</v>
      </c>
      <c r="AJ32" s="41" t="str">
        <f aca="false">IF(ISBLANK(Values!E31),"","👉 "&amp;Values!H31&amp; " "&amp;Values!$B$24 &amp;" "&amp;Values!$B$3)</f>
        <v>👉 Bulgarian COMPATIBLE Lenovo T470 T480</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58.95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v>
      </c>
      <c r="B33" s="37" t="str">
        <f aca="false">IF(ISBLANK(Values!E32),"",Values!F32)</f>
        <v>Lenovo T470 BL - CZ</v>
      </c>
      <c r="C33" s="32" t="str">
        <f aca="false">IF(ISBLANK(Values!E32),"","TellusRem")</f>
        <v>TellusRem</v>
      </c>
      <c r="D33" s="30" t="n">
        <f aca="false">IF(ISBLANK(Values!E32),"",Values!E32)</f>
        <v>5714401470090</v>
      </c>
      <c r="E33" s="31" t="str">
        <f aca="false">IF(ISBLANK(Values!E32),"","EAN")</f>
        <v>EAN</v>
      </c>
      <c r="F33" s="28" t="str">
        <f aca="false">IF(ISBLANK(Values!E32),"",IF(Values!J32,Values!H32 &amp;" "&amp;  Values!$B$1 &amp; " " &amp;Values!$B$3,Values!G32 &amp;" "&amp;  Values!$B$2 &amp; " " &amp;Values!$B$3))</f>
        <v>Czech Original Backlit Keyboard for Lenovo Thinkpad T470 T480</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T470 BL - CZ</v>
      </c>
      <c r="K33" s="28" t="n">
        <f aca="false">IF(ISBLANK(Values!E32),"",IF(Values!J32, Values!$B$4, Values!$B$5))</f>
        <v>58.95</v>
      </c>
      <c r="L33" s="39" t="n">
        <f aca="false">IF(ISBLANK(Values!E32),"",Values!$B$18)</f>
        <v>5</v>
      </c>
      <c r="M33" s="28" t="str">
        <f aca="false">IF(ISBLANK(Values!E32),"",Values!$M32)</f>
        <v>https://download.lenovo.com/Images/Parts/01AX495/01AX495_A.jpg</v>
      </c>
      <c r="N33" s="28" t="str">
        <f aca="false">IF(ISBLANK(Values!$F32),"",Values!N32)</f>
        <v>https://download.lenovo.com/Images/Parts/01AX495/01AX495_B.jpg</v>
      </c>
      <c r="O33" s="28" t="str">
        <f aca="false">IF(ISBLANK(Values!$F32),"",Values!O32)</f>
        <v>https://download.lenovo.com/Images/Parts/01AX495/01AX495_details.jpg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T470 parent</v>
      </c>
      <c r="Y33" s="38"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0" t="str">
        <f aca="false">IF(ISBLANK(Values!E32),"",IF(Values!I32,Values!$B$23,Values!$B$33))</f>
        <v>👉 SATISFIED CUSTOMERS WORLDWIDE: more than 10.000 satisfied customers worldwide. Keyboard restored in Europe</v>
      </c>
      <c r="AJ33" s="41" t="str">
        <f aca="false">IF(ISBLANK(Values!E32),"","👉 "&amp;Values!H32&amp; " "&amp;Values!$B$24 &amp;" "&amp;Values!$B$3)</f>
        <v>👉 Czech COMPATIBLE Lenovo T470 T480</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58.95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v>
      </c>
      <c r="B34" s="37" t="str">
        <f aca="false">IF(ISBLANK(Values!E33),"",Values!F33)</f>
        <v>Lenovo T470 BL - DK</v>
      </c>
      <c r="C34" s="32" t="str">
        <f aca="false">IF(ISBLANK(Values!E33),"","TellusRem")</f>
        <v>TellusRem</v>
      </c>
      <c r="D34" s="30" t="n">
        <f aca="false">IF(ISBLANK(Values!E33),"",Values!E33)</f>
        <v>5714401470106</v>
      </c>
      <c r="E34" s="31" t="str">
        <f aca="false">IF(ISBLANK(Values!E33),"","EAN")</f>
        <v>EAN</v>
      </c>
      <c r="F34" s="28" t="str">
        <f aca="false">IF(ISBLANK(Values!E33),"",IF(Values!J33,Values!H33 &amp;" "&amp;  Values!$B$1 &amp; " " &amp;Values!$B$3,Values!G33 &amp;" "&amp;  Values!$B$2 &amp; " " &amp;Values!$B$3))</f>
        <v>Danish Original Backlit Keyboard for Lenovo Thinkpad T470 T480</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T470 BL - DK</v>
      </c>
      <c r="K34" s="28" t="n">
        <f aca="false">IF(ISBLANK(Values!E33),"",IF(Values!J33, Values!$B$4, Values!$B$5))</f>
        <v>58.95</v>
      </c>
      <c r="L34" s="39" t="n">
        <f aca="false">IF(ISBLANK(Values!E33),"",Values!$B$18)</f>
        <v>5</v>
      </c>
      <c r="M34" s="28" t="str">
        <f aca="false">IF(ISBLANK(Values!E33),"",Values!$M33)</f>
        <v>https://download.lenovo.com/Images/Parts/01AX578/01AX578_A.jpg</v>
      </c>
      <c r="N34" s="28" t="str">
        <f aca="false">IF(ISBLANK(Values!$F33),"",Values!N33)</f>
        <v>https://download.lenovo.com/Images/Parts/01AX578/01AX578_B.jpg</v>
      </c>
      <c r="O34" s="28" t="str">
        <f aca="false">IF(ISBLANK(Values!$F33),"",Values!O33)</f>
        <v>https://download.lenovo.com/Images/Parts/01AX578/01AX578_details.jpg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T470 parent</v>
      </c>
      <c r="Y34" s="38"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0" t="str">
        <f aca="false">IF(ISBLANK(Values!E33),"",IF(Values!I33,Values!$B$23,Values!$B$33))</f>
        <v>👉 SATISFIED CUSTOMERS WORLDWIDE: more than 10.000 satisfied customers worldwide. Keyboard restored in Europe</v>
      </c>
      <c r="AJ34" s="41" t="str">
        <f aca="false">IF(ISBLANK(Values!E33),"","👉 "&amp;Values!H33&amp; " "&amp;Values!$B$24 &amp;" "&amp;Values!$B$3)</f>
        <v>👉 Danish COMPATIBLE Lenovo T470 T480</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58.95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v>
      </c>
      <c r="B35" s="37" t="str">
        <f aca="false">IF(ISBLANK(Values!E34),"",Values!F34)</f>
        <v>Lenovo T470 BL - HU</v>
      </c>
      <c r="C35" s="32" t="str">
        <f aca="false">IF(ISBLANK(Values!E34),"","TellusRem")</f>
        <v>TellusRem</v>
      </c>
      <c r="D35" s="30" t="n">
        <f aca="false">IF(ISBLANK(Values!E34),"",Values!E34)</f>
        <v>5714401470113</v>
      </c>
      <c r="E35" s="31" t="str">
        <f aca="false">IF(ISBLANK(Values!E34),"","EAN")</f>
        <v>EAN</v>
      </c>
      <c r="F35" s="28" t="str">
        <f aca="false">IF(ISBLANK(Values!E34),"",IF(Values!J34,Values!H34 &amp;" "&amp;  Values!$B$1 &amp; " " &amp;Values!$B$3,Values!G34 &amp;" "&amp;  Values!$B$2 &amp; " " &amp;Values!$B$3))</f>
        <v>Hungarian Original Backlit Keyboard for Lenovo Thinkpad T470 T480</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T470 BL - HU</v>
      </c>
      <c r="K35" s="28" t="n">
        <f aca="false">IF(ISBLANK(Values!E34),"",IF(Values!J34, Values!$B$4, Values!$B$5))</f>
        <v>58.95</v>
      </c>
      <c r="L35" s="39" t="n">
        <f aca="false">IF(ISBLANK(Values!E34),"",Values!$B$18)</f>
        <v>5</v>
      </c>
      <c r="M35" s="28" t="str">
        <f aca="false">IF(ISBLANK(Values!E34),"",Values!$M34)</f>
        <v>https://download.lenovo.com/Images/Parts/01AX584/01AX584_A.jpg</v>
      </c>
      <c r="N35" s="28" t="str">
        <f aca="false">IF(ISBLANK(Values!$F34),"",Values!N34)</f>
        <v>https://download.lenovo.com/Images/Parts/01AX584/01AX584_B.jpg</v>
      </c>
      <c r="O35" s="28" t="str">
        <f aca="false">IF(ISBLANK(Values!$F34),"",Values!O34)</f>
        <v>https://download.lenovo.com/Images/Parts/01AX584/01AX584_details.jpg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T470 parent</v>
      </c>
      <c r="Y35" s="38"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0" t="str">
        <f aca="false">IF(ISBLANK(Values!E34),"",IF(Values!I34,Values!$B$23,Values!$B$33))</f>
        <v>👉 SATISFIED CUSTOMERS WORLDWIDE: more than 10.000 satisfied customers worldwide. Keyboard restored in Europe</v>
      </c>
      <c r="AJ35" s="41" t="str">
        <f aca="false">IF(ISBLANK(Values!E34),"","👉 "&amp;Values!H34&amp; " "&amp;Values!$B$24 &amp;" "&amp;Values!$B$3)</f>
        <v>👉 Hungarian COMPATIBLE Lenovo T470 T480</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58.95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v>
      </c>
      <c r="B36" s="37" t="str">
        <f aca="false">IF(ISBLANK(Values!E35),"",Values!F35)</f>
        <v>Lenovo T470 BL - NL</v>
      </c>
      <c r="C36" s="32" t="str">
        <f aca="false">IF(ISBLANK(Values!E35),"","TellusRem")</f>
        <v>TellusRem</v>
      </c>
      <c r="D36" s="30" t="n">
        <f aca="false">IF(ISBLANK(Values!E35),"",Values!E35)</f>
        <v>5714401470120</v>
      </c>
      <c r="E36" s="31" t="str">
        <f aca="false">IF(ISBLANK(Values!E35),"","EAN")</f>
        <v>EAN</v>
      </c>
      <c r="F36" s="28" t="str">
        <f aca="false">IF(ISBLANK(Values!E35),"",IF(Values!J35,Values!H35 &amp;" "&amp;  Values!$B$1 &amp; " " &amp;Values!$B$3,Values!G35 &amp;" "&amp;  Values!$B$2 &amp; " " &amp;Values!$B$3))</f>
        <v>Dutch Original Backlit Keyboard for Lenovo Thinkpad T470 T480</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T470 BL - NL</v>
      </c>
      <c r="K36" s="28" t="n">
        <f aca="false">IF(ISBLANK(Values!E35),"",IF(Values!J35, Values!$B$4, Values!$B$5))</f>
        <v>58.95</v>
      </c>
      <c r="L36" s="39" t="n">
        <f aca="false">IF(ISBLANK(Values!E35),"",Values!$B$18)</f>
        <v>5</v>
      </c>
      <c r="M36" s="28" t="str">
        <f aca="false">IF(ISBLANK(Values!E35),"",Values!$M35)</f>
        <v>https://download.lenovo.com/Images/Parts/01AX506/01AX506_A.jpg</v>
      </c>
      <c r="N36" s="28" t="str">
        <f aca="false">IF(ISBLANK(Values!$F35),"",Values!N35)</f>
        <v>https://download.lenovo.com/Images/Parts/01AX506/01AX506_B.jpg</v>
      </c>
      <c r="O36" s="28" t="str">
        <f aca="false">IF(ISBLANK(Values!$F35),"",Values!O35)</f>
        <v>https://download.lenovo.com/Images/Parts/01AX506/01AX506_details.jpg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T470 parent</v>
      </c>
      <c r="Y36" s="38"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0" t="str">
        <f aca="false">IF(ISBLANK(Values!E35),"",IF(Values!I35,Values!$B$23,Values!$B$33))</f>
        <v>👉 SATISFIED CUSTOMERS WORLDWIDE: more than 10.000 satisfied customers worldwide. Keyboard restored in Europe</v>
      </c>
      <c r="AJ36" s="41" t="str">
        <f aca="false">IF(ISBLANK(Values!E35),"","👉 "&amp;Values!H35&amp; " "&amp;Values!$B$24 &amp;" "&amp;Values!$B$3)</f>
        <v>👉 Dutch COMPATIBLE Lenovo T470 T480</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58.95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v>
      </c>
      <c r="B37" s="37" t="str">
        <f aca="false">IF(ISBLANK(Values!E36),"",Values!F36)</f>
        <v>Lenovo T470 BL - NO</v>
      </c>
      <c r="C37" s="32" t="str">
        <f aca="false">IF(ISBLANK(Values!E36),"","TellusRem")</f>
        <v>TellusRem</v>
      </c>
      <c r="D37" s="30" t="n">
        <f aca="false">IF(ISBLANK(Values!E36),"",Values!E36)</f>
        <v>5714401470137</v>
      </c>
      <c r="E37" s="31" t="str">
        <f aca="false">IF(ISBLANK(Values!E36),"","EAN")</f>
        <v>EAN</v>
      </c>
      <c r="F37" s="28" t="str">
        <f aca="false">IF(ISBLANK(Values!E36),"",IF(Values!J36,Values!H36 &amp;" "&amp;  Values!$B$1 &amp; " " &amp;Values!$B$3,Values!G36 &amp;" "&amp;  Values!$B$2 &amp; " " &amp;Values!$B$3))</f>
        <v>Norwegian Original Backlit Keyboard for Lenovo Thinkpad T470 T480</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T470 BL - NO</v>
      </c>
      <c r="K37" s="28" t="n">
        <f aca="false">IF(ISBLANK(Values!E36),"",IF(Values!J36, Values!$B$4, Values!$B$5))</f>
        <v>58.95</v>
      </c>
      <c r="L37" s="39" t="n">
        <f aca="false">IF(ISBLANK(Values!E36),"",Values!$B$18)</f>
        <v>5</v>
      </c>
      <c r="M37" s="28" t="str">
        <f aca="false">IF(ISBLANK(Values!E36),"",Values!$M36)</f>
        <v>https://download.lenovo.com/Images/Parts/01AX589/01AX589_A.jpg</v>
      </c>
      <c r="N37" s="28" t="str">
        <f aca="false">IF(ISBLANK(Values!$F36),"",Values!N36)</f>
        <v>https://download.lenovo.com/Images/Parts/01AX589/01AX589_B.jpg</v>
      </c>
      <c r="O37" s="28" t="str">
        <f aca="false">IF(ISBLANK(Values!$F36),"",Values!O36)</f>
        <v>https://download.lenovo.com/Images/Parts/01AX589/01AX589_details.jpg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T470 parent</v>
      </c>
      <c r="Y37" s="38"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0" t="str">
        <f aca="false">IF(ISBLANK(Values!E36),"",IF(Values!I36,Values!$B$23,Values!$B$33))</f>
        <v>👉 SATISFIED CUSTOMERS WORLDWIDE: more than 10.000 satisfied customers worldwide. Keyboard restored in Europe</v>
      </c>
      <c r="AJ37" s="41" t="str">
        <f aca="false">IF(ISBLANK(Values!E36),"","👉 "&amp;Values!H36&amp; " "&amp;Values!$B$24 &amp;" "&amp;Values!$B$3)</f>
        <v>👉 Norwegian COMPATIBLE Lenovo T470 T480</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58.95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v>
      </c>
      <c r="B38" s="37" t="str">
        <f aca="false">IF(ISBLANK(Values!E37),"",Values!F37)</f>
        <v>Lenovo T470 BL - PL</v>
      </c>
      <c r="C38" s="32" t="str">
        <f aca="false">IF(ISBLANK(Values!E37),"","TellusRem")</f>
        <v>TellusRem</v>
      </c>
      <c r="D38" s="30" t="n">
        <f aca="false">IF(ISBLANK(Values!E37),"",Values!E37)</f>
        <v>5714401470144</v>
      </c>
      <c r="E38" s="31" t="str">
        <f aca="false">IF(ISBLANK(Values!E37),"","EAN")</f>
        <v>EAN</v>
      </c>
      <c r="F38" s="28" t="str">
        <f aca="false">IF(ISBLANK(Values!E37),"",IF(Values!J37,Values!H37 &amp;" "&amp;  Values!$B$1 &amp; " " &amp;Values!$B$3,Values!G37 &amp;" "&amp;  Values!$B$2 &amp; " " &amp;Values!$B$3))</f>
        <v>Polish Original Backlit Keyboard for Lenovo Thinkpad T470 T480</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T470 BL - PL</v>
      </c>
      <c r="K38" s="28" t="n">
        <f aca="false">IF(ISBLANK(Values!E37),"",IF(Values!J37, Values!$B$4, Values!$B$5))</f>
        <v>58.95</v>
      </c>
      <c r="L38" s="39" t="n">
        <f aca="false">IF(ISBLANK(Values!E37),"",Values!$B$18)</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T470 parent</v>
      </c>
      <c r="Y38" s="38"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0" t="str">
        <f aca="false">IF(ISBLANK(Values!E37),"",IF(Values!I37,Values!$B$23,Values!$B$33))</f>
        <v>👉 SATISFIED CUSTOMERS WORLDWIDE: more than 10.000 satisfied customers worldwide. Keyboard restored in Europe</v>
      </c>
      <c r="AJ38" s="41" t="str">
        <f aca="false">IF(ISBLANK(Values!E37),"","👉 "&amp;Values!H37&amp; " "&amp;Values!$B$24 &amp;" "&amp;Values!$B$3)</f>
        <v>👉 Polish COMPATIBLE Lenovo T470 T480</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58.95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v>
      </c>
      <c r="B39" s="37" t="str">
        <f aca="false">IF(ISBLANK(Values!E38),"",Values!F38)</f>
        <v>Lenovo T470 BL - PT</v>
      </c>
      <c r="C39" s="32" t="str">
        <f aca="false">IF(ISBLANK(Values!E38),"","TellusRem")</f>
        <v>TellusRem</v>
      </c>
      <c r="D39" s="30" t="n">
        <f aca="false">IF(ISBLANK(Values!E38),"",Values!E38)</f>
        <v>5714401470151</v>
      </c>
      <c r="E39" s="31" t="str">
        <f aca="false">IF(ISBLANK(Values!E38),"","EAN")</f>
        <v>EAN</v>
      </c>
      <c r="F39" s="28" t="str">
        <f aca="false">IF(ISBLANK(Values!E38),"",IF(Values!J38,Values!H38 &amp;" "&amp;  Values!$B$1 &amp; " " &amp;Values!$B$3,Values!G38 &amp;" "&amp;  Values!$B$2 &amp; " " &amp;Values!$B$3))</f>
        <v>Portuguese Original Backlit Keyboard for Lenovo Thinkpad T470 T480</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T470 BL - PT</v>
      </c>
      <c r="K39" s="28" t="n">
        <f aca="false">IF(ISBLANK(Values!E38),"",IF(Values!J38, Values!$B$4, Values!$B$5))</f>
        <v>58.95</v>
      </c>
      <c r="L39" s="39" t="n">
        <f aca="false">IF(ISBLANK(Values!E38),"",Values!$B$18)</f>
        <v>5</v>
      </c>
      <c r="M39" s="28" t="str">
        <f aca="false">IF(ISBLANK(Values!E38),"",Values!$M38)</f>
        <v>https://download.lenovo.com/Images/Parts/01AX591/01AX591_A.jpg</v>
      </c>
      <c r="N39" s="28" t="str">
        <f aca="false">IF(ISBLANK(Values!$F38),"",Values!N38)</f>
        <v>https://download.lenovo.com/Images/Parts/01AX591/01AX591_B.jpg</v>
      </c>
      <c r="O39" s="28" t="str">
        <f aca="false">IF(ISBLANK(Values!$F38),"",Values!O38)</f>
        <v>https://download.lenovo.com/Images/Parts/01AX591/01AX591_details.jpg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T470 parent</v>
      </c>
      <c r="Y39" s="38"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0" t="str">
        <f aca="false">IF(ISBLANK(Values!E38),"",IF(Values!I38,Values!$B$23,Values!$B$33))</f>
        <v>👉 SATISFIED CUSTOMERS WORLDWIDE: more than 10.000 satisfied customers worldwide. Keyboard restored in Europe</v>
      </c>
      <c r="AJ39" s="41" t="str">
        <f aca="false">IF(ISBLANK(Values!E38),"","👉 "&amp;Values!H38&amp; " "&amp;Values!$B$24 &amp;" "&amp;Values!$B$3)</f>
        <v>👉 Portuguese COMPATIBLE Lenovo T470 T480</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58.95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v>
      </c>
      <c r="B40" s="37" t="str">
        <f aca="false">IF(ISBLANK(Values!E39),"",Values!F39)</f>
        <v>Lenovo T470 BL - SE/FI</v>
      </c>
      <c r="C40" s="32" t="str">
        <f aca="false">IF(ISBLANK(Values!E39),"","TellusRem")</f>
        <v>TellusRem</v>
      </c>
      <c r="D40" s="30" t="n">
        <f aca="false">IF(ISBLANK(Values!E39),"",Values!E39)</f>
        <v>5714401470168</v>
      </c>
      <c r="E40" s="31" t="str">
        <f aca="false">IF(ISBLANK(Values!E39),"","EAN")</f>
        <v>EAN</v>
      </c>
      <c r="F40" s="28" t="str">
        <f aca="false">IF(ISBLANK(Values!E39),"",IF(Values!J39,Values!H39 &amp;" "&amp;  Values!$B$1 &amp; " " &amp;Values!$B$3,Values!G39 &amp;" "&amp;  Values!$B$2 &amp; " " &amp;Values!$B$3))</f>
        <v>Swedish – Finnish Original Backlit Keyboard for Lenovo Thinkpad T470 T480</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T470 BL - SE/FI</v>
      </c>
      <c r="K40" s="28" t="n">
        <f aca="false">IF(ISBLANK(Values!E39),"",IF(Values!J39, Values!$B$4, Values!$B$5))</f>
        <v>58.95</v>
      </c>
      <c r="L40" s="39" t="n">
        <f aca="false">IF(ISBLANK(Values!E39),"",Values!$B$18)</f>
        <v>5</v>
      </c>
      <c r="M40" s="28" t="str">
        <f aca="false">IF(ISBLANK(Values!E39),"",Values!$M39)</f>
        <v>https://download.lenovo.com/Images/Parts/01AX595/01AX595_A.jpg</v>
      </c>
      <c r="N40" s="28" t="str">
        <f aca="false">IF(ISBLANK(Values!$F39),"",Values!N39)</f>
        <v>https://download.lenovo.com/Images/Parts/01AX595/01AX595_B.jpg</v>
      </c>
      <c r="O40" s="28" t="str">
        <f aca="false">IF(ISBLANK(Values!$F39),"",Values!O39)</f>
        <v>https://download.lenovo.com/Images/Parts/01AX595/01AX595_details.jpg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T470 parent</v>
      </c>
      <c r="Y40" s="38"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0" t="str">
        <f aca="false">IF(ISBLANK(Values!E39),"",IF(Values!I39,Values!$B$23,Values!$B$33))</f>
        <v>👉 SATISFIED CUSTOMERS WORLDWIDE: more than 10.000 satisfied customers worldwide. Keyboard restored in Europe</v>
      </c>
      <c r="AJ40" s="41" t="str">
        <f aca="false">IF(ISBLANK(Values!E39),"","👉 "&amp;Values!H39&amp; " "&amp;Values!$B$24 &amp;" "&amp;Values!$B$3)</f>
        <v>👉 Swedish – Finnish COMPATIBLE Lenovo T470 T480</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58.95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v>
      </c>
      <c r="B41" s="37" t="str">
        <f aca="false">IF(ISBLANK(Values!E40),"",Values!F40)</f>
        <v>Lenovo T470 BL - CH</v>
      </c>
      <c r="C41" s="32" t="str">
        <f aca="false">IF(ISBLANK(Values!E40),"","TellusRem")</f>
        <v>TellusRem</v>
      </c>
      <c r="D41" s="30" t="n">
        <f aca="false">IF(ISBLANK(Values!E40),"",Values!E40)</f>
        <v>5714401470175</v>
      </c>
      <c r="E41" s="31" t="str">
        <f aca="false">IF(ISBLANK(Values!E40),"","EAN")</f>
        <v>EAN</v>
      </c>
      <c r="F41" s="28" t="str">
        <f aca="false">IF(ISBLANK(Values!E40),"",IF(Values!J40,Values!H40 &amp;" "&amp;  Values!$B$1 &amp; " " &amp;Values!$B$3,Values!G40 &amp;" "&amp;  Values!$B$2 &amp; " " &amp;Values!$B$3))</f>
        <v>Swiss Original Backlit Keyboard for Lenovo Thinkpad T470 T480</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T470 BL - CH</v>
      </c>
      <c r="K41" s="28" t="n">
        <f aca="false">IF(ISBLANK(Values!E40),"",IF(Values!J40, Values!$B$4, Values!$B$5))</f>
        <v>58.95</v>
      </c>
      <c r="L41" s="39" t="n">
        <f aca="false">IF(ISBLANK(Values!E40),"",Values!$B$18)</f>
        <v>5</v>
      </c>
      <c r="M41" s="28" t="str">
        <f aca="false">IF(ISBLANK(Values!E40),"",Values!$M40)</f>
        <v>https://download.lenovo.com/Images/Parts/01AX596/01AX596_A.jpg</v>
      </c>
      <c r="N41" s="28" t="str">
        <f aca="false">IF(ISBLANK(Values!$F40),"",Values!N40)</f>
        <v>https://download.lenovo.com/Images/Parts/01AX596/01AX596_B.jpg</v>
      </c>
      <c r="O41" s="28" t="str">
        <f aca="false">IF(ISBLANK(Values!$F40),"",Values!O40)</f>
        <v>https://download.lenovo.com/Images/Parts/01AX596/01AX596_details.jpg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T470 parent</v>
      </c>
      <c r="Y41" s="38"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0" t="str">
        <f aca="false">IF(ISBLANK(Values!E40),"",IF(Values!I40,Values!$B$23,Values!$B$33))</f>
        <v>👉 SATISFIED CUSTOMERS WORLDWIDE: more than 10.000 satisfied customers worldwide. Keyboard restored in Europe</v>
      </c>
      <c r="AJ41" s="41" t="str">
        <f aca="false">IF(ISBLANK(Values!E40),"","👉 "&amp;Values!H40&amp; " "&amp;Values!$B$24 &amp;" "&amp;Values!$B$3)</f>
        <v>👉 Swiss COMPATIBLE Lenovo T470 T480</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58.95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v>
      </c>
      <c r="B42" s="37" t="str">
        <f aca="false">IF(ISBLANK(Values!E41),"",Values!F41)</f>
        <v>Lenovo T470 BL - US INT</v>
      </c>
      <c r="C42" s="32" t="str">
        <f aca="false">IF(ISBLANK(Values!E41),"","TellusRem")</f>
        <v>TellusRem</v>
      </c>
      <c r="D42" s="30" t="n">
        <f aca="false">IF(ISBLANK(Values!E41),"",Values!E41)</f>
        <v>5714401470182</v>
      </c>
      <c r="E42" s="31" t="str">
        <f aca="false">IF(ISBLANK(Values!E41),"","EAN")</f>
        <v>EAN</v>
      </c>
      <c r="F42" s="28" t="str">
        <f aca="false">IF(ISBLANK(Values!E41),"",IF(Values!J41,Values!H41 &amp;" "&amp;  Values!$B$1 &amp; " " &amp;Values!$B$3,Values!G41 &amp;" "&amp;  Values!$B$2 &amp; " " &amp;Values!$B$3))</f>
        <v>US International Original Backlit Keyboard for Lenovo Thinkpad T470 T480</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T470 BL - US INT</v>
      </c>
      <c r="K42" s="28" t="n">
        <f aca="false">IF(ISBLANK(Values!E41),"",IF(Values!J41, Values!$B$4, Values!$B$5))</f>
        <v>58.95</v>
      </c>
      <c r="L42" s="39" t="n">
        <f aca="false">IF(ISBLANK(Values!E41),"",Values!$B$18)</f>
        <v>5</v>
      </c>
      <c r="M42" s="28" t="str">
        <f aca="false">IF(ISBLANK(Values!E41),"",Values!$M41)</f>
        <v>https://download.lenovo.com/Images/Parts/01AX599/01AX599_A.jpg</v>
      </c>
      <c r="N42" s="28" t="str">
        <f aca="false">IF(ISBLANK(Values!$F41),"",Values!N41)</f>
        <v>https://download.lenovo.com/Images/Parts/01AX599/01AX599_B.jpg</v>
      </c>
      <c r="O42" s="28" t="str">
        <f aca="false">IF(ISBLANK(Values!$F41),"",Values!O41)</f>
        <v>https://download.lenovo.com/Images/Parts/01AX599/01AX599_details.jpg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T470 parent</v>
      </c>
      <c r="Y42" s="38"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0" t="str">
        <f aca="false">IF(ISBLANK(Values!E41),"",IF(Values!I41,Values!$B$23,Values!$B$33))</f>
        <v>👉 SATISFIED CUSTOMERS WORLDWIDE: more than 10.000 satisfied customers worldwide.  Brand New from Open box, Replacement Lenovo keyboard.</v>
      </c>
      <c r="AJ42" s="41" t="str">
        <f aca="false">IF(ISBLANK(Values!E41),"","👉 "&amp;Values!H41&amp; " "&amp;Values!$B$24 &amp;" "&amp;Values!$B$3)</f>
        <v>👉 US International COMPATIBLE Lenovo T470 T480</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58.95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v>
      </c>
      <c r="B43" s="37" t="str">
        <f aca="false">IF(ISBLANK(Values!E42),"",Values!F42)</f>
        <v>Lenovo T470 BL - RUS</v>
      </c>
      <c r="C43" s="32" t="str">
        <f aca="false">IF(ISBLANK(Values!E42),"","TellusRem")</f>
        <v>TellusRem</v>
      </c>
      <c r="D43" s="30" t="n">
        <f aca="false">IF(ISBLANK(Values!E42),"",Values!E42)</f>
        <v>5714401470199</v>
      </c>
      <c r="E43" s="31" t="str">
        <f aca="false">IF(ISBLANK(Values!E42),"","EAN")</f>
        <v>EAN</v>
      </c>
      <c r="F43" s="28" t="str">
        <f aca="false">IF(ISBLANK(Values!E42),"",IF(Values!J42,Values!H42 &amp;" "&amp;  Values!$B$1 &amp; " " &amp;Values!$B$3,Values!G42 &amp;" "&amp;  Values!$B$2 &amp; " " &amp;Values!$B$3))</f>
        <v>Russian Original Backlit Keyboard for Lenovo Thinkpad T470 T480</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T470 BL - RUS</v>
      </c>
      <c r="K43" s="28" t="n">
        <f aca="false">IF(ISBLANK(Values!E42),"",IF(Values!J42, Values!$B$4, Values!$B$5))</f>
        <v>58.95</v>
      </c>
      <c r="L43" s="39" t="n">
        <f aca="false">IF(ISBLANK(Values!E42),"",Values!$B$18)</f>
        <v>5</v>
      </c>
      <c r="M43" s="28" t="str">
        <f aca="false">IF(ISBLANK(Values!E42),"",Values!$M42)</f>
        <v>https://download.lenovo.com/Images/Parts/01AX510/01AX510_A.jpg</v>
      </c>
      <c r="N43" s="28" t="str">
        <f aca="false">IF(ISBLANK(Values!$F42),"",Values!N42)</f>
        <v>https://download.lenovo.com/Images/Parts/01AX510/01AX510_B.jpg</v>
      </c>
      <c r="O43" s="28" t="str">
        <f aca="false">IF(ISBLANK(Values!$F42),"",Values!O42)</f>
        <v>https://download.lenovo.com/Images/Parts/01AX510/01AX510_details.jpg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T470 parent</v>
      </c>
      <c r="Y43" s="38"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0" t="str">
        <f aca="false">IF(ISBLANK(Values!E42),"",IF(Values!I42,Values!$B$23,Values!$B$33))</f>
        <v>👉 SATISFIED CUSTOMERS WORLDWIDE: more than 10.000 satisfied customers worldwide. Keyboard restored in Europe</v>
      </c>
      <c r="AJ43" s="41" t="str">
        <f aca="false">IF(ISBLANK(Values!E42),"","👉 "&amp;Values!H42&amp; " "&amp;Values!$B$24 &amp;" "&amp;Values!$B$3)</f>
        <v>👉 Russian COMPATIBLE Lenovo T470 T480</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58.95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v>
      </c>
      <c r="B44" s="37" t="str">
        <f aca="false">IF(ISBLANK(Values!E43),"",Values!F43)</f>
        <v>Lenovo T470 BL - US</v>
      </c>
      <c r="C44" s="32" t="str">
        <f aca="false">IF(ISBLANK(Values!E43),"","TellusRem")</f>
        <v>TellusRem</v>
      </c>
      <c r="D44" s="30" t="n">
        <f aca="false">IF(ISBLANK(Values!E43),"",Values!E43)</f>
        <v>5714401470205</v>
      </c>
      <c r="E44" s="31" t="str">
        <f aca="false">IF(ISBLANK(Values!E43),"","EAN")</f>
        <v>EAN</v>
      </c>
      <c r="F44" s="28" t="str">
        <f aca="false">IF(ISBLANK(Values!E43),"",IF(Values!J43,Values!H43 &amp;" "&amp;  Values!$B$1 &amp; " " &amp;Values!$B$3,Values!G43 &amp;" "&amp;  Values!$B$2 &amp; " " &amp;Values!$B$3))</f>
        <v>US Original Backlit Keyboard for Lenovo Thinkpad T470 T480</v>
      </c>
      <c r="G44" s="32" t="s">
        <v>350</v>
      </c>
      <c r="H44" s="27" t="str">
        <f aca="false">IF(ISBLANK(Values!E43),"",Values!$B$16)</f>
        <v>laptop-computer-replacement-parts</v>
      </c>
      <c r="I44" s="27" t="str">
        <f aca="false">IF(ISBLANK(Values!E43),"","4730574031")</f>
        <v>4730574031</v>
      </c>
      <c r="J44" s="38" t="str">
        <f aca="false">IF(ISBLANK(Values!E43),"",Values!F43 )</f>
        <v>Lenovo T470 BL - US</v>
      </c>
      <c r="K44" s="28" t="n">
        <f aca="false">IF(ISBLANK(Values!E43),"",IF(Values!J43, Values!$B$4, Values!$B$5))</f>
        <v>58.95</v>
      </c>
      <c r="L44" s="39" t="n">
        <f aca="false">IF(ISBLANK(Values!E43),"",Values!$B$18)</f>
        <v>5</v>
      </c>
      <c r="M44" s="28" t="str">
        <f aca="false">IF(ISBLANK(Values!E43),"",Values!$M43)</f>
        <v>https://download.lenovo.com/Images/Parts/01AX569/01AX569_A.jpg</v>
      </c>
      <c r="N44" s="28" t="str">
        <f aca="false">IF(ISBLANK(Values!$F43),"",Values!N43)</f>
        <v>https://download.lenovo.com/Images/Parts/01AX569/01AX569_B.jpg</v>
      </c>
      <c r="O44" s="28" t="str">
        <f aca="false">IF(ISBLANK(Values!$F43),"",Values!O43)</f>
        <v>https://download.lenovo.com/Images/Parts/01AX569/01AX569_details.jpg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T470 parent</v>
      </c>
      <c r="Y44" s="38"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0" t="str">
        <f aca="false">IF(ISBLANK(Values!E43),"",IF(Values!I43,Values!$B$23,Values!$B$33))</f>
        <v>👉 SATISFIED CUSTOMERS WORLDWIDE: more than 10.000 satisfied customers worldwide.  Brand New from Open box, Replacement Lenovo keyboard.</v>
      </c>
      <c r="AJ44" s="41" t="str">
        <f aca="false">IF(ISBLANK(Values!E43),"","👉 "&amp;Values!H43&amp; " "&amp;Values!$B$24 &amp;" "&amp;Values!$B$3)</f>
        <v>👉 US COMPATIBLE Lenovo T470 T480</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58.95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28" t="str">
        <f aca="false">IF(ISBLANK(Values!$F122),"",Values!O122)</f>
        <v/>
      </c>
      <c r="P123" s="28" t="str">
        <f aca="false">IF(ISBLANK(Values!$F122),"",Values!P122)</f>
        <v/>
      </c>
      <c r="Q123" s="28" t="str">
        <f aca="false">IF(ISBLANK(Values!$F122),"",Values!Q122)</f>
        <v/>
      </c>
      <c r="R123" s="28" t="str">
        <f aca="false">IF(ISBLANK(Values!$F122),"",Values!R122)</f>
        <v/>
      </c>
      <c r="S123" s="28" t="str">
        <f aca="false">IF(ISBLANK(Values!$F122),"",Values!S122)</f>
        <v/>
      </c>
      <c r="T123" s="28" t="str">
        <f aca="false">IF(ISBLANK(Values!$F122),"",Values!T122)</f>
        <v/>
      </c>
      <c r="U123" s="28"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28" t="str">
        <f aca="false">IF(ISBLANK(Values!$F123),"",Values!O123)</f>
        <v/>
      </c>
      <c r="P124" s="28" t="str">
        <f aca="false">IF(ISBLANK(Values!$F123),"",Values!P123)</f>
        <v/>
      </c>
      <c r="Q124" s="28" t="str">
        <f aca="false">IF(ISBLANK(Values!$F123),"",Values!Q123)</f>
        <v/>
      </c>
      <c r="R124" s="28" t="str">
        <f aca="false">IF(ISBLANK(Values!$F123),"",Values!R123)</f>
        <v/>
      </c>
      <c r="S124" s="28" t="str">
        <f aca="false">IF(ISBLANK(Values!$F123),"",Values!S123)</f>
        <v/>
      </c>
      <c r="T124" s="28" t="str">
        <f aca="false">IF(ISBLANK(Values!$F123),"",Values!T123)</f>
        <v/>
      </c>
      <c r="U124" s="28"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28" t="str">
        <f aca="false">IF(ISBLANK(Values!$F124),"",Values!O124)</f>
        <v/>
      </c>
      <c r="P125" s="28" t="str">
        <f aca="false">IF(ISBLANK(Values!$F124),"",Values!P124)</f>
        <v/>
      </c>
      <c r="Q125" s="28" t="str">
        <f aca="false">IF(ISBLANK(Values!$F124),"",Values!Q124)</f>
        <v/>
      </c>
      <c r="R125" s="28" t="str">
        <f aca="false">IF(ISBLANK(Values!$F124),"",Values!R124)</f>
        <v/>
      </c>
      <c r="S125" s="28" t="str">
        <f aca="false">IF(ISBLANK(Values!$F124),"",Values!S124)</f>
        <v/>
      </c>
      <c r="T125" s="28" t="str">
        <f aca="false">IF(ISBLANK(Values!$F124),"",Values!T124)</f>
        <v/>
      </c>
      <c r="U125" s="28"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28" t="str">
        <f aca="false">IF(ISBLANK(Values!$F125),"",Values!O125)</f>
        <v/>
      </c>
      <c r="P126" s="28" t="str">
        <f aca="false">IF(ISBLANK(Values!$F125),"",Values!P125)</f>
        <v/>
      </c>
      <c r="Q126" s="28" t="str">
        <f aca="false">IF(ISBLANK(Values!$F125),"",Values!Q125)</f>
        <v/>
      </c>
      <c r="R126" s="28" t="str">
        <f aca="false">IF(ISBLANK(Values!$F125),"",Values!R125)</f>
        <v/>
      </c>
      <c r="S126" s="28" t="str">
        <f aca="false">IF(ISBLANK(Values!$F125),"",Values!S125)</f>
        <v/>
      </c>
      <c r="T126" s="28" t="str">
        <f aca="false">IF(ISBLANK(Values!$F125),"",Values!T125)</f>
        <v/>
      </c>
      <c r="U126" s="28"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28" t="str">
        <f aca="false">IF(ISBLANK(Values!$F126),"",Values!O126)</f>
        <v/>
      </c>
      <c r="P127" s="28" t="str">
        <f aca="false">IF(ISBLANK(Values!$F126),"",Values!P126)</f>
        <v/>
      </c>
      <c r="Q127" s="28" t="str">
        <f aca="false">IF(ISBLANK(Values!$F126),"",Values!Q126)</f>
        <v/>
      </c>
      <c r="R127" s="28" t="str">
        <f aca="false">IF(ISBLANK(Values!$F126),"",Values!R126)</f>
        <v/>
      </c>
      <c r="S127" s="28" t="str">
        <f aca="false">IF(ISBLANK(Values!$F126),"",Values!S126)</f>
        <v/>
      </c>
      <c r="T127" s="28" t="str">
        <f aca="false">IF(ISBLANK(Values!$F126),"",Values!T126)</f>
        <v/>
      </c>
      <c r="U127" s="28"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28" t="str">
        <f aca="false">IF(ISBLANK(Values!$F127),"",Values!O127)</f>
        <v/>
      </c>
      <c r="P128" s="28" t="str">
        <f aca="false">IF(ISBLANK(Values!$F127),"",Values!P127)</f>
        <v/>
      </c>
      <c r="Q128" s="28" t="str">
        <f aca="false">IF(ISBLANK(Values!$F127),"",Values!Q127)</f>
        <v/>
      </c>
      <c r="R128" s="28" t="str">
        <f aca="false">IF(ISBLANK(Values!$F127),"",Values!R127)</f>
        <v/>
      </c>
      <c r="S128" s="28" t="str">
        <f aca="false">IF(ISBLANK(Values!$F127),"",Values!S127)</f>
        <v/>
      </c>
      <c r="T128" s="28" t="str">
        <f aca="false">IF(ISBLANK(Values!$F127),"",Values!T127)</f>
        <v/>
      </c>
      <c r="U128" s="28"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28" t="str">
        <f aca="false">IF(ISBLANK(Values!$F128),"",Values!O128)</f>
        <v/>
      </c>
      <c r="P129" s="28" t="str">
        <f aca="false">IF(ISBLANK(Values!$F128),"",Values!P128)</f>
        <v/>
      </c>
      <c r="Q129" s="28" t="str">
        <f aca="false">IF(ISBLANK(Values!$F128),"",Values!Q128)</f>
        <v/>
      </c>
      <c r="R129" s="28" t="str">
        <f aca="false">IF(ISBLANK(Values!$F128),"",Values!R128)</f>
        <v/>
      </c>
      <c r="S129" s="28" t="str">
        <f aca="false">IF(ISBLANK(Values!$F128),"",Values!S128)</f>
        <v/>
      </c>
      <c r="T129" s="28" t="str">
        <f aca="false">IF(ISBLANK(Values!$F128),"",Values!T128)</f>
        <v/>
      </c>
      <c r="U129" s="28"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28" t="str">
        <f aca="false">IF(ISBLANK(Values!$F129),"",Values!O129)</f>
        <v/>
      </c>
      <c r="P130" s="28" t="str">
        <f aca="false">IF(ISBLANK(Values!$F129),"",Values!P129)</f>
        <v/>
      </c>
      <c r="Q130" s="28" t="str">
        <f aca="false">IF(ISBLANK(Values!$F129),"",Values!Q129)</f>
        <v/>
      </c>
      <c r="R130" s="28" t="str">
        <f aca="false">IF(ISBLANK(Values!$F129),"",Values!R129)</f>
        <v/>
      </c>
      <c r="S130" s="28" t="str">
        <f aca="false">IF(ISBLANK(Values!$F129),"",Values!S129)</f>
        <v/>
      </c>
      <c r="T130" s="28" t="str">
        <f aca="false">IF(ISBLANK(Values!$F129),"",Values!T129)</f>
        <v/>
      </c>
      <c r="U130" s="28"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28" t="str">
        <f aca="false">IF(ISBLANK(Values!$F130),"",Values!O130)</f>
        <v/>
      </c>
      <c r="P131" s="28" t="str">
        <f aca="false">IF(ISBLANK(Values!$F130),"",Values!P130)</f>
        <v/>
      </c>
      <c r="Q131" s="28" t="str">
        <f aca="false">IF(ISBLANK(Values!$F130),"",Values!Q130)</f>
        <v/>
      </c>
      <c r="R131" s="28" t="str">
        <f aca="false">IF(ISBLANK(Values!$F130),"",Values!R130)</f>
        <v/>
      </c>
      <c r="S131" s="28" t="str">
        <f aca="false">IF(ISBLANK(Values!$F130),"",Values!S130)</f>
        <v/>
      </c>
      <c r="T131" s="28" t="str">
        <f aca="false">IF(ISBLANK(Values!$F130),"",Values!T130)</f>
        <v/>
      </c>
      <c r="U131" s="28"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28" t="str">
        <f aca="false">IF(ISBLANK(Values!$F131),"",Values!O131)</f>
        <v/>
      </c>
      <c r="P132" s="28" t="str">
        <f aca="false">IF(ISBLANK(Values!$F131),"",Values!P131)</f>
        <v/>
      </c>
      <c r="Q132" s="28" t="str">
        <f aca="false">IF(ISBLANK(Values!$F131),"",Values!Q131)</f>
        <v/>
      </c>
      <c r="R132" s="28" t="str">
        <f aca="false">IF(ISBLANK(Values!$F131),"",Values!R131)</f>
        <v/>
      </c>
      <c r="S132" s="28" t="str">
        <f aca="false">IF(ISBLANK(Values!$F131),"",Values!S131)</f>
        <v/>
      </c>
      <c r="T132" s="28" t="str">
        <f aca="false">IF(ISBLANK(Values!$F131),"",Values!T131)</f>
        <v/>
      </c>
      <c r="U132" s="28"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28" t="str">
        <f aca="false">IF(ISBLANK(Values!$F132),"",Values!O132)</f>
        <v/>
      </c>
      <c r="P133" s="28" t="str">
        <f aca="false">IF(ISBLANK(Values!$F132),"",Values!P132)</f>
        <v/>
      </c>
      <c r="Q133" s="28" t="str">
        <f aca="false">IF(ISBLANK(Values!$F132),"",Values!Q132)</f>
        <v/>
      </c>
      <c r="R133" s="28" t="str">
        <f aca="false">IF(ISBLANK(Values!$F132),"",Values!R132)</f>
        <v/>
      </c>
      <c r="S133" s="28" t="str">
        <f aca="false">IF(ISBLANK(Values!$F132),"",Values!S132)</f>
        <v/>
      </c>
      <c r="T133" s="28" t="str">
        <f aca="false">IF(ISBLANK(Values!$F132),"",Values!T132)</f>
        <v/>
      </c>
      <c r="U133" s="28"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28" t="str">
        <f aca="false">IF(ISBLANK(Values!$F133),"",Values!O133)</f>
        <v/>
      </c>
      <c r="P134" s="28" t="str">
        <f aca="false">IF(ISBLANK(Values!$F133),"",Values!P133)</f>
        <v/>
      </c>
      <c r="Q134" s="28" t="str">
        <f aca="false">IF(ISBLANK(Values!$F133),"",Values!Q133)</f>
        <v/>
      </c>
      <c r="R134" s="28" t="str">
        <f aca="false">IF(ISBLANK(Values!$F133),"",Values!R133)</f>
        <v/>
      </c>
      <c r="S134" s="28" t="str">
        <f aca="false">IF(ISBLANK(Values!$F133),"",Values!S133)</f>
        <v/>
      </c>
      <c r="T134" s="28" t="str">
        <f aca="false">IF(ISBLANK(Values!$F133),"",Values!T133)</f>
        <v/>
      </c>
      <c r="U134" s="28"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28" t="str">
        <f aca="false">IF(ISBLANK(Values!$F134),"",Values!O134)</f>
        <v/>
      </c>
      <c r="P135" s="28" t="str">
        <f aca="false">IF(ISBLANK(Values!$F134),"",Values!P134)</f>
        <v/>
      </c>
      <c r="Q135" s="28" t="str">
        <f aca="false">IF(ISBLANK(Values!$F134),"",Values!Q134)</f>
        <v/>
      </c>
      <c r="R135" s="28" t="str">
        <f aca="false">IF(ISBLANK(Values!$F134),"",Values!R134)</f>
        <v/>
      </c>
      <c r="S135" s="28" t="str">
        <f aca="false">IF(ISBLANK(Values!$F134),"",Values!S134)</f>
        <v/>
      </c>
      <c r="T135" s="28" t="str">
        <f aca="false">IF(ISBLANK(Values!$F134),"",Values!T134)</f>
        <v/>
      </c>
      <c r="U135" s="28"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28" t="str">
        <f aca="false">IF(ISBLANK(Values!$F135),"",Values!O135)</f>
        <v/>
      </c>
      <c r="P136" s="28" t="str">
        <f aca="false">IF(ISBLANK(Values!$F135),"",Values!P135)</f>
        <v/>
      </c>
      <c r="Q136" s="28" t="str">
        <f aca="false">IF(ISBLANK(Values!$F135),"",Values!Q135)</f>
        <v/>
      </c>
      <c r="R136" s="28" t="str">
        <f aca="false">IF(ISBLANK(Values!$F135),"",Values!R135)</f>
        <v/>
      </c>
      <c r="S136" s="28" t="str">
        <f aca="false">IF(ISBLANK(Values!$F135),"",Values!S135)</f>
        <v/>
      </c>
      <c r="T136" s="28" t="str">
        <f aca="false">IF(ISBLANK(Values!$F135),"",Values!T135)</f>
        <v/>
      </c>
      <c r="U136" s="28"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28" t="str">
        <f aca="false">IF(ISBLANK(Values!$F136),"",Values!O136)</f>
        <v/>
      </c>
      <c r="P137" s="28" t="str">
        <f aca="false">IF(ISBLANK(Values!$F136),"",Values!P136)</f>
        <v/>
      </c>
      <c r="Q137" s="28" t="str">
        <f aca="false">IF(ISBLANK(Values!$F136),"",Values!Q136)</f>
        <v/>
      </c>
      <c r="R137" s="28" t="str">
        <f aca="false">IF(ISBLANK(Values!$F136),"",Values!R136)</f>
        <v/>
      </c>
      <c r="S137" s="28" t="str">
        <f aca="false">IF(ISBLANK(Values!$F136),"",Values!S136)</f>
        <v/>
      </c>
      <c r="T137" s="28" t="str">
        <f aca="false">IF(ISBLANK(Values!$F136),"",Values!T136)</f>
        <v/>
      </c>
      <c r="U137" s="28"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28" t="str">
        <f aca="false">IF(ISBLANK(Values!$F137),"",Values!O137)</f>
        <v/>
      </c>
      <c r="P138" s="28" t="str">
        <f aca="false">IF(ISBLANK(Values!$F137),"",Values!P137)</f>
        <v/>
      </c>
      <c r="Q138" s="28" t="str">
        <f aca="false">IF(ISBLANK(Values!$F137),"",Values!Q137)</f>
        <v/>
      </c>
      <c r="R138" s="28" t="str">
        <f aca="false">IF(ISBLANK(Values!$F137),"",Values!R137)</f>
        <v/>
      </c>
      <c r="S138" s="28" t="str">
        <f aca="false">IF(ISBLANK(Values!$F137),"",Values!S137)</f>
        <v/>
      </c>
      <c r="T138" s="28" t="str">
        <f aca="false">IF(ISBLANK(Values!$F137),"",Values!T137)</f>
        <v/>
      </c>
      <c r="U138" s="28"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28" t="str">
        <f aca="false">IF(ISBLANK(Values!$F138),"",Values!O138)</f>
        <v/>
      </c>
      <c r="P139" s="28" t="str">
        <f aca="false">IF(ISBLANK(Values!$F138),"",Values!P138)</f>
        <v/>
      </c>
      <c r="Q139" s="28" t="str">
        <f aca="false">IF(ISBLANK(Values!$F138),"",Values!Q138)</f>
        <v/>
      </c>
      <c r="R139" s="28" t="str">
        <f aca="false">IF(ISBLANK(Values!$F138),"",Values!R138)</f>
        <v/>
      </c>
      <c r="S139" s="28" t="str">
        <f aca="false">IF(ISBLANK(Values!$F138),"",Values!S138)</f>
        <v/>
      </c>
      <c r="T139" s="28" t="str">
        <f aca="false">IF(ISBLANK(Values!$F138),"",Values!T138)</f>
        <v/>
      </c>
      <c r="U139" s="28"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28" t="str">
        <f aca="false">IF(ISBLANK(Values!$F139),"",Values!O139)</f>
        <v/>
      </c>
      <c r="P140" s="28" t="str">
        <f aca="false">IF(ISBLANK(Values!$F139),"",Values!P139)</f>
        <v/>
      </c>
      <c r="Q140" s="28" t="str">
        <f aca="false">IF(ISBLANK(Values!$F139),"",Values!Q139)</f>
        <v/>
      </c>
      <c r="R140" s="28" t="str">
        <f aca="false">IF(ISBLANK(Values!$F139),"",Values!R139)</f>
        <v/>
      </c>
      <c r="S140" s="28" t="str">
        <f aca="false">IF(ISBLANK(Values!$F139),"",Values!S139)</f>
        <v/>
      </c>
      <c r="T140" s="28" t="str">
        <f aca="false">IF(ISBLANK(Values!$F139),"",Values!T139)</f>
        <v/>
      </c>
      <c r="U140" s="28"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28" t="str">
        <f aca="false">IF(ISBLANK(Values!$F140),"",Values!O140)</f>
        <v/>
      </c>
      <c r="P141" s="28" t="str">
        <f aca="false">IF(ISBLANK(Values!$F140),"",Values!P140)</f>
        <v/>
      </c>
      <c r="Q141" s="28" t="str">
        <f aca="false">IF(ISBLANK(Values!$F140),"",Values!Q140)</f>
        <v/>
      </c>
      <c r="R141" s="28" t="str">
        <f aca="false">IF(ISBLANK(Values!$F140),"",Values!R140)</f>
        <v/>
      </c>
      <c r="S141" s="28" t="str">
        <f aca="false">IF(ISBLANK(Values!$F140),"",Values!S140)</f>
        <v/>
      </c>
      <c r="T141" s="28" t="str">
        <f aca="false">IF(ISBLANK(Values!$F140),"",Values!T140)</f>
        <v/>
      </c>
      <c r="U141" s="28"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28" t="str">
        <f aca="false">IF(ISBLANK(Values!$F141),"",Values!O141)</f>
        <v/>
      </c>
      <c r="P142" s="28" t="str">
        <f aca="false">IF(ISBLANK(Values!$F141),"",Values!P141)</f>
        <v/>
      </c>
      <c r="Q142" s="28" t="str">
        <f aca="false">IF(ISBLANK(Values!$F141),"",Values!Q141)</f>
        <v/>
      </c>
      <c r="R142" s="28" t="str">
        <f aca="false">IF(ISBLANK(Values!$F141),"",Values!R141)</f>
        <v/>
      </c>
      <c r="S142" s="28" t="str">
        <f aca="false">IF(ISBLANK(Values!$F141),"",Values!S141)</f>
        <v/>
      </c>
      <c r="T142" s="28" t="str">
        <f aca="false">IF(ISBLANK(Values!$F141),"",Values!T141)</f>
        <v/>
      </c>
      <c r="U142" s="28"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28" t="str">
        <f aca="false">IF(ISBLANK(Values!$F142),"",Values!O142)</f>
        <v/>
      </c>
      <c r="P143" s="28" t="str">
        <f aca="false">IF(ISBLANK(Values!$F142),"",Values!P142)</f>
        <v/>
      </c>
      <c r="Q143" s="28" t="str">
        <f aca="false">IF(ISBLANK(Values!$F142),"",Values!Q142)</f>
        <v/>
      </c>
      <c r="R143" s="28" t="str">
        <f aca="false">IF(ISBLANK(Values!$F142),"",Values!R142)</f>
        <v/>
      </c>
      <c r="S143" s="28" t="str">
        <f aca="false">IF(ISBLANK(Values!$F142),"",Values!S142)</f>
        <v/>
      </c>
      <c r="T143" s="28" t="str">
        <f aca="false">IF(ISBLANK(Values!$F142),"",Values!T142)</f>
        <v/>
      </c>
      <c r="U143" s="28"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28" t="str">
        <f aca="false">IF(ISBLANK(Values!$F143),"",Values!O143)</f>
        <v/>
      </c>
      <c r="P144" s="28" t="str">
        <f aca="false">IF(ISBLANK(Values!$F143),"",Values!P143)</f>
        <v/>
      </c>
      <c r="Q144" s="28" t="str">
        <f aca="false">IF(ISBLANK(Values!$F143),"",Values!Q143)</f>
        <v/>
      </c>
      <c r="R144" s="28" t="str">
        <f aca="false">IF(ISBLANK(Values!$F143),"",Values!R143)</f>
        <v/>
      </c>
      <c r="S144" s="28" t="str">
        <f aca="false">IF(ISBLANK(Values!$F143),"",Values!S143)</f>
        <v/>
      </c>
      <c r="T144" s="28" t="str">
        <f aca="false">IF(ISBLANK(Values!$F143),"",Values!T143)</f>
        <v/>
      </c>
      <c r="U144" s="28"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28" t="str">
        <f aca="false">IF(ISBLANK(Values!$F144),"",Values!O144)</f>
        <v/>
      </c>
      <c r="P145" s="28" t="str">
        <f aca="false">IF(ISBLANK(Values!$F144),"",Values!P144)</f>
        <v/>
      </c>
      <c r="Q145" s="28" t="str">
        <f aca="false">IF(ISBLANK(Values!$F144),"",Values!Q144)</f>
        <v/>
      </c>
      <c r="R145" s="28" t="str">
        <f aca="false">IF(ISBLANK(Values!$F144),"",Values!R144)</f>
        <v/>
      </c>
      <c r="S145" s="28" t="str">
        <f aca="false">IF(ISBLANK(Values!$F144),"",Values!S144)</f>
        <v/>
      </c>
      <c r="T145" s="28" t="str">
        <f aca="false">IF(ISBLANK(Values!$F144),"",Values!T144)</f>
        <v/>
      </c>
      <c r="U145" s="28"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28" t="str">
        <f aca="false">IF(ISBLANK(Values!$F145),"",Values!O145)</f>
        <v/>
      </c>
      <c r="P146" s="28" t="str">
        <f aca="false">IF(ISBLANK(Values!$F145),"",Values!P145)</f>
        <v/>
      </c>
      <c r="Q146" s="28" t="str">
        <f aca="false">IF(ISBLANK(Values!$F145),"",Values!Q145)</f>
        <v/>
      </c>
      <c r="R146" s="28" t="str">
        <f aca="false">IF(ISBLANK(Values!$F145),"",Values!R145)</f>
        <v/>
      </c>
      <c r="S146" s="28" t="str">
        <f aca="false">IF(ISBLANK(Values!$F145),"",Values!S145)</f>
        <v/>
      </c>
      <c r="T146" s="28" t="str">
        <f aca="false">IF(ISBLANK(Values!$F145),"",Values!T145)</f>
        <v/>
      </c>
      <c r="U146" s="28"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28" t="str">
        <f aca="false">IF(ISBLANK(Values!$F146),"",Values!O146)</f>
        <v/>
      </c>
      <c r="P147" s="28" t="str">
        <f aca="false">IF(ISBLANK(Values!$F146),"",Values!P146)</f>
        <v/>
      </c>
      <c r="Q147" s="28" t="str">
        <f aca="false">IF(ISBLANK(Values!$F146),"",Values!Q146)</f>
        <v/>
      </c>
      <c r="R147" s="28" t="str">
        <f aca="false">IF(ISBLANK(Values!$F146),"",Values!R146)</f>
        <v/>
      </c>
      <c r="S147" s="28" t="str">
        <f aca="false">IF(ISBLANK(Values!$F146),"",Values!S146)</f>
        <v/>
      </c>
      <c r="T147" s="28" t="str">
        <f aca="false">IF(ISBLANK(Values!$F146),"",Values!T146)</f>
        <v/>
      </c>
      <c r="U147" s="28"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28" t="str">
        <f aca="false">IF(ISBLANK(Values!$F147),"",Values!O147)</f>
        <v/>
      </c>
      <c r="P148" s="28" t="str">
        <f aca="false">IF(ISBLANK(Values!$F147),"",Values!P147)</f>
        <v/>
      </c>
      <c r="Q148" s="28" t="str">
        <f aca="false">IF(ISBLANK(Values!$F147),"",Values!Q147)</f>
        <v/>
      </c>
      <c r="R148" s="28" t="str">
        <f aca="false">IF(ISBLANK(Values!$F147),"",Values!R147)</f>
        <v/>
      </c>
      <c r="S148" s="28" t="str">
        <f aca="false">IF(ISBLANK(Values!$F147),"",Values!S147)</f>
        <v/>
      </c>
      <c r="T148" s="28" t="str">
        <f aca="false">IF(ISBLANK(Values!$F147),"",Values!T147)</f>
        <v/>
      </c>
      <c r="U148" s="28"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28" t="str">
        <f aca="false">IF(ISBLANK(Values!$F148),"",Values!O148)</f>
        <v/>
      </c>
      <c r="P149" s="28" t="str">
        <f aca="false">IF(ISBLANK(Values!$F148),"",Values!P148)</f>
        <v/>
      </c>
      <c r="Q149" s="28" t="str">
        <f aca="false">IF(ISBLANK(Values!$F148),"",Values!Q148)</f>
        <v/>
      </c>
      <c r="R149" s="28" t="str">
        <f aca="false">IF(ISBLANK(Values!$F148),"",Values!R148)</f>
        <v/>
      </c>
      <c r="S149" s="28" t="str">
        <f aca="false">IF(ISBLANK(Values!$F148),"",Values!S148)</f>
        <v/>
      </c>
      <c r="T149" s="28" t="str">
        <f aca="false">IF(ISBLANK(Values!$F148),"",Values!T148)</f>
        <v/>
      </c>
      <c r="U149" s="28"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28" t="str">
        <f aca="false">IF(ISBLANK(Values!$F149),"",Values!O149)</f>
        <v/>
      </c>
      <c r="P150" s="28" t="str">
        <f aca="false">IF(ISBLANK(Values!$F149),"",Values!P149)</f>
        <v/>
      </c>
      <c r="Q150" s="28" t="str">
        <f aca="false">IF(ISBLANK(Values!$F149),"",Values!Q149)</f>
        <v/>
      </c>
      <c r="R150" s="28" t="str">
        <f aca="false">IF(ISBLANK(Values!$F149),"",Values!R149)</f>
        <v/>
      </c>
      <c r="S150" s="28" t="str">
        <f aca="false">IF(ISBLANK(Values!$F149),"",Values!S149)</f>
        <v/>
      </c>
      <c r="T150" s="28" t="str">
        <f aca="false">IF(ISBLANK(Values!$F149),"",Values!T149)</f>
        <v/>
      </c>
      <c r="U150" s="28"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28" t="str">
        <f aca="false">IF(ISBLANK(Values!$F150),"",Values!O150)</f>
        <v/>
      </c>
      <c r="P151" s="28" t="str">
        <f aca="false">IF(ISBLANK(Values!$F150),"",Values!P150)</f>
        <v/>
      </c>
      <c r="Q151" s="28" t="str">
        <f aca="false">IF(ISBLANK(Values!$F150),"",Values!Q150)</f>
        <v/>
      </c>
      <c r="R151" s="28" t="str">
        <f aca="false">IF(ISBLANK(Values!$F150),"",Values!R150)</f>
        <v/>
      </c>
      <c r="S151" s="28" t="str">
        <f aca="false">IF(ISBLANK(Values!$F150),"",Values!S150)</f>
        <v/>
      </c>
      <c r="T151" s="28" t="str">
        <f aca="false">IF(ISBLANK(Values!$F150),"",Values!T150)</f>
        <v/>
      </c>
      <c r="U151" s="28"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28" t="str">
        <f aca="false">IF(ISBLANK(Values!$F151),"",Values!O151)</f>
        <v/>
      </c>
      <c r="P152" s="28" t="str">
        <f aca="false">IF(ISBLANK(Values!$F151),"",Values!P151)</f>
        <v/>
      </c>
      <c r="Q152" s="28" t="str">
        <f aca="false">IF(ISBLANK(Values!$F151),"",Values!Q151)</f>
        <v/>
      </c>
      <c r="R152" s="28" t="str">
        <f aca="false">IF(ISBLANK(Values!$F151),"",Values!R151)</f>
        <v/>
      </c>
      <c r="S152" s="28" t="str">
        <f aca="false">IF(ISBLANK(Values!$F151),"",Values!S151)</f>
        <v/>
      </c>
      <c r="T152" s="28" t="str">
        <f aca="false">IF(ISBLANK(Values!$F151),"",Values!T151)</f>
        <v/>
      </c>
      <c r="U152" s="28"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28" t="str">
        <f aca="false">IF(ISBLANK(Values!$F152),"",Values!O152)</f>
        <v/>
      </c>
      <c r="P153" s="28" t="str">
        <f aca="false">IF(ISBLANK(Values!$F152),"",Values!P152)</f>
        <v/>
      </c>
      <c r="Q153" s="28" t="str">
        <f aca="false">IF(ISBLANK(Values!$F152),"",Values!Q152)</f>
        <v/>
      </c>
      <c r="R153" s="28" t="str">
        <f aca="false">IF(ISBLANK(Values!$F152),"",Values!R152)</f>
        <v/>
      </c>
      <c r="S153" s="28" t="str">
        <f aca="false">IF(ISBLANK(Values!$F152),"",Values!S152)</f>
        <v/>
      </c>
      <c r="T153" s="28" t="str">
        <f aca="false">IF(ISBLANK(Values!$F152),"",Values!T152)</f>
        <v/>
      </c>
      <c r="U153" s="28"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28" t="str">
        <f aca="false">IF(ISBLANK(Values!$F153),"",Values!O153)</f>
        <v/>
      </c>
      <c r="P154" s="28" t="str">
        <f aca="false">IF(ISBLANK(Values!$F153),"",Values!P153)</f>
        <v/>
      </c>
      <c r="Q154" s="28" t="str">
        <f aca="false">IF(ISBLANK(Values!$F153),"",Values!Q153)</f>
        <v/>
      </c>
      <c r="R154" s="28" t="str">
        <f aca="false">IF(ISBLANK(Values!$F153),"",Values!R153)</f>
        <v/>
      </c>
      <c r="S154" s="28" t="str">
        <f aca="false">IF(ISBLANK(Values!$F153),"",Values!S153)</f>
        <v/>
      </c>
      <c r="T154" s="28" t="str">
        <f aca="false">IF(ISBLANK(Values!$F153),"",Values!T153)</f>
        <v/>
      </c>
      <c r="U154" s="28"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28" t="str">
        <f aca="false">IF(ISBLANK(Values!$F154),"",Values!O154)</f>
        <v/>
      </c>
      <c r="P155" s="28" t="str">
        <f aca="false">IF(ISBLANK(Values!$F154),"",Values!P154)</f>
        <v/>
      </c>
      <c r="Q155" s="28" t="str">
        <f aca="false">IF(ISBLANK(Values!$F154),"",Values!Q154)</f>
        <v/>
      </c>
      <c r="R155" s="28" t="str">
        <f aca="false">IF(ISBLANK(Values!$F154),"",Values!R154)</f>
        <v/>
      </c>
      <c r="S155" s="28" t="str">
        <f aca="false">IF(ISBLANK(Values!$F154),"",Values!S154)</f>
        <v/>
      </c>
      <c r="T155" s="28" t="str">
        <f aca="false">IF(ISBLANK(Values!$F154),"",Values!T154)</f>
        <v/>
      </c>
      <c r="U155" s="28"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28" t="str">
        <f aca="false">IF(ISBLANK(Values!$F155),"",Values!O155)</f>
        <v/>
      </c>
      <c r="P156" s="28" t="str">
        <f aca="false">IF(ISBLANK(Values!$F155),"",Values!P155)</f>
        <v/>
      </c>
      <c r="Q156" s="28" t="str">
        <f aca="false">IF(ISBLANK(Values!$F155),"",Values!Q155)</f>
        <v/>
      </c>
      <c r="R156" s="28" t="str">
        <f aca="false">IF(ISBLANK(Values!$F155),"",Values!R155)</f>
        <v/>
      </c>
      <c r="S156" s="28" t="str">
        <f aca="false">IF(ISBLANK(Values!$F155),"",Values!S155)</f>
        <v/>
      </c>
      <c r="T156" s="28" t="str">
        <f aca="false">IF(ISBLANK(Values!$F155),"",Values!T155)</f>
        <v/>
      </c>
      <c r="U156" s="28"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28" t="str">
        <f aca="false">IF(ISBLANK(Values!$F156),"",Values!O156)</f>
        <v/>
      </c>
      <c r="P157" s="28" t="str">
        <f aca="false">IF(ISBLANK(Values!$F156),"",Values!P156)</f>
        <v/>
      </c>
      <c r="Q157" s="28" t="str">
        <f aca="false">IF(ISBLANK(Values!$F156),"",Values!Q156)</f>
        <v/>
      </c>
      <c r="R157" s="28" t="str">
        <f aca="false">IF(ISBLANK(Values!$F156),"",Values!R156)</f>
        <v/>
      </c>
      <c r="S157" s="28" t="str">
        <f aca="false">IF(ISBLANK(Values!$F156),"",Values!S156)</f>
        <v/>
      </c>
      <c r="T157" s="28" t="str">
        <f aca="false">IF(ISBLANK(Values!$F156),"",Values!T156)</f>
        <v/>
      </c>
      <c r="U157" s="28"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28" t="str">
        <f aca="false">IF(ISBLANK(Values!$F157),"",Values!O157)</f>
        <v/>
      </c>
      <c r="P158" s="28" t="str">
        <f aca="false">IF(ISBLANK(Values!$F157),"",Values!P157)</f>
        <v/>
      </c>
      <c r="Q158" s="28" t="str">
        <f aca="false">IF(ISBLANK(Values!$F157),"",Values!Q157)</f>
        <v/>
      </c>
      <c r="R158" s="28" t="str">
        <f aca="false">IF(ISBLANK(Values!$F157),"",Values!R157)</f>
        <v/>
      </c>
      <c r="S158" s="28" t="str">
        <f aca="false">IF(ISBLANK(Values!$F157),"",Values!S157)</f>
        <v/>
      </c>
      <c r="T158" s="28" t="str">
        <f aca="false">IF(ISBLANK(Values!$F157),"",Values!T157)</f>
        <v/>
      </c>
      <c r="U158" s="28"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28" t="str">
        <f aca="false">IF(ISBLANK(Values!$F158),"",Values!O158)</f>
        <v/>
      </c>
      <c r="P159" s="28" t="str">
        <f aca="false">IF(ISBLANK(Values!$F158),"",Values!P158)</f>
        <v/>
      </c>
      <c r="Q159" s="28" t="str">
        <f aca="false">IF(ISBLANK(Values!$F158),"",Values!Q158)</f>
        <v/>
      </c>
      <c r="R159" s="28" t="str">
        <f aca="false">IF(ISBLANK(Values!$F158),"",Values!R158)</f>
        <v/>
      </c>
      <c r="S159" s="28" t="str">
        <f aca="false">IF(ISBLANK(Values!$F158),"",Values!S158)</f>
        <v/>
      </c>
      <c r="T159" s="28" t="str">
        <f aca="false">IF(ISBLANK(Values!$F158),"",Values!T158)</f>
        <v/>
      </c>
      <c r="U159" s="28"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28" t="str">
        <f aca="false">IF(ISBLANK(Values!$F159),"",Values!O159)</f>
        <v/>
      </c>
      <c r="P160" s="28" t="str">
        <f aca="false">IF(ISBLANK(Values!$F159),"",Values!P159)</f>
        <v/>
      </c>
      <c r="Q160" s="28" t="str">
        <f aca="false">IF(ISBLANK(Values!$F159),"",Values!Q159)</f>
        <v/>
      </c>
      <c r="R160" s="28" t="str">
        <f aca="false">IF(ISBLANK(Values!$F159),"",Values!R159)</f>
        <v/>
      </c>
      <c r="S160" s="28" t="str">
        <f aca="false">IF(ISBLANK(Values!$F159),"",Values!S159)</f>
        <v/>
      </c>
      <c r="T160" s="28" t="str">
        <f aca="false">IF(ISBLANK(Values!$F159),"",Values!T159)</f>
        <v/>
      </c>
      <c r="U160" s="28"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28" t="str">
        <f aca="false">IF(ISBLANK(Values!$F160),"",Values!O160)</f>
        <v/>
      </c>
      <c r="P161" s="28" t="str">
        <f aca="false">IF(ISBLANK(Values!$F160),"",Values!P160)</f>
        <v/>
      </c>
      <c r="Q161" s="28" t="str">
        <f aca="false">IF(ISBLANK(Values!$F160),"",Values!Q160)</f>
        <v/>
      </c>
      <c r="R161" s="28" t="str">
        <f aca="false">IF(ISBLANK(Values!$F160),"",Values!R160)</f>
        <v/>
      </c>
      <c r="S161" s="28" t="str">
        <f aca="false">IF(ISBLANK(Values!$F160),"",Values!S160)</f>
        <v/>
      </c>
      <c r="T161" s="28" t="str">
        <f aca="false">IF(ISBLANK(Values!$F160),"",Values!T160)</f>
        <v/>
      </c>
      <c r="U161" s="28"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28" t="str">
        <f aca="false">IF(ISBLANK(Values!$F161),"",Values!O161)</f>
        <v/>
      </c>
      <c r="P162" s="28" t="str">
        <f aca="false">IF(ISBLANK(Values!$F161),"",Values!P161)</f>
        <v/>
      </c>
      <c r="Q162" s="28" t="str">
        <f aca="false">IF(ISBLANK(Values!$F161),"",Values!Q161)</f>
        <v/>
      </c>
      <c r="R162" s="28" t="str">
        <f aca="false">IF(ISBLANK(Values!$F161),"",Values!R161)</f>
        <v/>
      </c>
      <c r="S162" s="28" t="str">
        <f aca="false">IF(ISBLANK(Values!$F161),"",Values!S161)</f>
        <v/>
      </c>
      <c r="T162" s="28" t="str">
        <f aca="false">IF(ISBLANK(Values!$F161),"",Values!T161)</f>
        <v/>
      </c>
      <c r="U162" s="28"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28" t="str">
        <f aca="false">IF(ISBLANK(Values!$F162),"",Values!O162)</f>
        <v/>
      </c>
      <c r="P163" s="28" t="str">
        <f aca="false">IF(ISBLANK(Values!$F162),"",Values!P162)</f>
        <v/>
      </c>
      <c r="Q163" s="28" t="str">
        <f aca="false">IF(ISBLANK(Values!$F162),"",Values!Q162)</f>
        <v/>
      </c>
      <c r="R163" s="28" t="str">
        <f aca="false">IF(ISBLANK(Values!$F162),"",Values!R162)</f>
        <v/>
      </c>
      <c r="S163" s="28" t="str">
        <f aca="false">IF(ISBLANK(Values!$F162),"",Values!S162)</f>
        <v/>
      </c>
      <c r="T163" s="28" t="str">
        <f aca="false">IF(ISBLANK(Values!$F162),"",Values!T162)</f>
        <v/>
      </c>
      <c r="U163" s="28"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28" t="str">
        <f aca="false">IF(ISBLANK(Values!$F163),"",Values!O163)</f>
        <v/>
      </c>
      <c r="P164" s="28" t="str">
        <f aca="false">IF(ISBLANK(Values!$F163),"",Values!P163)</f>
        <v/>
      </c>
      <c r="Q164" s="28" t="str">
        <f aca="false">IF(ISBLANK(Values!$F163),"",Values!Q163)</f>
        <v/>
      </c>
      <c r="R164" s="28" t="str">
        <f aca="false">IF(ISBLANK(Values!$F163),"",Values!R163)</f>
        <v/>
      </c>
      <c r="S164" s="28" t="str">
        <f aca="false">IF(ISBLANK(Values!$F163),"",Values!S163)</f>
        <v/>
      </c>
      <c r="T164" s="28" t="str">
        <f aca="false">IF(ISBLANK(Values!$F163),"",Values!T163)</f>
        <v/>
      </c>
      <c r="U164" s="28"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28" t="str">
        <f aca="false">IF(ISBLANK(Values!$F164),"",Values!O164)</f>
        <v/>
      </c>
      <c r="P165" s="28" t="str">
        <f aca="false">IF(ISBLANK(Values!$F164),"",Values!P164)</f>
        <v/>
      </c>
      <c r="Q165" s="28" t="str">
        <f aca="false">IF(ISBLANK(Values!$F164),"",Values!Q164)</f>
        <v/>
      </c>
      <c r="R165" s="28" t="str">
        <f aca="false">IF(ISBLANK(Values!$F164),"",Values!R164)</f>
        <v/>
      </c>
      <c r="S165" s="28" t="str">
        <f aca="false">IF(ISBLANK(Values!$F164),"",Values!S164)</f>
        <v/>
      </c>
      <c r="T165" s="28" t="str">
        <f aca="false">IF(ISBLANK(Values!$F164),"",Values!T164)</f>
        <v/>
      </c>
      <c r="U165" s="28"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28" t="str">
        <f aca="false">IF(ISBLANK(Values!$F165),"",Values!O165)</f>
        <v/>
      </c>
      <c r="P166" s="28" t="str">
        <f aca="false">IF(ISBLANK(Values!$F165),"",Values!P165)</f>
        <v/>
      </c>
      <c r="Q166" s="28" t="str">
        <f aca="false">IF(ISBLANK(Values!$F165),"",Values!Q165)</f>
        <v/>
      </c>
      <c r="R166" s="28" t="str">
        <f aca="false">IF(ISBLANK(Values!$F165),"",Values!R165)</f>
        <v/>
      </c>
      <c r="S166" s="28" t="str">
        <f aca="false">IF(ISBLANK(Values!$F165),"",Values!S165)</f>
        <v/>
      </c>
      <c r="T166" s="28" t="str">
        <f aca="false">IF(ISBLANK(Values!$F165),"",Values!T165)</f>
        <v/>
      </c>
      <c r="U166" s="28"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28" t="str">
        <f aca="false">IF(ISBLANK(Values!$F166),"",Values!O166)</f>
        <v/>
      </c>
      <c r="P167" s="28" t="str">
        <f aca="false">IF(ISBLANK(Values!$F166),"",Values!P166)</f>
        <v/>
      </c>
      <c r="Q167" s="28" t="str">
        <f aca="false">IF(ISBLANK(Values!$F166),"",Values!Q166)</f>
        <v/>
      </c>
      <c r="R167" s="28" t="str">
        <f aca="false">IF(ISBLANK(Values!$F166),"",Values!R166)</f>
        <v/>
      </c>
      <c r="S167" s="28" t="str">
        <f aca="false">IF(ISBLANK(Values!$F166),"",Values!S166)</f>
        <v/>
      </c>
      <c r="T167" s="28" t="str">
        <f aca="false">IF(ISBLANK(Values!$F166),"",Values!T166)</f>
        <v/>
      </c>
      <c r="U167" s="28"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67">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V5 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6: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M4:M204 N5:U5 O6:U167">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53" activeCellId="1" sqref="N5:U167 E53"/>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P3" s="44" t="s">
        <v>367</v>
      </c>
      <c r="Q3" s="44" t="s">
        <v>368</v>
      </c>
      <c r="R3" s="44" t="s">
        <v>369</v>
      </c>
      <c r="S3" s="44" t="s">
        <v>370</v>
      </c>
      <c r="T3" s="44" t="s">
        <v>371</v>
      </c>
      <c r="U3" s="44" t="s">
        <v>372</v>
      </c>
      <c r="V3" s="0" t="s">
        <v>373</v>
      </c>
    </row>
    <row r="4" customFormat="false" ht="12.8" hidden="false" customHeight="false" outlineLevel="0" collapsed="false">
      <c r="A4" s="44" t="s">
        <v>374</v>
      </c>
      <c r="B4" s="48" t="n">
        <v>58.95</v>
      </c>
      <c r="E4" s="49" t="n">
        <v>5714401471011</v>
      </c>
      <c r="F4" s="49" t="s">
        <v>375</v>
      </c>
      <c r="G4" s="50" t="s">
        <v>376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1" t="n">
        <f aca="false">TRUE()</f>
        <v>1</v>
      </c>
      <c r="J4" s="52" t="n">
        <f aca="false">FALSE()</f>
        <v>0</v>
      </c>
      <c r="K4" s="49" t="s">
        <v>377</v>
      </c>
      <c r="L4" s="53" t="n">
        <f aca="false">FALSE()</f>
        <v>0</v>
      </c>
      <c r="M4" s="54" t="str">
        <f aca="false">IF(ISBLANK(K4),"",IF(L4, "https://raw.githubusercontent.com/PatrickVibild/TellusAmazonPictures/master/pictures/"&amp;K4&amp;"/1.jpg","https://download.lenovo.com/Images/Parts/"&amp;K4&amp;"/"&amp;K4&amp;"_A.jpg"))</f>
        <v>https://download.lenovo.com/Images/Parts/01AX458/01AX458_A.jpg</v>
      </c>
      <c r="N4" s="54" t="str">
        <f aca="false">IF(ISBLANK(K4),"",IF(L4, "https://raw.githubusercontent.com/PatrickVibild/TellusAmazonPictures/master/pictures/"&amp;K4&amp;"/2.jpg","https://download.lenovo.com/Images/Parts/"&amp;K4&amp;"/"&amp;K4&amp;"_B.jpg"))</f>
        <v>https://download.lenovo.com/Images/Parts/01AX458/01AX458_B.jpg</v>
      </c>
      <c r="O4" s="55" t="str">
        <f aca="false">IF(ISBLANK(K4),"",IF(L4, "https://raw.githubusercontent.com/PatrickVibild/TellusAmazonPictures/master/pictures/"&amp;K4&amp;"/3.jpg","https://download.lenovo.com/Images/Parts/"&amp;K4&amp;"/"&amp;K4&amp;"_details.jpg"))</f>
        <v>https://download.lenovo.com/Images/Parts/01AX458/01AX458_details.jpg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4" t="s">
        <v>378</v>
      </c>
      <c r="B5" s="48" t="n">
        <v>44.95</v>
      </c>
      <c r="E5" s="49" t="n">
        <v>5714401472025</v>
      </c>
      <c r="F5" s="49" t="s">
        <v>379</v>
      </c>
      <c r="G5" s="50" t="s">
        <v>380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1" t="n">
        <f aca="false">TRUE()</f>
        <v>1</v>
      </c>
      <c r="J5" s="52" t="n">
        <f aca="false">FALSE()</f>
        <v>0</v>
      </c>
      <c r="K5" s="49" t="s">
        <v>381</v>
      </c>
      <c r="L5" s="53" t="n">
        <f aca="false">FALSE()</f>
        <v>0</v>
      </c>
      <c r="M5" s="54" t="str">
        <f aca="false">IF(ISBLANK(K5),"",IF(L5, "https://raw.githubusercontent.com/PatrickVibild/TellusAmazonPictures/master/pictures/"&amp;K5&amp;"/1.jpg","https://download.lenovo.com/Images/Parts/"&amp;K5&amp;"/"&amp;K5&amp;"_A.jpg"))</f>
        <v>https://download.lenovo.com/Images/Parts/01AX416/01AX416_A.jpg</v>
      </c>
      <c r="N5" s="54" t="str">
        <f aca="false">IF(ISBLANK(K5),"",IF(L5, "https://raw.githubusercontent.com/PatrickVibild/TellusAmazonPictures/master/pictures/"&amp;K5&amp;"/2.jpg","https://download.lenovo.com/Images/Parts/"&amp;K5&amp;"/"&amp;K5&amp;"_B.jpg"))</f>
        <v>https://download.lenovo.com/Images/Parts/01AX416/01AX416_B.jpg</v>
      </c>
      <c r="O5" s="55" t="str">
        <f aca="false">IF(ISBLANK(K5),"",IF(L5, "https://raw.githubusercontent.com/PatrickVibild/TellusAmazonPictures/master/pictures/"&amp;K5&amp;"/3.jpg","https://download.lenovo.com/Images/Parts/"&amp;K5&amp;"/"&amp;K5&amp;"_details.jpg"))</f>
        <v>https://download.lenovo.com/Images/Parts/01AX416/01AX416_details.jpg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4" t="s">
        <v>382</v>
      </c>
      <c r="B6" s="57" t="s">
        <v>383</v>
      </c>
      <c r="E6" s="49" t="n">
        <v>5714401473039</v>
      </c>
      <c r="F6" s="49" t="s">
        <v>384</v>
      </c>
      <c r="G6" s="50" t="s">
        <v>385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1" t="n">
        <f aca="false">TRUE()</f>
        <v>1</v>
      </c>
      <c r="J6" s="52" t="n">
        <f aca="false">FALSE()</f>
        <v>0</v>
      </c>
      <c r="K6" s="49" t="s">
        <v>386</v>
      </c>
      <c r="L6" s="53" t="n">
        <f aca="false">FALSE()</f>
        <v>0</v>
      </c>
      <c r="M6" s="54" t="str">
        <f aca="false">IF(ISBLANK(K6),"",IF(L6, "https://raw.githubusercontent.com/PatrickVibild/TellusAmazonPictures/master/pictures/"&amp;K6&amp;"/1.jpg","https://download.lenovo.com/Images/Parts/"&amp;K6&amp;"/"&amp;K6&amp;"_A.jpg"))</f>
        <v>https://download.lenovo.com/Images/Parts/01AX381/01AX381_A.jpg</v>
      </c>
      <c r="N6" s="54" t="str">
        <f aca="false">IF(ISBLANK(K6),"",IF(L6, "https://raw.githubusercontent.com/PatrickVibild/TellusAmazonPictures/master/pictures/"&amp;K6&amp;"/2.jpg","https://download.lenovo.com/Images/Parts/"&amp;K6&amp;"/"&amp;K6&amp;"_B.jpg"))</f>
        <v>https://download.lenovo.com/Images/Parts/01AX381/01AX381_B.jpg</v>
      </c>
      <c r="O6" s="55" t="str">
        <f aca="false">IF(ISBLANK(K6),"",IF(L6, "https://raw.githubusercontent.com/PatrickVibild/TellusAmazonPictures/master/pictures/"&amp;K6&amp;"/3.jpg","https://download.lenovo.com/Images/Parts/"&amp;K6&amp;"/"&amp;K6&amp;"_details.jpg"))</f>
        <v>https://download.lenovo.com/Images/Parts/01AX381/01AX381_details.jpg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387</v>
      </c>
    </row>
    <row r="7" customFormat="false" ht="12.8" hidden="false" customHeight="false" outlineLevel="0" collapsed="false">
      <c r="A7" s="44" t="s">
        <v>388</v>
      </c>
      <c r="B7" s="58" t="str">
        <f aca="false">IF(B6=options!C1,"30","40")</f>
        <v>30</v>
      </c>
      <c r="E7" s="49" t="n">
        <v>5714401474043</v>
      </c>
      <c r="F7" s="49" t="s">
        <v>389</v>
      </c>
      <c r="G7" s="50" t="s">
        <v>390</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1" t="n">
        <f aca="false">TRUE()</f>
        <v>1</v>
      </c>
      <c r="J7" s="52" t="n">
        <f aca="false">FALSE()</f>
        <v>0</v>
      </c>
      <c r="K7" s="49" t="s">
        <v>391</v>
      </c>
      <c r="L7" s="53" t="n">
        <f aca="false">FALSE()</f>
        <v>0</v>
      </c>
      <c r="M7" s="54" t="str">
        <f aca="false">IF(ISBLANK(K7),"",IF(L7, "https://raw.githubusercontent.com/PatrickVibild/TellusAmazonPictures/master/pictures/"&amp;K7&amp;"/1.jpg","https://download.lenovo.com/Images/Parts/"&amp;K7&amp;"/"&amp;K7&amp;"_A.jpg"))</f>
        <v>https://download.lenovo.com/Images/Parts/01AX374/01AX374_A.jpg</v>
      </c>
      <c r="N7" s="54" t="str">
        <f aca="false">IF(ISBLANK(K7),"",IF(L7, "https://raw.githubusercontent.com/PatrickVibild/TellusAmazonPictures/master/pictures/"&amp;K7&amp;"/2.jpg","https://download.lenovo.com/Images/Parts/"&amp;K7&amp;"/"&amp;K7&amp;"_B.jpg"))</f>
        <v>https://download.lenovo.com/Images/Parts/01AX374/01AX374_B.jpg</v>
      </c>
      <c r="O7" s="55" t="str">
        <f aca="false">IF(ISBLANK(K7),"",IF(L7, "https://raw.githubusercontent.com/PatrickVibild/TellusAmazonPictures/master/pictures/"&amp;K7&amp;"/3.jpg","https://download.lenovo.com/Images/Parts/"&amp;K7&amp;"/"&amp;K7&amp;"_details.jpg"))</f>
        <v>https://download.lenovo.com/Images/Parts/01AX374/01AX374_details.jpg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4" t="s">
        <v>392</v>
      </c>
      <c r="B8" s="58" t="str">
        <f aca="false">IF(B6=options!C1,"22","25")</f>
        <v>22</v>
      </c>
      <c r="E8" s="49" t="n">
        <v>5714401475057</v>
      </c>
      <c r="F8" s="49" t="s">
        <v>393</v>
      </c>
      <c r="G8" s="50" t="s">
        <v>394</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395</v>
      </c>
      <c r="L8" s="53" t="n">
        <f aca="false">FALSE()</f>
        <v>0</v>
      </c>
      <c r="M8" s="54" t="str">
        <f aca="false">IF(ISBLANK(K8),"",IF(L8, "https://raw.githubusercontent.com/PatrickVibild/TellusAmazonPictures/master/pictures/"&amp;K8&amp;"/1.jpg","https://download.lenovo.com/Images/Parts/"&amp;K8&amp;"/"&amp;K8&amp;"_A.jpg"))</f>
        <v>https://download.lenovo.com/Images/Parts/01AX475/01AX475_A.jpg</v>
      </c>
      <c r="N8" s="54" t="str">
        <f aca="false">IF(ISBLANK(K8),"",IF(L8, "https://raw.githubusercontent.com/PatrickVibild/TellusAmazonPictures/master/pictures/"&amp;K8&amp;"/2.jpg","https://download.lenovo.com/Images/Parts/"&amp;K8&amp;"/"&amp;K8&amp;"_B.jpg"))</f>
        <v>https://download.lenovo.com/Images/Parts/01AX475/01AX475_B.jpg</v>
      </c>
      <c r="O8" s="55" t="str">
        <f aca="false">IF(ISBLANK(K8),"",IF(L8, "https://raw.githubusercontent.com/PatrickVibild/TellusAmazonPictures/master/pictures/"&amp;K8&amp;"/3.jpg","https://download.lenovo.com/Images/Parts/"&amp;K8&amp;"/"&amp;K8&amp;"_details.jpg"))</f>
        <v>https://download.lenovo.com/Images/Parts/01AX475/01AX475_details.jpg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4" t="s">
        <v>396</v>
      </c>
      <c r="B9" s="58" t="str">
        <f aca="false">IF(B6=options!C1,"5","3")</f>
        <v>5</v>
      </c>
      <c r="E9" s="49" t="n">
        <v>5714401476061</v>
      </c>
      <c r="F9" s="49" t="s">
        <v>397</v>
      </c>
      <c r="G9" s="50" t="s">
        <v>398</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1" t="n">
        <f aca="false">TRUE()</f>
        <v>1</v>
      </c>
      <c r="J9" s="52" t="n">
        <f aca="false">FALSE()</f>
        <v>0</v>
      </c>
      <c r="K9" s="49" t="s">
        <v>399</v>
      </c>
      <c r="L9" s="53" t="n">
        <f aca="false">FALSE()</f>
        <v>0</v>
      </c>
      <c r="M9" s="54" t="str">
        <f aca="false">IF(ISBLANK(K9),"",IF(L9, "https://raw.githubusercontent.com/PatrickVibild/TellusAmazonPictures/master/pictures/"&amp;K9&amp;"/1.jpg","https://download.lenovo.com/Images/Parts/"&amp;K9&amp;"/"&amp;K9&amp;"_A.jpg"))</f>
        <v>https://download.lenovo.com/Images/Parts/01AX486/01AX486_A.jpg</v>
      </c>
      <c r="N9" s="54" t="str">
        <f aca="false">IF(ISBLANK(K9),"",IF(L9, "https://raw.githubusercontent.com/PatrickVibild/TellusAmazonPictures/master/pictures/"&amp;K9&amp;"/2.jpg","https://download.lenovo.com/Images/Parts/"&amp;K9&amp;"/"&amp;K9&amp;"_B.jpg"))</f>
        <v>https://download.lenovo.com/Images/Parts/01AX486/01AX486_B.jpg</v>
      </c>
      <c r="O9" s="55" t="str">
        <f aca="false">IF(ISBLANK(K9),"",IF(L9, "https://raw.githubusercontent.com/PatrickVibild/TellusAmazonPictures/master/pictures/"&amp;K9&amp;"/3.jpg","https://download.lenovo.com/Images/Parts/"&amp;K9&amp;"/"&amp;K9&amp;"_details.jpg"))</f>
        <v>https://download.lenovo.com/Images/Parts/01AX486/01AX486_details.jpg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400</v>
      </c>
      <c r="B10" s="59"/>
      <c r="E10" s="49" t="n">
        <v>5714401477075</v>
      </c>
      <c r="F10" s="49" t="s">
        <v>401</v>
      </c>
      <c r="G10" s="50" t="s">
        <v>402</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1" t="n">
        <f aca="false">TRUE()</f>
        <v>1</v>
      </c>
      <c r="J10" s="52" t="n">
        <f aca="false">FALSE()</f>
        <v>0</v>
      </c>
      <c r="K10" s="49" t="s">
        <v>403</v>
      </c>
      <c r="L10" s="53" t="n">
        <f aca="false">FALSE()</f>
        <v>0</v>
      </c>
      <c r="M10" s="54" t="str">
        <f aca="false">IF(ISBLANK(K10),"",IF(L10, "https://raw.githubusercontent.com/PatrickVibild/TellusAmazonPictures/master/pictures/"&amp;K10&amp;"/1.jpg","https://download.lenovo.com/Images/Parts/"&amp;K10&amp;"/"&amp;K10&amp;"_A.jpg"))</f>
        <v>https://download.lenovo.com/Images/Parts/01AX370/01AX370_A.jpg</v>
      </c>
      <c r="N10" s="54" t="str">
        <f aca="false">IF(ISBLANK(K10),"",IF(L10, "https://raw.githubusercontent.com/PatrickVibild/TellusAmazonPictures/master/pictures/"&amp;K10&amp;"/2.jpg","https://download.lenovo.com/Images/Parts/"&amp;K10&amp;"/"&amp;K10&amp;"_B.jpg"))</f>
        <v>https://download.lenovo.com/Images/Parts/01AX370/01AX370_B.jpg</v>
      </c>
      <c r="O10" s="55" t="str">
        <f aca="false">IF(ISBLANK(K10),"",IF(L10, "https://raw.githubusercontent.com/PatrickVibild/TellusAmazonPictures/master/pictures/"&amp;K10&amp;"/3.jpg","https://download.lenovo.com/Images/Parts/"&amp;K10&amp;"/"&amp;K10&amp;"_details.jpg"))</f>
        <v>https://download.lenovo.com/Images/Parts/01AX370/01AX370_details.jpg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404</v>
      </c>
      <c r="B11" s="60" t="n">
        <v>150</v>
      </c>
      <c r="E11" s="49" t="n">
        <v>5714401478089</v>
      </c>
      <c r="F11" s="49" t="s">
        <v>405</v>
      </c>
      <c r="G11" s="50" t="s">
        <v>406</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1" t="n">
        <f aca="false">TRUE()</f>
        <v>1</v>
      </c>
      <c r="J11" s="52" t="n">
        <f aca="false">FALSE()</f>
        <v>0</v>
      </c>
      <c r="K11" s="49" t="s">
        <v>407</v>
      </c>
      <c r="L11" s="53" t="n">
        <f aca="false">FALSE()</f>
        <v>0</v>
      </c>
      <c r="M11" s="54" t="str">
        <f aca="false">IF(ISBLANK(K11),"",IF(L11, "https://raw.githubusercontent.com/PatrickVibild/TellusAmazonPictures/master/pictures/"&amp;K11&amp;"/1.jpg","https://download.lenovo.com/Images/Parts/"&amp;K11&amp;"/"&amp;K11&amp;"_A.jpg"))</f>
        <v>https://download.lenovo.com/Images/Parts/01AX371/01AX371_A.jpg</v>
      </c>
      <c r="N11" s="54" t="str">
        <f aca="false">IF(ISBLANK(K11),"",IF(L11, "https://raw.githubusercontent.com/PatrickVibild/TellusAmazonPictures/master/pictures/"&amp;K11&amp;"/2.jpg","https://download.lenovo.com/Images/Parts/"&amp;K11&amp;"/"&amp;K11&amp;"_B.jpg"))</f>
        <v>https://download.lenovo.com/Images/Parts/01AX371/01AX371_B.jpg</v>
      </c>
      <c r="O11" s="55" t="str">
        <f aca="false">IF(ISBLANK(K11),"",IF(L11, "https://raw.githubusercontent.com/PatrickVibild/TellusAmazonPictures/master/pictures/"&amp;K11&amp;"/3.jpg","https://download.lenovo.com/Images/Parts/"&amp;K11&amp;"/"&amp;K11&amp;"_details.jpg"))</f>
        <v>https://download.lenovo.com/Images/Parts/01AX371/01AX371_details.jpg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5714401479093</v>
      </c>
      <c r="F12" s="49" t="s">
        <v>408</v>
      </c>
      <c r="G12" s="50" t="s">
        <v>409</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1" t="n">
        <f aca="false">TRUE()</f>
        <v>1</v>
      </c>
      <c r="J12" s="52" t="n">
        <f aca="false">FALSE()</f>
        <v>0</v>
      </c>
      <c r="K12" s="49" t="s">
        <v>410</v>
      </c>
      <c r="L12" s="53" t="n">
        <f aca="false">FALSE()</f>
        <v>0</v>
      </c>
      <c r="M12" s="54" t="str">
        <f aca="false">IF(ISBLANK(K12),"",IF(L12, "https://raw.githubusercontent.com/PatrickVibild/TellusAmazonPictures/master/pictures/"&amp;K12&amp;"/1.jpg","https://download.lenovo.com/Images/Parts/"&amp;K12&amp;"/"&amp;K12&amp;"_A.jpg"))</f>
        <v>https://download.lenovo.com/Images/Parts/01AX454/01AX454_A.jpg</v>
      </c>
      <c r="N12" s="54" t="str">
        <f aca="false">IF(ISBLANK(K12),"",IF(L12, "https://raw.githubusercontent.com/PatrickVibild/TellusAmazonPictures/master/pictures/"&amp;K12&amp;"/2.jpg","https://download.lenovo.com/Images/Parts/"&amp;K12&amp;"/"&amp;K12&amp;"_B.jpg"))</f>
        <v>https://download.lenovo.com/Images/Parts/01AX454/01AX454_B.jpg</v>
      </c>
      <c r="O12" s="55" t="str">
        <f aca="false">IF(ISBLANK(K12),"",IF(L12, "https://raw.githubusercontent.com/PatrickVibild/TellusAmazonPictures/master/pictures/"&amp;K12&amp;"/3.jpg","https://download.lenovo.com/Images/Parts/"&amp;K12&amp;"/"&amp;K12&amp;"_details.jpg"))</f>
        <v>https://download.lenovo.com/Images/Parts/01AX454/01AX454_details.jpg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411</v>
      </c>
      <c r="B13" s="49" t="s">
        <v>412</v>
      </c>
      <c r="E13" s="49" t="n">
        <v>5714401480105</v>
      </c>
      <c r="F13" s="49" t="s">
        <v>413</v>
      </c>
      <c r="G13" s="50" t="s">
        <v>414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1" t="n">
        <f aca="false">TRUE()</f>
        <v>1</v>
      </c>
      <c r="J13" s="52" t="n">
        <f aca="false">FALSE()</f>
        <v>0</v>
      </c>
      <c r="K13" s="49" t="s">
        <v>415</v>
      </c>
      <c r="L13" s="53" t="n">
        <f aca="false">FALSE()</f>
        <v>0</v>
      </c>
      <c r="M13" s="54" t="str">
        <f aca="false">IF(ISBLANK(K13),"",IF(L13, "https://raw.githubusercontent.com/PatrickVibild/TellusAmazonPictures/master/pictures/"&amp;K13&amp;"/1.jpg","https://download.lenovo.com/Images/Parts/"&amp;K13&amp;"/"&amp;K13&amp;"_A.jpg"))</f>
        <v>https://download.lenovo.com/Images/Parts/01AX455/01AX455_A.jpg</v>
      </c>
      <c r="N13" s="54" t="str">
        <f aca="false">IF(ISBLANK(K13),"",IF(L13, "https://raw.githubusercontent.com/PatrickVibild/TellusAmazonPictures/master/pictures/"&amp;K13&amp;"/2.jpg","https://download.lenovo.com/Images/Parts/"&amp;K13&amp;"/"&amp;K13&amp;"_B.jpg"))</f>
        <v>https://download.lenovo.com/Images/Parts/01AX455/01AX455_B.jpg</v>
      </c>
      <c r="O13" s="55" t="str">
        <f aca="false">IF(ISBLANK(K13),"",IF(L13, "https://raw.githubusercontent.com/PatrickVibild/TellusAmazonPictures/master/pictures/"&amp;K13&amp;"/3.jpg","https://download.lenovo.com/Images/Parts/"&amp;K13&amp;"/"&amp;K13&amp;"_details.jpg"))</f>
        <v>https://download.lenovo.com/Images/Parts/01AX455/01AX455_details.jpg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416</v>
      </c>
      <c r="B14" s="49" t="n">
        <v>5714401470991</v>
      </c>
      <c r="E14" s="49" t="n">
        <v>5714401481119</v>
      </c>
      <c r="F14" s="49" t="s">
        <v>417</v>
      </c>
      <c r="G14" s="50" t="s">
        <v>418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1" t="n">
        <f aca="false">TRUE()</f>
        <v>1</v>
      </c>
      <c r="J14" s="52" t="n">
        <f aca="false">FALSE()</f>
        <v>0</v>
      </c>
      <c r="K14" s="49" t="s">
        <v>419</v>
      </c>
      <c r="L14" s="53" t="n">
        <f aca="false">FALSE()</f>
        <v>0</v>
      </c>
      <c r="M14" s="54" t="str">
        <f aca="false">IF(ISBLANK(K14),"",IF(L14, "https://raw.githubusercontent.com/PatrickVibild/TellusAmazonPictures/master/pictures/"&amp;K14&amp;"/1.jpg","https://download.lenovo.com/Images/Parts/"&amp;K14&amp;"/"&amp;K14&amp;"_A.jpg"))</f>
        <v>https://download.lenovo.com/Images/Parts/01AX379/01AX379_A.jpg</v>
      </c>
      <c r="N14" s="54" t="str">
        <f aca="false">IF(ISBLANK(K14),"",IF(L14, "https://raw.githubusercontent.com/PatrickVibild/TellusAmazonPictures/master/pictures/"&amp;K14&amp;"/2.jpg","https://download.lenovo.com/Images/Parts/"&amp;K14&amp;"/"&amp;K14&amp;"_B.jpg"))</f>
        <v>https://download.lenovo.com/Images/Parts/01AX379/01AX379_B.jpg</v>
      </c>
      <c r="O14" s="55" t="str">
        <f aca="false">IF(ISBLANK(K14),"",IF(L14, "https://raw.githubusercontent.com/PatrickVibild/TellusAmazonPictures/master/pictures/"&amp;K14&amp;"/3.jpg","https://download.lenovo.com/Images/Parts/"&amp;K14&amp;"/"&amp;K14&amp;"_details.jpg"))</f>
        <v>https://download.lenovo.com/Images/Parts/01AX379/01AX379_details.jpg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5714401482123</v>
      </c>
      <c r="F15" s="49" t="s">
        <v>420</v>
      </c>
      <c r="G15" s="50" t="s">
        <v>421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1" t="n">
        <f aca="false">TRUE()</f>
        <v>1</v>
      </c>
      <c r="J15" s="52" t="n">
        <f aca="false">FALSE()</f>
        <v>0</v>
      </c>
      <c r="K15" s="49" t="s">
        <v>422</v>
      </c>
      <c r="L15" s="53" t="n">
        <f aca="false">FALSE()</f>
        <v>0</v>
      </c>
      <c r="M15" s="54" t="str">
        <f aca="false">IF(ISBLANK(K15),"",IF(L15, "https://raw.githubusercontent.com/PatrickVibild/TellusAmazonPictures/master/pictures/"&amp;K15&amp;"/1.jpg","https://download.lenovo.com/Images/Parts/"&amp;K15&amp;"/"&amp;K15&amp;"_A.jpg"))</f>
        <v>https://download.lenovo.com/Images/Parts/01AX465/01AX465_A.jpg</v>
      </c>
      <c r="N15" s="54" t="str">
        <f aca="false">IF(ISBLANK(K15),"",IF(L15, "https://raw.githubusercontent.com/PatrickVibild/TellusAmazonPictures/master/pictures/"&amp;K15&amp;"/2.jpg","https://download.lenovo.com/Images/Parts/"&amp;K15&amp;"/"&amp;K15&amp;"_B.jpg"))</f>
        <v>https://download.lenovo.com/Images/Parts/01AX465/01AX465_B.jpg</v>
      </c>
      <c r="O15" s="55" t="str">
        <f aca="false">IF(ISBLANK(K15),"",IF(L15, "https://raw.githubusercontent.com/PatrickVibild/TellusAmazonPictures/master/pictures/"&amp;K15&amp;"/3.jpg","https://download.lenovo.com/Images/Parts/"&amp;K15&amp;"/"&amp;K15&amp;"_details.jpg"))</f>
        <v>https://download.lenovo.com/Images/Parts/01AX465/01AX465_details.jpg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423</v>
      </c>
      <c r="B16" s="45" t="s">
        <v>424</v>
      </c>
      <c r="E16" s="49" t="n">
        <v>5714401483137</v>
      </c>
      <c r="F16" s="49" t="s">
        <v>425</v>
      </c>
      <c r="G16" s="50" t="s">
        <v>426</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1" t="n">
        <f aca="false">TRUE()</f>
        <v>1</v>
      </c>
      <c r="J16" s="52" t="n">
        <f aca="false">FALSE()</f>
        <v>0</v>
      </c>
      <c r="K16" s="49" t="s">
        <v>427</v>
      </c>
      <c r="L16" s="53" t="n">
        <f aca="false">FALSE()</f>
        <v>0</v>
      </c>
      <c r="M16" s="54" t="str">
        <f aca="false">IF(ISBLANK(K16),"",IF(L16, "https://raw.githubusercontent.com/PatrickVibild/TellusAmazonPictures/master/pictures/"&amp;K16&amp;"/1.jpg","https://download.lenovo.com/Images/Parts/"&amp;K16&amp;"/"&amp;K16&amp;"_A.jpg"))</f>
        <v>https://download.lenovo.com/Images/Parts/01AX425/01AX425_A.jpg</v>
      </c>
      <c r="N16" s="54" t="str">
        <f aca="false">IF(ISBLANK(K16),"",IF(L16, "https://raw.githubusercontent.com/PatrickVibild/TellusAmazonPictures/master/pictures/"&amp;K16&amp;"/2.jpg","https://download.lenovo.com/Images/Parts/"&amp;K16&amp;"/"&amp;K16&amp;"_B.jpg"))</f>
        <v>https://download.lenovo.com/Images/Parts/01AX425/01AX425_B.jpg</v>
      </c>
      <c r="O16" s="55" t="str">
        <f aca="false">IF(ISBLANK(K16),"",IF(L16, "https://raw.githubusercontent.com/PatrickVibild/TellusAmazonPictures/master/pictures/"&amp;K16&amp;"/3.jpg","https://download.lenovo.com/Images/Parts/"&amp;K16&amp;"/"&amp;K16&amp;"_details.jpg"))</f>
        <v>https://download.lenovo.com/Images/Parts/01AX425/01AX425_details.jpg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5714401484141</v>
      </c>
      <c r="F17" s="49" t="s">
        <v>428</v>
      </c>
      <c r="G17" s="50" t="s">
        <v>429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1" t="n">
        <f aca="false">TRUE()</f>
        <v>1</v>
      </c>
      <c r="J17" s="52" t="n">
        <f aca="false">FALSE()</f>
        <v>0</v>
      </c>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430</v>
      </c>
      <c r="B18" s="60" t="n">
        <v>5</v>
      </c>
      <c r="E18" s="49" t="n">
        <v>5714401485155</v>
      </c>
      <c r="F18" s="49" t="s">
        <v>431</v>
      </c>
      <c r="G18" s="50" t="s">
        <v>432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1" t="n">
        <f aca="false">TRUE()</f>
        <v>1</v>
      </c>
      <c r="J18" s="52" t="n">
        <f aca="false">FALSE()</f>
        <v>0</v>
      </c>
      <c r="K18" s="49" t="s">
        <v>433</v>
      </c>
      <c r="L18" s="53" t="n">
        <f aca="false">FALSE()</f>
        <v>0</v>
      </c>
      <c r="M18" s="54" t="str">
        <f aca="false">IF(ISBLANK(K18),"",IF(L18, "https://raw.githubusercontent.com/PatrickVibild/TellusAmazonPictures/master/pictures/"&amp;K18&amp;"/1.jpg","https://download.lenovo.com/Images/Parts/"&amp;K18&amp;"/"&amp;K18&amp;"_A.jpg"))</f>
        <v>https://download.lenovo.com/Images/Parts/01AX468/01AX468_A.jpg</v>
      </c>
      <c r="N18" s="54" t="str">
        <f aca="false">IF(ISBLANK(K18),"",IF(L18, "https://raw.githubusercontent.com/PatrickVibild/TellusAmazonPictures/master/pictures/"&amp;K18&amp;"/2.jpg","https://download.lenovo.com/Images/Parts/"&amp;K18&amp;"/"&amp;K18&amp;"_B.jpg"))</f>
        <v>https://download.lenovo.com/Images/Parts/01AX468/01AX468_B.jpg</v>
      </c>
      <c r="O18" s="55" t="str">
        <f aca="false">IF(ISBLANK(K18),"",IF(L18, "https://raw.githubusercontent.com/PatrickVibild/TellusAmazonPictures/master/pictures/"&amp;K18&amp;"/3.jpg","https://download.lenovo.com/Images/Parts/"&amp;K18&amp;"/"&amp;K18&amp;"_details.jpg"))</f>
        <v>https://download.lenovo.com/Images/Parts/01AX468/01AX468_details.jpg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5714401486169</v>
      </c>
      <c r="F19" s="49" t="s">
        <v>434</v>
      </c>
      <c r="G19" s="50" t="s">
        <v>435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1" t="n">
        <f aca="false">TRUE()</f>
        <v>1</v>
      </c>
      <c r="J19" s="52" t="n">
        <f aca="false">FALSE()</f>
        <v>0</v>
      </c>
      <c r="K19" s="49" t="s">
        <v>436</v>
      </c>
      <c r="L19" s="53" t="n">
        <f aca="false">FALSE()</f>
        <v>0</v>
      </c>
      <c r="M19" s="54" t="str">
        <f aca="false">IF(ISBLANK(K19),"",IF(L19, "https://raw.githubusercontent.com/PatrickVibild/TellusAmazonPictures/master/pictures/"&amp;K19&amp;"/1.jpg","https://download.lenovo.com/Images/Parts/"&amp;K19&amp;"/"&amp;K19&amp;"_A.jpg"))</f>
        <v>https://download.lenovo.com/Images/Parts/01AX472/01AX472_A.jpg</v>
      </c>
      <c r="N19" s="54" t="str">
        <f aca="false">IF(ISBLANK(K19),"",IF(L19, "https://raw.githubusercontent.com/PatrickVibild/TellusAmazonPictures/master/pictures/"&amp;K19&amp;"/2.jpg","https://download.lenovo.com/Images/Parts/"&amp;K19&amp;"/"&amp;K19&amp;"_B.jpg"))</f>
        <v>https://download.lenovo.com/Images/Parts/01AX472/01AX472_B.jpg</v>
      </c>
      <c r="O19" s="55" t="str">
        <f aca="false">IF(ISBLANK(K19),"",IF(L19, "https://raw.githubusercontent.com/PatrickVibild/TellusAmazonPictures/master/pictures/"&amp;K19&amp;"/3.jpg","https://download.lenovo.com/Images/Parts/"&amp;K19&amp;"/"&amp;K19&amp;"_details.jpg"))</f>
        <v>https://download.lenovo.com/Images/Parts/01AX472/01AX472_details.jpg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437</v>
      </c>
      <c r="B20" s="61" t="s">
        <v>438</v>
      </c>
      <c r="E20" s="49" t="n">
        <v>5714401487173</v>
      </c>
      <c r="F20" s="49" t="s">
        <v>439</v>
      </c>
      <c r="G20" s="50" t="s">
        <v>440</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1" t="n">
        <f aca="false">TRUE()</f>
        <v>1</v>
      </c>
      <c r="J20" s="52" t="n">
        <f aca="false">FALSE()</f>
        <v>0</v>
      </c>
      <c r="K20" s="49" t="s">
        <v>441</v>
      </c>
      <c r="L20" s="53" t="n">
        <f aca="false">FALSE()</f>
        <v>0</v>
      </c>
      <c r="M20" s="54" t="str">
        <f aca="false">IF(ISBLANK(K20),"",IF(L20, "https://raw.githubusercontent.com/PatrickVibild/TellusAmazonPictures/master/pictures/"&amp;K20&amp;"/1.jpg","https://download.lenovo.com/Images/Parts/"&amp;K20&amp;"/"&amp;K20&amp;"_A.jpg"))</f>
        <v>https://download.lenovo.com/Images/Parts/01AX473/01AX473_A.jpg</v>
      </c>
      <c r="N20" s="54" t="str">
        <f aca="false">IF(ISBLANK(K20),"",IF(L20, "https://raw.githubusercontent.com/PatrickVibild/TellusAmazonPictures/master/pictures/"&amp;K20&amp;"/2.jpg","https://download.lenovo.com/Images/Parts/"&amp;K20&amp;"/"&amp;K20&amp;"_B.jpg"))</f>
        <v>https://download.lenovo.com/Images/Parts/01AX473/01AX473_B.jpg</v>
      </c>
      <c r="O20" s="55" t="str">
        <f aca="false">IF(ISBLANK(K20),"",IF(L20, "https://raw.githubusercontent.com/PatrickVibild/TellusAmazonPictures/master/pictures/"&amp;K20&amp;"/3.jpg","https://download.lenovo.com/Images/Parts/"&amp;K20&amp;"/"&amp;K20&amp;"_details.jpg"))</f>
        <v>https://download.lenovo.com/Images/Parts/01AX473/01AX473_details.jpg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5714401488187</v>
      </c>
      <c r="F21" s="49" t="s">
        <v>442</v>
      </c>
      <c r="G21" s="50" t="s">
        <v>443</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FALSE()</f>
        <v>0</v>
      </c>
      <c r="J21" s="52" t="n">
        <f aca="false">FALSE()</f>
        <v>0</v>
      </c>
      <c r="K21" s="49" t="s">
        <v>444</v>
      </c>
      <c r="L21" s="53" t="n">
        <f aca="false">FALSE()</f>
        <v>0</v>
      </c>
      <c r="M21" s="54" t="str">
        <f aca="false">IF(ISBLANK(K21),"",IF(L21, "https://raw.githubusercontent.com/PatrickVibild/TellusAmazonPictures/master/pictures/"&amp;K21&amp;"/1.jpg","https://download.lenovo.com/Images/Parts/"&amp;K21&amp;"/"&amp;K21&amp;"_A.jpg"))</f>
        <v>https://download.lenovo.com/Images/Parts/01AX394/01AX394_A.jpg</v>
      </c>
      <c r="N21" s="54" t="str">
        <f aca="false">IF(ISBLANK(K21),"",IF(L21, "https://raw.githubusercontent.com/PatrickVibild/TellusAmazonPictures/master/pictures/"&amp;K21&amp;"/2.jpg","https://download.lenovo.com/Images/Parts/"&amp;K21&amp;"/"&amp;K21&amp;"_B.jpg"))</f>
        <v>https://download.lenovo.com/Images/Parts/01AX394/01AX394_B.jpg</v>
      </c>
      <c r="O21" s="55" t="str">
        <f aca="false">IF(ISBLANK(K21),"",IF(L21, "https://raw.githubusercontent.com/PatrickVibild/TellusAmazonPictures/master/pictures/"&amp;K21&amp;"/3.jpg","https://download.lenovo.com/Images/Parts/"&amp;K21&amp;"/"&amp;K21&amp;"_details.jpg"))</f>
        <v>https://download.lenovo.com/Images/Parts/01AX394/01AX394_details.jpg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5714401489191</v>
      </c>
      <c r="F22" s="49" t="s">
        <v>445</v>
      </c>
      <c r="G22" s="50" t="s">
        <v>446</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1" t="n">
        <f aca="false">TRUE()</f>
        <v>1</v>
      </c>
      <c r="J22" s="52" t="n">
        <f aca="false">FALSE()</f>
        <v>0</v>
      </c>
      <c r="K22" s="49" t="s">
        <v>447</v>
      </c>
      <c r="L22" s="53" t="n">
        <f aca="false">FALSE()</f>
        <v>0</v>
      </c>
      <c r="M22" s="54" t="str">
        <f aca="false">IF(ISBLANK(K22),"",IF(L22, "https://raw.githubusercontent.com/PatrickVibild/TellusAmazonPictures/master/pictures/"&amp;K22&amp;"/1.jpg","https://download.lenovo.com/Images/Parts/"&amp;K22&amp;"/"&amp;K22&amp;"_A.jpg"))</f>
        <v>https://download.lenovo.com/Images/Parts/01AX469/01AX469_A.jpg</v>
      </c>
      <c r="N22" s="54" t="str">
        <f aca="false">IF(ISBLANK(K22),"",IF(L22, "https://raw.githubusercontent.com/PatrickVibild/TellusAmazonPictures/master/pictures/"&amp;K22&amp;"/2.jpg","https://download.lenovo.com/Images/Parts/"&amp;K22&amp;"/"&amp;K22&amp;"_B.jpg"))</f>
        <v>https://download.lenovo.com/Images/Parts/01AX469/01AX469_B.jpg</v>
      </c>
      <c r="O22" s="55" t="str">
        <f aca="false">IF(ISBLANK(K22),"",IF(L22, "https://raw.githubusercontent.com/PatrickVibild/TellusAmazonPictures/master/pictures/"&amp;K22&amp;"/3.jpg","https://download.lenovo.com/Images/Parts/"&amp;K22&amp;"/"&amp;K22&amp;"_details.jpg"))</f>
        <v>https://download.lenovo.com/Images/Parts/01AX469/01AX469_details.jpg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4" t="s">
        <v>448</v>
      </c>
      <c r="B23" s="45"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9" t="n">
        <v>5714401490203</v>
      </c>
      <c r="F23" s="49" t="s">
        <v>449</v>
      </c>
      <c r="G23" s="50" t="s">
        <v>450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451</v>
      </c>
      <c r="L23" s="53" t="n">
        <f aca="false">FALSE()</f>
        <v>0</v>
      </c>
      <c r="M23" s="54" t="str">
        <f aca="false">IF(ISBLANK(K23),"",IF(L23, "https://raw.githubusercontent.com/PatrickVibild/TellusAmazonPictures/master/pictures/"&amp;K23&amp;"/1.jpg","https://download.lenovo.com/Images/Parts/"&amp;K23&amp;"/"&amp;K23&amp;"_A.jpg"))</f>
        <v>https://download.lenovo.com/Images/Parts/01AX446/01AX446_A.jpg</v>
      </c>
      <c r="N23" s="54" t="str">
        <f aca="false">IF(ISBLANK(K23),"",IF(L23, "https://raw.githubusercontent.com/PatrickVibild/TellusAmazonPictures/master/pictures/"&amp;K23&amp;"/2.jpg","https://download.lenovo.com/Images/Parts/"&amp;K23&amp;"/"&amp;K23&amp;"_B.jpg"))</f>
        <v>https://download.lenovo.com/Images/Parts/01AX446/01AX446_B.jpg</v>
      </c>
      <c r="O23" s="55" t="str">
        <f aca="false">IF(ISBLANK(K23),"",IF(L23, "https://raw.githubusercontent.com/PatrickVibild/TellusAmazonPictures/master/pictures/"&amp;K23&amp;"/3.jpg","https://download.lenovo.com/Images/Parts/"&amp;K23&amp;"/"&amp;K23&amp;"_details.jpg"))</f>
        <v>https://download.lenovo.com/Images/Parts/01AX446/01AX446_details.jpg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12.8" hidden="false" customHeight="false" outlineLevel="0" collapsed="false">
      <c r="A24" s="44" t="s">
        <v>452</v>
      </c>
      <c r="B24" s="45" t="str">
        <f aca="false">IF(Values!$B$36=English!$B$2,English!B4, IF(Values!$B$36=German!$B$2,German!B4, IF(Values!$B$36=Italian!$B$2,Italian!B4, IF(Values!$B$36=Spanish!$B$2, Spanish!B4, IF(Values!$B$36=French!$B$2, French!B4, IF(Values!$B$36=Dutch!$B$2,Dutch!B4, IF(Values!$B$36=English!$D$32, English!D34, 0)))))))</f>
        <v>COMPATIBLE Lenovo</v>
      </c>
      <c r="E24" s="49" t="n">
        <v>5714401470014</v>
      </c>
      <c r="F24" s="49" t="s">
        <v>453</v>
      </c>
      <c r="G24" s="50"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1" t="n">
        <f aca="false">TRUE()</f>
        <v>1</v>
      </c>
      <c r="J24" s="52" t="n">
        <f aca="false">TRUE()</f>
        <v>1</v>
      </c>
      <c r="K24" s="49" t="s">
        <v>454</v>
      </c>
      <c r="L24" s="53" t="n">
        <f aca="false">FALSE()</f>
        <v>0</v>
      </c>
      <c r="M24" s="54" t="str">
        <f aca="false">IF(ISBLANK(K24),"",IF(L24, "https://raw.githubusercontent.com/PatrickVibild/TellusAmazonPictures/master/pictures/"&amp;K24&amp;"/1.jpg","https://download.lenovo.com/Images/Parts/"&amp;K24&amp;"/"&amp;K24&amp;"_A.jpg"))</f>
        <v>https://download.lenovo.com/Images/Parts/01AX581/01AX581_A.jpg</v>
      </c>
      <c r="N24" s="54" t="str">
        <f aca="false">IF(ISBLANK(K24),"",IF(L24, "https://raw.githubusercontent.com/PatrickVibild/TellusAmazonPictures/master/pictures/"&amp;K24&amp;"/2.jpg","https://download.lenovo.com/Images/Parts/"&amp;K24&amp;"/"&amp;K24&amp;"_B.jpg"))</f>
        <v>https://download.lenovo.com/Images/Parts/01AX581/01AX581_B.jpg</v>
      </c>
      <c r="O24" s="55" t="str">
        <f aca="false">IF(ISBLANK(K24),"",IF(L24, "https://raw.githubusercontent.com/PatrickVibild/TellusAmazonPictures/master/pictures/"&amp;K24&amp;"/3.jpg","https://download.lenovo.com/Images/Parts/"&amp;K24&amp;"/"&amp;K24&amp;"_details.jpg"))</f>
        <v>https://download.lenovo.com/Images/Parts/01AX581/01AX581_details.jpg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455</v>
      </c>
      <c r="B25" s="45"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9" t="n">
        <v>5714401470021</v>
      </c>
      <c r="F25" s="49" t="s">
        <v>456</v>
      </c>
      <c r="G25" s="50"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1" t="n">
        <f aca="false">TRUE()</f>
        <v>1</v>
      </c>
      <c r="J25" s="52" t="n">
        <f aca="false">TRUE()</f>
        <v>1</v>
      </c>
      <c r="K25" s="49" t="s">
        <v>457</v>
      </c>
      <c r="L25" s="53" t="n">
        <f aca="false">FALSE()</f>
        <v>0</v>
      </c>
      <c r="M25" s="54" t="str">
        <f aca="false">IF(ISBLANK(K25),"",IF(L25, "https://raw.githubusercontent.com/PatrickVibild/TellusAmazonPictures/master/pictures/"&amp;K25&amp;"/1.jpg","https://download.lenovo.com/Images/Parts/"&amp;K25&amp;"/"&amp;K25&amp;"_A.jpg"))</f>
        <v>https://download.lenovo.com/Images/Parts/01AX580/01AX580_A.jpg</v>
      </c>
      <c r="N25" s="54" t="str">
        <f aca="false">IF(ISBLANK(K25),"",IF(L25, "https://raw.githubusercontent.com/PatrickVibild/TellusAmazonPictures/master/pictures/"&amp;K25&amp;"/2.jpg","https://download.lenovo.com/Images/Parts/"&amp;K25&amp;"/"&amp;K25&amp;"_B.jpg"))</f>
        <v>https://download.lenovo.com/Images/Parts/01AX580/01AX580_B.jpg</v>
      </c>
      <c r="O25" s="55" t="str">
        <f aca="false">IF(ISBLANK(K25),"",IF(L25, "https://raw.githubusercontent.com/PatrickVibild/TellusAmazonPictures/master/pictures/"&amp;K25&amp;"/3.jpg","https://download.lenovo.com/Images/Parts/"&amp;K25&amp;"/"&amp;K25&amp;"_details.jpg"))</f>
        <v>https://download.lenovo.com/Images/Parts/01AX580/01AX580_details.jpg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458</v>
      </c>
      <c r="B26" s="45"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9" t="n">
        <v>5714401470038</v>
      </c>
      <c r="F26" s="49" t="s">
        <v>459</v>
      </c>
      <c r="G26" s="50" t="s">
        <v>385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1" t="n">
        <f aca="false">TRUE()</f>
        <v>1</v>
      </c>
      <c r="J26" s="52" t="n">
        <f aca="false">TRUE()</f>
        <v>1</v>
      </c>
      <c r="K26" s="49" t="s">
        <v>460</v>
      </c>
      <c r="L26" s="53" t="n">
        <f aca="false">FALSE()</f>
        <v>0</v>
      </c>
      <c r="M26" s="54" t="str">
        <f aca="false">IF(ISBLANK(K26),"",IF(L26, "https://raw.githubusercontent.com/PatrickVibild/TellusAmazonPictures/master/pictures/"&amp;K26&amp;"/1.jpg","https://download.lenovo.com/Images/Parts/"&amp;K26&amp;"/"&amp;K26&amp;"_A.jpg"))</f>
        <v>https://download.lenovo.com/Images/Parts/01AX545/01AX545_A.jpg</v>
      </c>
      <c r="N26" s="54" t="str">
        <f aca="false">IF(ISBLANK(K26),"",IF(L26, "https://raw.githubusercontent.com/PatrickVibild/TellusAmazonPictures/master/pictures/"&amp;K26&amp;"/2.jpg","https://download.lenovo.com/Images/Parts/"&amp;K26&amp;"/"&amp;K26&amp;"_B.jpg"))</f>
        <v>https://download.lenovo.com/Images/Parts/01AX545/01AX545_B.jpg</v>
      </c>
      <c r="O26" s="55" t="str">
        <f aca="false">IF(ISBLANK(K26),"",IF(L26, "https://raw.githubusercontent.com/PatrickVibild/TellusAmazonPictures/master/pictures/"&amp;K26&amp;"/3.jpg","https://download.lenovo.com/Images/Parts/"&amp;K26&amp;"/"&amp;K26&amp;"_details.jpg"))</f>
        <v>https://download.lenovo.com/Images/Parts/01AX545/01AX545_details.jpg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455</v>
      </c>
      <c r="B27" s="45"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9" t="n">
        <v>5714401470045</v>
      </c>
      <c r="F27" s="49" t="s">
        <v>461</v>
      </c>
      <c r="G27" s="5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1" t="n">
        <f aca="false">TRUE()</f>
        <v>1</v>
      </c>
      <c r="J27" s="52" t="n">
        <f aca="false">TRUE()</f>
        <v>1</v>
      </c>
      <c r="K27" s="49" t="s">
        <v>462</v>
      </c>
      <c r="L27" s="53" t="n">
        <f aca="false">FALSE()</f>
        <v>0</v>
      </c>
      <c r="M27" s="54" t="str">
        <f aca="false">IF(ISBLANK(K27),"",IF(L27, "https://raw.githubusercontent.com/PatrickVibild/TellusAmazonPictures/master/pictures/"&amp;K27&amp;"/1.jpg","https://download.lenovo.com/Images/Parts/"&amp;K27&amp;"/"&amp;K27&amp;"_A.jpg"))</f>
        <v>https://download.lenovo.com/Images/Parts/01AX579/01AX579_A.jpg</v>
      </c>
      <c r="N27" s="54" t="str">
        <f aca="false">IF(ISBLANK(K27),"",IF(L27, "https://raw.githubusercontent.com/PatrickVibild/TellusAmazonPictures/master/pictures/"&amp;K27&amp;"/2.jpg","https://download.lenovo.com/Images/Parts/"&amp;K27&amp;"/"&amp;K27&amp;"_B.jpg"))</f>
        <v>https://download.lenovo.com/Images/Parts/01AX579/01AX579_B.jpg</v>
      </c>
      <c r="O27" s="55" t="str">
        <f aca="false">IF(ISBLANK(K27),"",IF(L27, "https://raw.githubusercontent.com/PatrickVibild/TellusAmazonPictures/master/pictures/"&amp;K27&amp;"/3.jpg","https://download.lenovo.com/Images/Parts/"&amp;K27&amp;"/"&amp;K27&amp;"_details.jpg"))</f>
        <v>https://download.lenovo.com/Images/Parts/01AX579/01AX579_details.jpg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2"/>
      <c r="E28" s="49" t="n">
        <v>5714401470052</v>
      </c>
      <c r="F28" s="49" t="s">
        <v>463</v>
      </c>
      <c r="G28" s="50"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t="s">
        <v>464</v>
      </c>
      <c r="L28" s="53" t="n">
        <f aca="false">FALSE()</f>
        <v>0</v>
      </c>
      <c r="M28" s="54" t="str">
        <f aca="false">IF(ISBLANK(K28),"",IF(L28, "https://raw.githubusercontent.com/PatrickVibild/TellusAmazonPictures/master/pictures/"&amp;K28&amp;"/1.jpg","https://download.lenovo.com/Images/Parts/"&amp;K28&amp;"/"&amp;K28&amp;"_A.jpg"))</f>
        <v>https://download.lenovo.com/Images/Parts/01AX557/01AX557_A.jpg</v>
      </c>
      <c r="N28" s="54" t="str">
        <f aca="false">IF(ISBLANK(K28),"",IF(L28, "https://raw.githubusercontent.com/PatrickVibild/TellusAmazonPictures/master/pictures/"&amp;K28&amp;"/2.jpg","https://download.lenovo.com/Images/Parts/"&amp;K28&amp;"/"&amp;K28&amp;"_B.jpg"))</f>
        <v>https://download.lenovo.com/Images/Parts/01AX557/01AX557_B.jpg</v>
      </c>
      <c r="O28" s="55" t="str">
        <f aca="false">IF(ISBLANK(K28),"",IF(L28, "https://raw.githubusercontent.com/PatrickVibild/TellusAmazonPictures/master/pictures/"&amp;K28&amp;"/3.jpg","https://download.lenovo.com/Images/Parts/"&amp;K28&amp;"/"&amp;K28&amp;"_details.jpg"))</f>
        <v>https://download.lenovo.com/Images/Parts/01AX557/01AX557_details.jpg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465</v>
      </c>
      <c r="B29" s="45"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9" t="n">
        <v>5714401470069</v>
      </c>
      <c r="F29" s="49" t="s">
        <v>466</v>
      </c>
      <c r="G29" s="50"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1" t="n">
        <f aca="false">TRUE()</f>
        <v>1</v>
      </c>
      <c r="J29" s="52" t="n">
        <f aca="false">TRUE()</f>
        <v>1</v>
      </c>
      <c r="K29" s="49" t="s">
        <v>467</v>
      </c>
      <c r="L29" s="53" t="n">
        <f aca="false">FALSE()</f>
        <v>0</v>
      </c>
      <c r="M29" s="54" t="str">
        <f aca="false">IF(ISBLANK(K29),"",IF(L29, "https://raw.githubusercontent.com/PatrickVibild/TellusAmazonPictures/master/pictures/"&amp;K29&amp;"/1.jpg","https://download.lenovo.com/Images/Parts/"&amp;K29&amp;"/"&amp;K29&amp;"_A.jpg"))</f>
        <v>https://download.lenovo.com/Images/Parts/01AX609/01AX609_A.jpg</v>
      </c>
      <c r="N29" s="54" t="str">
        <f aca="false">IF(ISBLANK(K29),"",IF(L29, "https://raw.githubusercontent.com/PatrickVibild/TellusAmazonPictures/master/pictures/"&amp;K29&amp;"/2.jpg","https://download.lenovo.com/Images/Parts/"&amp;K29&amp;"/"&amp;K29&amp;"_B.jpg"))</f>
        <v>https://download.lenovo.com/Images/Parts/01AX609/01AX609_B.jpg</v>
      </c>
      <c r="O29" s="55" t="str">
        <f aca="false">IF(ISBLANK(K29),"",IF(L29, "https://raw.githubusercontent.com/PatrickVibild/TellusAmazonPictures/master/pictures/"&amp;K29&amp;"/3.jpg","https://download.lenovo.com/Images/Parts/"&amp;K29&amp;"/"&amp;K29&amp;"_details.jpg"))</f>
        <v>https://download.lenovo.com/Images/Parts/01AX609/01AX609_details.jpg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t="n">
        <v>5714401470076</v>
      </c>
      <c r="F30" s="49" t="s">
        <v>468</v>
      </c>
      <c r="G30" s="50" t="s">
        <v>402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1" t="n">
        <f aca="false">TRUE()</f>
        <v>1</v>
      </c>
      <c r="J30" s="52" t="n">
        <f aca="false">TRUE()</f>
        <v>1</v>
      </c>
      <c r="K30" s="49" t="s">
        <v>469</v>
      </c>
      <c r="L30" s="53" t="n">
        <f aca="false">FALSE()</f>
        <v>0</v>
      </c>
      <c r="M30" s="54" t="str">
        <f aca="false">IF(ISBLANK(K30),"",IF(L30, "https://raw.githubusercontent.com/PatrickVibild/TellusAmazonPictures/master/pictures/"&amp;K30&amp;"/1.jpg","https://download.lenovo.com/Images/Parts/"&amp;K30&amp;"/"&amp;K30&amp;"_A.jpg"))</f>
        <v>https://download.lenovo.com/Images/Parts/01AX493/01AX493_A.jpg</v>
      </c>
      <c r="N30" s="54" t="str">
        <f aca="false">IF(ISBLANK(K30),"",IF(L30, "https://raw.githubusercontent.com/PatrickVibild/TellusAmazonPictures/master/pictures/"&amp;K30&amp;"/2.jpg","https://download.lenovo.com/Images/Parts/"&amp;K30&amp;"/"&amp;K30&amp;"_B.jpg"))</f>
        <v>https://download.lenovo.com/Images/Parts/01AX493/01AX493_B.jpg</v>
      </c>
      <c r="O30" s="55" t="str">
        <f aca="false">IF(ISBLANK(K30),"",IF(L30, "https://raw.githubusercontent.com/PatrickVibild/TellusAmazonPictures/master/pictures/"&amp;K30&amp;"/3.jpg","https://download.lenovo.com/Images/Parts/"&amp;K30&amp;"/"&amp;K30&amp;"_details.jpg"))</f>
        <v>https://download.lenovo.com/Images/Parts/01AX493/01AX493_details.jpg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470</v>
      </c>
      <c r="B31" s="45"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9" t="n">
        <v>5714401470083</v>
      </c>
      <c r="F31" s="49" t="s">
        <v>471</v>
      </c>
      <c r="G31" s="50" t="s">
        <v>406</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1" t="n">
        <f aca="false">TRUE()</f>
        <v>1</v>
      </c>
      <c r="J31" s="52" t="n">
        <f aca="false">TRUE()</f>
        <v>1</v>
      </c>
      <c r="K31" s="49" t="s">
        <v>472</v>
      </c>
      <c r="L31" s="53" t="n">
        <f aca="false">FALSE()</f>
        <v>0</v>
      </c>
      <c r="M31" s="54" t="str">
        <f aca="false">IF(ISBLANK(K31),"",IF(L31, "https://raw.githubusercontent.com/PatrickVibild/TellusAmazonPictures/master/pictures/"&amp;K31&amp;"/1.jpg","https://download.lenovo.com/Images/Parts/"&amp;K31&amp;"/"&amp;K31&amp;"_A.jpg"))</f>
        <v>https://download.lenovo.com/Images/Parts/01AX576/01AX576_A.jpg</v>
      </c>
      <c r="N31" s="54" t="str">
        <f aca="false">IF(ISBLANK(K31),"",IF(L31, "https://raw.githubusercontent.com/PatrickVibild/TellusAmazonPictures/master/pictures/"&amp;K31&amp;"/2.jpg","https://download.lenovo.com/Images/Parts/"&amp;K31&amp;"/"&amp;K31&amp;"_B.jpg"))</f>
        <v>https://download.lenovo.com/Images/Parts/01AX576/01AX576_B.jpg</v>
      </c>
      <c r="O31" s="55" t="str">
        <f aca="false">IF(ISBLANK(K31),"",IF(L31, "https://raw.githubusercontent.com/PatrickVibild/TellusAmazonPictures/master/pictures/"&amp;K31&amp;"/3.jpg","https://download.lenovo.com/Images/Parts/"&amp;K31&amp;"/"&amp;K31&amp;"_details.jpg"))</f>
        <v>https://download.lenovo.com/Images/Parts/01AX576/01AX576_details.jpg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5714401470090</v>
      </c>
      <c r="F32" s="49" t="s">
        <v>473</v>
      </c>
      <c r="G32" s="50" t="s">
        <v>409</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1" t="n">
        <f aca="false">TRUE()</f>
        <v>1</v>
      </c>
      <c r="J32" s="52" t="n">
        <f aca="false">TRUE()</f>
        <v>1</v>
      </c>
      <c r="K32" s="49" t="s">
        <v>474</v>
      </c>
      <c r="L32" s="53" t="n">
        <f aca="false">FALSE()</f>
        <v>0</v>
      </c>
      <c r="M32" s="54" t="str">
        <f aca="false">IF(ISBLANK(K32),"",IF(L32, "https://raw.githubusercontent.com/PatrickVibild/TellusAmazonPictures/master/pictures/"&amp;K32&amp;"/1.jpg","https://download.lenovo.com/Images/Parts/"&amp;K32&amp;"/"&amp;K32&amp;"_A.jpg"))</f>
        <v>https://download.lenovo.com/Images/Parts/01AX495/01AX495_A.jpg</v>
      </c>
      <c r="N32" s="54" t="str">
        <f aca="false">IF(ISBLANK(K32),"",IF(L32, "https://raw.githubusercontent.com/PatrickVibild/TellusAmazonPictures/master/pictures/"&amp;K32&amp;"/2.jpg","https://download.lenovo.com/Images/Parts/"&amp;K32&amp;"/"&amp;K32&amp;"_B.jpg"))</f>
        <v>https://download.lenovo.com/Images/Parts/01AX495/01AX495_B.jpg</v>
      </c>
      <c r="O32" s="55" t="str">
        <f aca="false">IF(ISBLANK(K32),"",IF(L32, "https://raw.githubusercontent.com/PatrickVibild/TellusAmazonPictures/master/pictures/"&amp;K32&amp;"/3.jpg","https://download.lenovo.com/Images/Parts/"&amp;K32&amp;"/"&amp;K32&amp;"_details.jpg"))</f>
        <v>https://download.lenovo.com/Images/Parts/01AX495/01AX495_details.jpg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475</v>
      </c>
      <c r="B33" s="45"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9" t="n">
        <v>5714401470106</v>
      </c>
      <c r="F33" s="49" t="s">
        <v>476</v>
      </c>
      <c r="G33" s="50" t="s">
        <v>414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1" t="n">
        <f aca="false">TRUE()</f>
        <v>1</v>
      </c>
      <c r="J33" s="52" t="n">
        <f aca="false">TRUE()</f>
        <v>1</v>
      </c>
      <c r="K33" s="49" t="s">
        <v>477</v>
      </c>
      <c r="L33" s="53" t="n">
        <f aca="false">FALSE()</f>
        <v>0</v>
      </c>
      <c r="M33" s="54" t="str">
        <f aca="false">IF(ISBLANK(K33),"",IF(L33, "https://raw.githubusercontent.com/PatrickVibild/TellusAmazonPictures/master/pictures/"&amp;K33&amp;"/1.jpg","https://download.lenovo.com/Images/Parts/"&amp;K33&amp;"/"&amp;K33&amp;"_A.jpg"))</f>
        <v>https://download.lenovo.com/Images/Parts/01AX578/01AX578_A.jpg</v>
      </c>
      <c r="N33" s="54" t="str">
        <f aca="false">IF(ISBLANK(K33),"",IF(L33, "https://raw.githubusercontent.com/PatrickVibild/TellusAmazonPictures/master/pictures/"&amp;K33&amp;"/2.jpg","https://download.lenovo.com/Images/Parts/"&amp;K33&amp;"/"&amp;K33&amp;"_B.jpg"))</f>
        <v>https://download.lenovo.com/Images/Parts/01AX578/01AX578_B.jpg</v>
      </c>
      <c r="O33" s="55" t="str">
        <f aca="false">IF(ISBLANK(K33),"",IF(L33, "https://raw.githubusercontent.com/PatrickVibild/TellusAmazonPictures/master/pictures/"&amp;K33&amp;"/3.jpg","https://download.lenovo.com/Images/Parts/"&amp;K33&amp;"/"&amp;K33&amp;"_details.jpg"))</f>
        <v>https://download.lenovo.com/Images/Parts/01AX578/01AX578_details.jpg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5714401470113</v>
      </c>
      <c r="F34" s="49" t="s">
        <v>478</v>
      </c>
      <c r="G34" s="50" t="s">
        <v>418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1" t="n">
        <f aca="false">TRUE()</f>
        <v>1</v>
      </c>
      <c r="J34" s="52" t="n">
        <f aca="false">TRUE()</f>
        <v>1</v>
      </c>
      <c r="K34" s="49" t="s">
        <v>479</v>
      </c>
      <c r="L34" s="53" t="n">
        <f aca="false">FALSE()</f>
        <v>0</v>
      </c>
      <c r="M34" s="54" t="str">
        <f aca="false">IF(ISBLANK(K34),"",IF(L34, "https://raw.githubusercontent.com/PatrickVibild/TellusAmazonPictures/master/pictures/"&amp;K34&amp;"/1.jpg","https://download.lenovo.com/Images/Parts/"&amp;K34&amp;"/"&amp;K34&amp;"_A.jpg"))</f>
        <v>https://download.lenovo.com/Images/Parts/01AX584/01AX584_A.jpg</v>
      </c>
      <c r="N34" s="54" t="str">
        <f aca="false">IF(ISBLANK(K34),"",IF(L34, "https://raw.githubusercontent.com/PatrickVibild/TellusAmazonPictures/master/pictures/"&amp;K34&amp;"/2.jpg","https://download.lenovo.com/Images/Parts/"&amp;K34&amp;"/"&amp;K34&amp;"_B.jpg"))</f>
        <v>https://download.lenovo.com/Images/Parts/01AX584/01AX584_B.jpg</v>
      </c>
      <c r="O34" s="55" t="str">
        <f aca="false">IF(ISBLANK(K34),"",IF(L34, "https://raw.githubusercontent.com/PatrickVibild/TellusAmazonPictures/master/pictures/"&amp;K34&amp;"/3.jpg","https://download.lenovo.com/Images/Parts/"&amp;K34&amp;"/"&amp;K34&amp;"_details.jpg"))</f>
        <v>https://download.lenovo.com/Images/Parts/01AX584/01AX584_details.jpg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5714401470120</v>
      </c>
      <c r="F35" s="49" t="s">
        <v>480</v>
      </c>
      <c r="G35" s="50" t="s">
        <v>421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1" t="n">
        <f aca="false">TRUE()</f>
        <v>1</v>
      </c>
      <c r="J35" s="52" t="n">
        <f aca="false">TRUE()</f>
        <v>1</v>
      </c>
      <c r="K35" s="49" t="s">
        <v>481</v>
      </c>
      <c r="L35" s="53" t="n">
        <f aca="false">FALSE()</f>
        <v>0</v>
      </c>
      <c r="M35" s="54" t="str">
        <f aca="false">IF(ISBLANK(K35),"",IF(L35, "https://raw.githubusercontent.com/PatrickVibild/TellusAmazonPictures/master/pictures/"&amp;K35&amp;"/1.jpg","https://download.lenovo.com/Images/Parts/"&amp;K35&amp;"/"&amp;K35&amp;"_A.jpg"))</f>
        <v>https://download.lenovo.com/Images/Parts/01AX506/01AX506_A.jpg</v>
      </c>
      <c r="N35" s="54" t="str">
        <f aca="false">IF(ISBLANK(K35),"",IF(L35, "https://raw.githubusercontent.com/PatrickVibild/TellusAmazonPictures/master/pictures/"&amp;K35&amp;"/2.jpg","https://download.lenovo.com/Images/Parts/"&amp;K35&amp;"/"&amp;K35&amp;"_B.jpg"))</f>
        <v>https://download.lenovo.com/Images/Parts/01AX506/01AX506_B.jpg</v>
      </c>
      <c r="O35" s="55" t="str">
        <f aca="false">IF(ISBLANK(K35),"",IF(L35, "https://raw.githubusercontent.com/PatrickVibild/TellusAmazonPictures/master/pictures/"&amp;K35&amp;"/3.jpg","https://download.lenovo.com/Images/Parts/"&amp;K35&amp;"/"&amp;K35&amp;"_details.jpg"))</f>
        <v>https://download.lenovo.com/Images/Parts/01AX506/01AX506_details.jpg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482</v>
      </c>
      <c r="B36" s="61" t="s">
        <v>483</v>
      </c>
      <c r="E36" s="49" t="n">
        <v>5714401470137</v>
      </c>
      <c r="F36" s="49" t="s">
        <v>484</v>
      </c>
      <c r="G36" s="50" t="s">
        <v>426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1" t="n">
        <f aca="false">TRUE()</f>
        <v>1</v>
      </c>
      <c r="J36" s="52" t="n">
        <f aca="false">TRUE()</f>
        <v>1</v>
      </c>
      <c r="K36" s="49" t="s">
        <v>485</v>
      </c>
      <c r="L36" s="53" t="n">
        <f aca="false">FALSE()</f>
        <v>0</v>
      </c>
      <c r="M36" s="54" t="str">
        <f aca="false">IF(ISBLANK(K36),"",IF(L36, "https://raw.githubusercontent.com/PatrickVibild/TellusAmazonPictures/master/pictures/"&amp;K36&amp;"/1.jpg","https://download.lenovo.com/Images/Parts/"&amp;K36&amp;"/"&amp;K36&amp;"_A.jpg"))</f>
        <v>https://download.lenovo.com/Images/Parts/01AX589/01AX589_A.jpg</v>
      </c>
      <c r="N36" s="54" t="str">
        <f aca="false">IF(ISBLANK(K36),"",IF(L36, "https://raw.githubusercontent.com/PatrickVibild/TellusAmazonPictures/master/pictures/"&amp;K36&amp;"/2.jpg","https://download.lenovo.com/Images/Parts/"&amp;K36&amp;"/"&amp;K36&amp;"_B.jpg"))</f>
        <v>https://download.lenovo.com/Images/Parts/01AX589/01AX589_B.jpg</v>
      </c>
      <c r="O36" s="55" t="str">
        <f aca="false">IF(ISBLANK(K36),"",IF(L36, "https://raw.githubusercontent.com/PatrickVibild/TellusAmazonPictures/master/pictures/"&amp;K36&amp;"/3.jpg","https://download.lenovo.com/Images/Parts/"&amp;K36&amp;"/"&amp;K36&amp;"_details.jpg"))</f>
        <v>https://download.lenovo.com/Images/Parts/01AX589/01AX589_details.jpg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486</v>
      </c>
      <c r="B37" s="61" t="s">
        <v>450</v>
      </c>
      <c r="E37" s="49" t="n">
        <v>5714401470144</v>
      </c>
      <c r="F37" s="49" t="s">
        <v>487</v>
      </c>
      <c r="G37" s="50" t="s">
        <v>429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1" t="n">
        <f aca="false">TRUE()</f>
        <v>1</v>
      </c>
      <c r="J37" s="52" t="n">
        <f aca="false">TRUE()</f>
        <v>1</v>
      </c>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5714401470151</v>
      </c>
      <c r="F38" s="49" t="s">
        <v>488</v>
      </c>
      <c r="G38" s="50" t="s">
        <v>432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1" t="n">
        <f aca="false">TRUE()</f>
        <v>1</v>
      </c>
      <c r="J38" s="52" t="n">
        <f aca="false">TRUE()</f>
        <v>1</v>
      </c>
      <c r="K38" s="49" t="s">
        <v>489</v>
      </c>
      <c r="L38" s="53" t="n">
        <f aca="false">FALSE()</f>
        <v>0</v>
      </c>
      <c r="M38" s="54" t="str">
        <f aca="false">IF(ISBLANK(K38),"",IF(L38, "https://raw.githubusercontent.com/PatrickVibild/TellusAmazonPictures/master/pictures/"&amp;K38&amp;"/1.jpg","https://download.lenovo.com/Images/Parts/"&amp;K38&amp;"/"&amp;K38&amp;"_A.jpg"))</f>
        <v>https://download.lenovo.com/Images/Parts/01AX591/01AX591_A.jpg</v>
      </c>
      <c r="N38" s="54" t="str">
        <f aca="false">IF(ISBLANK(K38),"",IF(L38, "https://raw.githubusercontent.com/PatrickVibild/TellusAmazonPictures/master/pictures/"&amp;K38&amp;"/2.jpg","https://download.lenovo.com/Images/Parts/"&amp;K38&amp;"/"&amp;K38&amp;"_B.jpg"))</f>
        <v>https://download.lenovo.com/Images/Parts/01AX591/01AX591_B.jpg</v>
      </c>
      <c r="O38" s="55" t="str">
        <f aca="false">IF(ISBLANK(K38),"",IF(L38, "https://raw.githubusercontent.com/PatrickVibild/TellusAmazonPictures/master/pictures/"&amp;K38&amp;"/3.jpg","https://download.lenovo.com/Images/Parts/"&amp;K38&amp;"/"&amp;K38&amp;"_details.jpg"))</f>
        <v>https://download.lenovo.com/Images/Parts/01AX591/01AX591_details.jpg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5714401470168</v>
      </c>
      <c r="F39" s="49" t="s">
        <v>490</v>
      </c>
      <c r="G39" s="50" t="s">
        <v>435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1" t="n">
        <f aca="false">TRUE()</f>
        <v>1</v>
      </c>
      <c r="J39" s="52" t="n">
        <f aca="false">TRUE()</f>
        <v>1</v>
      </c>
      <c r="K39" s="49" t="s">
        <v>491</v>
      </c>
      <c r="L39" s="53" t="n">
        <f aca="false">FALSE()</f>
        <v>0</v>
      </c>
      <c r="M39" s="54" t="str">
        <f aca="false">IF(ISBLANK(K39),"",IF(L39, "https://raw.githubusercontent.com/PatrickVibild/TellusAmazonPictures/master/pictures/"&amp;K39&amp;"/1.jpg","https://download.lenovo.com/Images/Parts/"&amp;K39&amp;"/"&amp;K39&amp;"_A.jpg"))</f>
        <v>https://download.lenovo.com/Images/Parts/01AX595/01AX595_A.jpg</v>
      </c>
      <c r="N39" s="54" t="str">
        <f aca="false">IF(ISBLANK(K39),"",IF(L39, "https://raw.githubusercontent.com/PatrickVibild/TellusAmazonPictures/master/pictures/"&amp;K39&amp;"/2.jpg","https://download.lenovo.com/Images/Parts/"&amp;K39&amp;"/"&amp;K39&amp;"_B.jpg"))</f>
        <v>https://download.lenovo.com/Images/Parts/01AX595/01AX595_B.jpg</v>
      </c>
      <c r="O39" s="55" t="str">
        <f aca="false">IF(ISBLANK(K39),"",IF(L39, "https://raw.githubusercontent.com/PatrickVibild/TellusAmazonPictures/master/pictures/"&amp;K39&amp;"/3.jpg","https://download.lenovo.com/Images/Parts/"&amp;K39&amp;"/"&amp;K39&amp;"_details.jpg"))</f>
        <v>https://download.lenovo.com/Images/Parts/01AX595/01AX595_details.jpg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5714401470175</v>
      </c>
      <c r="F40" s="49" t="s">
        <v>492</v>
      </c>
      <c r="G40" s="50" t="s">
        <v>440</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1" t="n">
        <f aca="false">TRUE()</f>
        <v>1</v>
      </c>
      <c r="J40" s="52" t="n">
        <f aca="false">TRUE()</f>
        <v>1</v>
      </c>
      <c r="K40" s="49" t="s">
        <v>493</v>
      </c>
      <c r="L40" s="53" t="n">
        <f aca="false">FALSE()</f>
        <v>0</v>
      </c>
      <c r="M40" s="54" t="str">
        <f aca="false">IF(ISBLANK(K40),"",IF(L40, "https://raw.githubusercontent.com/PatrickVibild/TellusAmazonPictures/master/pictures/"&amp;K40&amp;"/1.jpg","https://download.lenovo.com/Images/Parts/"&amp;K40&amp;"/"&amp;K40&amp;"_A.jpg"))</f>
        <v>https://download.lenovo.com/Images/Parts/01AX596/01AX596_A.jpg</v>
      </c>
      <c r="N40" s="54" t="str">
        <f aca="false">IF(ISBLANK(K40),"",IF(L40, "https://raw.githubusercontent.com/PatrickVibild/TellusAmazonPictures/master/pictures/"&amp;K40&amp;"/2.jpg","https://download.lenovo.com/Images/Parts/"&amp;K40&amp;"/"&amp;K40&amp;"_B.jpg"))</f>
        <v>https://download.lenovo.com/Images/Parts/01AX596/01AX596_B.jpg</v>
      </c>
      <c r="O40" s="55" t="str">
        <f aca="false">IF(ISBLANK(K40),"",IF(L40, "https://raw.githubusercontent.com/PatrickVibild/TellusAmazonPictures/master/pictures/"&amp;K40&amp;"/3.jpg","https://download.lenovo.com/Images/Parts/"&amp;K40&amp;"/"&amp;K40&amp;"_details.jpg"))</f>
        <v>https://download.lenovo.com/Images/Parts/01AX596/01AX596_details.jpg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t="n">
        <v>5714401470182</v>
      </c>
      <c r="F41" s="49" t="s">
        <v>494</v>
      </c>
      <c r="G41" s="50" t="s">
        <v>443</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FALSE()</f>
        <v>0</v>
      </c>
      <c r="J41" s="52" t="n">
        <f aca="false">TRUE()</f>
        <v>1</v>
      </c>
      <c r="K41" s="49" t="s">
        <v>495</v>
      </c>
      <c r="L41" s="53" t="n">
        <f aca="false">FALSE()</f>
        <v>0</v>
      </c>
      <c r="M41" s="54" t="str">
        <f aca="false">IF(ISBLANK(K41),"",IF(L41, "https://raw.githubusercontent.com/PatrickVibild/TellusAmazonPictures/master/pictures/"&amp;K41&amp;"/1.jpg","https://download.lenovo.com/Images/Parts/"&amp;K41&amp;"/"&amp;K41&amp;"_A.jpg"))</f>
        <v>https://download.lenovo.com/Images/Parts/01AX599/01AX599_A.jpg</v>
      </c>
      <c r="N41" s="54" t="str">
        <f aca="false">IF(ISBLANK(K41),"",IF(L41, "https://raw.githubusercontent.com/PatrickVibild/TellusAmazonPictures/master/pictures/"&amp;K41&amp;"/2.jpg","https://download.lenovo.com/Images/Parts/"&amp;K41&amp;"/"&amp;K41&amp;"_B.jpg"))</f>
        <v>https://download.lenovo.com/Images/Parts/01AX599/01AX599_B.jpg</v>
      </c>
      <c r="O41" s="55" t="str">
        <f aca="false">IF(ISBLANK(K41),"",IF(L41, "https://raw.githubusercontent.com/PatrickVibild/TellusAmazonPictures/master/pictures/"&amp;K41&amp;"/3.jpg","https://download.lenovo.com/Images/Parts/"&amp;K41&amp;"/"&amp;K41&amp;"_details.jpg"))</f>
        <v>https://download.lenovo.com/Images/Parts/01AX599/01AX599_details.jpg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t="n">
        <v>5714401470199</v>
      </c>
      <c r="F42" s="49" t="s">
        <v>496</v>
      </c>
      <c r="G42" s="50" t="s">
        <v>446</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1" t="n">
        <f aca="false">TRUE()</f>
        <v>1</v>
      </c>
      <c r="J42" s="52" t="n">
        <f aca="false">TRUE()</f>
        <v>1</v>
      </c>
      <c r="K42" s="49" t="s">
        <v>497</v>
      </c>
      <c r="L42" s="53" t="n">
        <f aca="false">FALSE()</f>
        <v>0</v>
      </c>
      <c r="M42" s="54" t="str">
        <f aca="false">IF(ISBLANK(K42),"",IF(L42, "https://raw.githubusercontent.com/PatrickVibild/TellusAmazonPictures/master/pictures/"&amp;K42&amp;"/1.jpg","https://download.lenovo.com/Images/Parts/"&amp;K42&amp;"/"&amp;K42&amp;"_A.jpg"))</f>
        <v>https://download.lenovo.com/Images/Parts/01AX510/01AX510_A.jpg</v>
      </c>
      <c r="N42" s="54" t="str">
        <f aca="false">IF(ISBLANK(K42),"",IF(L42, "https://raw.githubusercontent.com/PatrickVibild/TellusAmazonPictures/master/pictures/"&amp;K42&amp;"/2.jpg","https://download.lenovo.com/Images/Parts/"&amp;K42&amp;"/"&amp;K42&amp;"_B.jpg"))</f>
        <v>https://download.lenovo.com/Images/Parts/01AX510/01AX510_B.jpg</v>
      </c>
      <c r="O42" s="55" t="str">
        <f aca="false">IF(ISBLANK(K42),"",IF(L42, "https://raw.githubusercontent.com/PatrickVibild/TellusAmazonPictures/master/pictures/"&amp;K42&amp;"/3.jpg","https://download.lenovo.com/Images/Parts/"&amp;K42&amp;"/"&amp;K42&amp;"_details.jpg"))</f>
        <v>https://download.lenovo.com/Images/Parts/01AX510/01AX510_details.jpg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t="n">
        <v>5714401470205</v>
      </c>
      <c r="F43" s="49" t="s">
        <v>498</v>
      </c>
      <c r="G43" s="50" t="s">
        <v>450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52" t="n">
        <f aca="false">TRUE()</f>
        <v>1</v>
      </c>
      <c r="K43" s="49" t="s">
        <v>499</v>
      </c>
      <c r="L43" s="53" t="n">
        <f aca="false">FALSE()</f>
        <v>0</v>
      </c>
      <c r="M43" s="54" t="str">
        <f aca="false">IF(ISBLANK(K43),"",IF(L43, "https://raw.githubusercontent.com/PatrickVibild/TellusAmazonPictures/master/pictures/"&amp;K43&amp;"/1.jpg","https://download.lenovo.com/Images/Parts/"&amp;K43&amp;"/"&amp;K43&amp;"_A.jpg"))</f>
        <v>https://download.lenovo.com/Images/Parts/01AX569/01AX569_A.jpg</v>
      </c>
      <c r="N43" s="54" t="str">
        <f aca="false">IF(ISBLANK(K43),"",IF(L43, "https://raw.githubusercontent.com/PatrickVibild/TellusAmazonPictures/master/pictures/"&amp;K43&amp;"/2.jpg","https://download.lenovo.com/Images/Parts/"&amp;K43&amp;"/"&amp;K43&amp;"_B.jpg"))</f>
        <v>https://download.lenovo.com/Images/Parts/01AX569/01AX569_B.jpg</v>
      </c>
      <c r="O43" s="55" t="str">
        <f aca="false">IF(ISBLANK(K43),"",IF(L43, "https://raw.githubusercontent.com/PatrickVibild/TellusAmazonPictures/master/pictures/"&amp;K43&amp;"/3.jpg","https://download.lenovo.com/Images/Parts/"&amp;K43&amp;"/"&amp;K43&amp;"_details.jpg"))</f>
        <v>https://download.lenovo.com/Images/Parts/01AX569/01AX569_details.jpg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IF(ISBLANK(K104),"",IF(L104, "https://raw.githubusercontent.com/PatrickVibild/TellusAmazonPictures/master/pictures/"&amp;K104&amp;"/1.jpg","https://download.lenovo.com/Images/Parts/"&amp;K104&amp;"/"&amp;K104&amp;"_A.jpg"))</f>
        <v/>
      </c>
      <c r="N104" s="54" t="str">
        <f aca="false">IF(ISBLANK(K104),"",IF(L104, "https://raw.githubusercontent.com/PatrickVibild/TellusAmazonPictures/master/pictures/"&amp;K104&amp;"/2.jpg","https://download.lenovo.com/Images/Parts/"&amp;K104&amp;"/"&amp;K104&amp;"_B.jpg"))</f>
        <v/>
      </c>
      <c r="O104" s="55" t="str">
        <f aca="false">IF(ISBLANK(K104),"",IF(L104, "https://raw.githubusercontent.com/PatrickVibild/TellusAmazonPictures/master/pictures/"&amp;K104&amp;"/3.jpg","https://download.lenovo.com/Images/Parts/"&amp;K104&amp;"/"&amp;K104&amp;"_details.jpg"))</f>
        <v/>
      </c>
      <c r="P104" s="0" t="str">
        <f aca="false">IF(ISBLANK(K104),"",IF(L104, "https://raw.githubusercontent.com/PatrickVibild/TellusAmazonPictures/master/pictures/"&amp;K104&amp;"/4.jpg", ""))</f>
        <v/>
      </c>
      <c r="Q104" s="0" t="str">
        <f aca="false">IF(ISBLANK(K104),"",IF(L104, "https://raw.githubusercontent.com/PatrickVibild/TellusAmazonPictures/master/pictures/"&amp;K104&amp;"/5.jpg", ""))</f>
        <v/>
      </c>
      <c r="R104" s="0" t="str">
        <f aca="false">IF(ISBLANK(K104),"",IF(L104, "https://raw.githubusercontent.com/PatrickVibild/TellusAmazonPictures/master/pictures/"&amp;K104&amp;"/6.jpg", ""))</f>
        <v/>
      </c>
      <c r="S104" s="0" t="str">
        <f aca="false">IF(ISBLANK(K104),"",IF(L104, "https://raw.githubusercontent.com/PatrickVibild/TellusAmazonPictures/master/pictures/"&amp;K104&amp;"/7.jpg", ""))</f>
        <v/>
      </c>
      <c r="T104" s="0" t="str">
        <f aca="false">IF(ISBLANK(K104),"",IF(L104, "https://raw.githubusercontent.com/PatrickVibild/TellusAmazonPictures/master/pictures/"&amp;K104&amp;"/8.jpg",""))</f>
        <v/>
      </c>
      <c r="U104" s="0" t="str">
        <f aca="false">IF(ISBLANK(K104),"",IF(L104, "https://raw.githubusercontent.com/PatrickVibild/TellusAmazonPictures/master/pictures/"&amp;K104&amp;"/9.jpg", ""))</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167 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438</v>
      </c>
      <c r="B1" s="66" t="n">
        <f aca="false">TRUE()</f>
        <v>1</v>
      </c>
      <c r="C1" s="0" t="s">
        <v>383</v>
      </c>
      <c r="D1" s="50" t="s">
        <v>376</v>
      </c>
      <c r="F1" s="0" t="s">
        <v>483</v>
      </c>
      <c r="G1" s="0" t="s">
        <v>500</v>
      </c>
    </row>
    <row r="2" customFormat="false" ht="12.8" hidden="false" customHeight="false" outlineLevel="0" collapsed="false">
      <c r="A2" s="0" t="s">
        <v>501</v>
      </c>
      <c r="B2" s="66" t="n">
        <f aca="false">FALSE()</f>
        <v>0</v>
      </c>
      <c r="C2" s="0" t="s">
        <v>502</v>
      </c>
      <c r="D2" s="50" t="s">
        <v>380</v>
      </c>
      <c r="F2" s="0" t="s">
        <v>380</v>
      </c>
      <c r="G2" s="0" t="s">
        <v>450</v>
      </c>
    </row>
    <row r="3" customFormat="false" ht="12.8" hidden="false" customHeight="false" outlineLevel="0" collapsed="false">
      <c r="A3" s="0" t="s">
        <v>503</v>
      </c>
      <c r="D3" s="50" t="s">
        <v>385</v>
      </c>
      <c r="F3" s="0" t="s">
        <v>376</v>
      </c>
    </row>
    <row r="4" customFormat="false" ht="12.8" hidden="false" customHeight="false" outlineLevel="0" collapsed="false">
      <c r="D4" s="50" t="s">
        <v>390</v>
      </c>
      <c r="F4" s="0" t="s">
        <v>385</v>
      </c>
    </row>
    <row r="5" customFormat="false" ht="12.8" hidden="false" customHeight="false" outlineLevel="0" collapsed="false">
      <c r="D5" s="50" t="s">
        <v>394</v>
      </c>
      <c r="F5" s="0" t="s">
        <v>390</v>
      </c>
    </row>
    <row r="6" customFormat="false" ht="12.8" hidden="false" customHeight="false" outlineLevel="0" collapsed="false">
      <c r="D6" s="50" t="s">
        <v>398</v>
      </c>
      <c r="F6" s="0" t="s">
        <v>421</v>
      </c>
    </row>
    <row r="7" customFormat="false" ht="12.8" hidden="false" customHeight="false" outlineLevel="0" collapsed="false">
      <c r="D7" s="50" t="s">
        <v>402</v>
      </c>
    </row>
    <row r="8" customFormat="false" ht="12.8" hidden="false" customHeight="false" outlineLevel="0" collapsed="false">
      <c r="D8" s="50" t="s">
        <v>406</v>
      </c>
    </row>
    <row r="9" customFormat="false" ht="12.8" hidden="false" customHeight="false" outlineLevel="0" collapsed="false">
      <c r="D9" s="50" t="s">
        <v>414</v>
      </c>
    </row>
    <row r="10" customFormat="false" ht="12.8" hidden="false" customHeight="false" outlineLevel="0" collapsed="false">
      <c r="D10" s="50" t="s">
        <v>421</v>
      </c>
    </row>
    <row r="11" customFormat="false" ht="12.8" hidden="false" customHeight="false" outlineLevel="0" collapsed="false">
      <c r="D11" s="50" t="s">
        <v>426</v>
      </c>
    </row>
    <row r="12" customFormat="false" ht="12.8" hidden="false" customHeight="false" outlineLevel="0" collapsed="false">
      <c r="D12" s="50" t="s">
        <v>429</v>
      </c>
    </row>
    <row r="13" customFormat="false" ht="12.8" hidden="false" customHeight="false" outlineLevel="0" collapsed="false">
      <c r="D13" s="50" t="s">
        <v>432</v>
      </c>
    </row>
    <row r="14" customFormat="false" ht="12.8" hidden="false" customHeight="false" outlineLevel="0" collapsed="false">
      <c r="D14" s="50" t="s">
        <v>435</v>
      </c>
    </row>
    <row r="15" customFormat="false" ht="12.8" hidden="false" customHeight="false" outlineLevel="0" collapsed="false">
      <c r="D15" s="50" t="s">
        <v>440</v>
      </c>
    </row>
    <row r="16" customFormat="false" ht="12.8" hidden="false" customHeight="false" outlineLevel="0" collapsed="false">
      <c r="D16" s="50" t="s">
        <v>443</v>
      </c>
    </row>
    <row r="17" customFormat="false" ht="12.8" hidden="false" customHeight="false" outlineLevel="0" collapsed="false">
      <c r="D17" s="50" t="s">
        <v>446</v>
      </c>
    </row>
    <row r="18" customFormat="false" ht="12.8" hidden="false" customHeight="false" outlineLevel="0" collapsed="false">
      <c r="D18" s="50" t="s">
        <v>450</v>
      </c>
    </row>
    <row r="19" customFormat="false" ht="12.8" hidden="false" customHeight="false" outlineLevel="0" collapsed="false">
      <c r="D19" s="50" t="s">
        <v>418</v>
      </c>
    </row>
    <row r="20" customFormat="false" ht="12.8" hidden="false" customHeight="false" outlineLevel="0" collapsed="false">
      <c r="D20" s="50" t="s">
        <v>409</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67 B3"/>
    </sheetView>
  </sheetViews>
  <sheetFormatPr defaultColWidth="11.7578125" defaultRowHeight="12.8" zeroHeight="false" outlineLevelRow="0" outlineLevelCol="0"/>
  <sheetData>
    <row r="2" customFormat="false" ht="12.8" hidden="false" customHeight="false" outlineLevel="0" collapsed="false">
      <c r="B2" s="0" t="s">
        <v>483</v>
      </c>
    </row>
    <row r="3" customFormat="false" ht="14.9" hidden="false" customHeight="false" outlineLevel="0" collapsed="false">
      <c r="B3" s="68" t="s">
        <v>504</v>
      </c>
    </row>
    <row r="4" customFormat="false" ht="12.8" hidden="false" customHeight="false" outlineLevel="0" collapsed="false">
      <c r="B4" s="45" t="s">
        <v>505</v>
      </c>
    </row>
    <row r="5" customFormat="false" ht="12.8" hidden="false" customHeight="false" outlineLevel="0" collapsed="false">
      <c r="B5" s="45" t="s">
        <v>506</v>
      </c>
    </row>
    <row r="6" customFormat="false" ht="12.8" hidden="false" customHeight="false" outlineLevel="0" collapsed="false">
      <c r="B6" s="45" t="s">
        <v>507</v>
      </c>
    </row>
    <row r="7" customFormat="false" ht="12.8" hidden="false" customHeight="false" outlineLevel="0" collapsed="false">
      <c r="B7" s="45" t="s">
        <v>508</v>
      </c>
    </row>
    <row r="8" customFormat="false" ht="12.8" hidden="false" customHeight="false" outlineLevel="0" collapsed="false">
      <c r="B8" s="45" t="s">
        <v>509</v>
      </c>
    </row>
    <row r="9" customFormat="false" ht="12.8" hidden="false" customHeight="false" outlineLevel="0" collapsed="false">
      <c r="B9" s="45"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68" t="s">
        <v>513</v>
      </c>
    </row>
    <row r="20" customFormat="false" ht="12.8" hidden="false" customHeight="false" outlineLevel="0" collapsed="false">
      <c r="B20" s="50" t="s">
        <v>376</v>
      </c>
    </row>
    <row r="21" customFormat="false" ht="12.8" hidden="false" customHeight="false" outlineLevel="0" collapsed="false">
      <c r="B21" s="50" t="s">
        <v>380</v>
      </c>
    </row>
    <row r="22" customFormat="false" ht="12.8" hidden="false" customHeight="false" outlineLevel="0" collapsed="false">
      <c r="B22" s="50" t="s">
        <v>385</v>
      </c>
    </row>
    <row r="23" customFormat="false" ht="12.8" hidden="false" customHeight="false" outlineLevel="0" collapsed="false">
      <c r="B23" s="50" t="s">
        <v>390</v>
      </c>
    </row>
    <row r="24" customFormat="false" ht="12.8" hidden="false" customHeight="false" outlineLevel="0" collapsed="false">
      <c r="B24" s="50" t="s">
        <v>394</v>
      </c>
    </row>
    <row r="25" customFormat="false" ht="12.8" hidden="false" customHeight="false" outlineLevel="0" collapsed="false">
      <c r="B25" s="50" t="s">
        <v>398</v>
      </c>
    </row>
    <row r="26" customFormat="false" ht="12.8" hidden="false" customHeight="false" outlineLevel="0" collapsed="false">
      <c r="B26" s="50" t="s">
        <v>402</v>
      </c>
    </row>
    <row r="27" customFormat="false" ht="12.8" hidden="false" customHeight="false" outlineLevel="0" collapsed="false">
      <c r="B27" s="50" t="s">
        <v>406</v>
      </c>
    </row>
    <row r="28" customFormat="false" ht="12.8" hidden="false" customHeight="false" outlineLevel="0" collapsed="false">
      <c r="B28" s="50" t="s">
        <v>414</v>
      </c>
    </row>
    <row r="29" customFormat="false" ht="12.8" hidden="false" customHeight="false" outlineLevel="0" collapsed="false">
      <c r="B29" s="50" t="s">
        <v>421</v>
      </c>
    </row>
    <row r="30" customFormat="false" ht="12.8" hidden="false" customHeight="false" outlineLevel="0" collapsed="false">
      <c r="B30" s="50" t="s">
        <v>426</v>
      </c>
    </row>
    <row r="31" customFormat="false" ht="12.8" hidden="false" customHeight="false" outlineLevel="0" collapsed="false">
      <c r="B31" s="50" t="s">
        <v>429</v>
      </c>
    </row>
    <row r="32" customFormat="false" ht="12.8" hidden="false" customHeight="false" outlineLevel="0" collapsed="false">
      <c r="B32" s="50" t="s">
        <v>432</v>
      </c>
    </row>
    <row r="33" customFormat="false" ht="12.8" hidden="false" customHeight="false" outlineLevel="0" collapsed="false">
      <c r="B33" s="50" t="s">
        <v>435</v>
      </c>
    </row>
    <row r="34" customFormat="false" ht="12.8" hidden="false" customHeight="false" outlineLevel="0" collapsed="false">
      <c r="B34" s="50" t="s">
        <v>440</v>
      </c>
      <c r="D34" s="45"/>
    </row>
    <row r="35" customFormat="false" ht="12.8" hidden="false" customHeight="false" outlineLevel="0" collapsed="false">
      <c r="B35" s="50" t="s">
        <v>443</v>
      </c>
      <c r="D35" s="45"/>
    </row>
    <row r="36" customFormat="false" ht="12.8" hidden="false" customHeight="false" outlineLevel="0" collapsed="false">
      <c r="B36" s="50" t="s">
        <v>446</v>
      </c>
      <c r="D36" s="45"/>
    </row>
    <row r="37" customFormat="false" ht="12.8" hidden="false" customHeight="false" outlineLevel="0" collapsed="false">
      <c r="B37" s="50" t="s">
        <v>450</v>
      </c>
      <c r="D37" s="45"/>
    </row>
    <row r="38" customFormat="false" ht="12.8" hidden="false" customHeight="false" outlineLevel="0" collapsed="false">
      <c r="B38" s="50" t="s">
        <v>418</v>
      </c>
      <c r="D38" s="45"/>
    </row>
    <row r="39" customFormat="false" ht="12.8" hidden="false" customHeight="false" outlineLevel="0" collapsed="false">
      <c r="B39" s="50" t="s">
        <v>409</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67 B3"/>
    </sheetView>
  </sheetViews>
  <sheetFormatPr defaultColWidth="11.7578125" defaultRowHeight="12.8" zeroHeight="false" outlineLevelRow="0" outlineLevelCol="0"/>
  <sheetData>
    <row r="2" customFormat="false" ht="12.8" hidden="false" customHeight="false" outlineLevel="0" collapsed="false">
      <c r="B2" s="0" t="s">
        <v>376</v>
      </c>
    </row>
    <row r="3" customFormat="false" ht="15" hidden="false" customHeight="false" outlineLevel="0" collapsed="false">
      <c r="B3" s="67" t="s">
        <v>514</v>
      </c>
    </row>
    <row r="4" customFormat="false" ht="15" hidden="false" customHeight="false" outlineLevel="0" collapsed="false">
      <c r="B4" s="67" t="s">
        <v>515</v>
      </c>
    </row>
    <row r="5" customFormat="false" ht="15" hidden="false" customHeight="false" outlineLevel="0" collapsed="false">
      <c r="B5" s="67" t="s">
        <v>516</v>
      </c>
    </row>
    <row r="6" customFormat="false" ht="15" hidden="false" customHeight="false" outlineLevel="0" collapsed="false">
      <c r="B6" s="67" t="s">
        <v>517</v>
      </c>
    </row>
    <row r="7" customFormat="false" ht="15" hidden="false" customHeight="false" outlineLevel="0" collapsed="false">
      <c r="B7" s="67" t="s">
        <v>518</v>
      </c>
    </row>
    <row r="8" customFormat="false" ht="12.8" hidden="false" customHeight="false" outlineLevel="0" collapsed="false">
      <c r="B8" s="0" t="s">
        <v>519</v>
      </c>
    </row>
    <row r="9" customFormat="false" ht="12.8" hidden="false" customHeight="false" outlineLevel="0" collapsed="false">
      <c r="B9" s="0" t="s">
        <v>520</v>
      </c>
    </row>
    <row r="10" customFormat="false" ht="12.8" hidden="false" customHeight="false" outlineLevel="0" collapsed="false">
      <c r="B10" s="0" t="s">
        <v>521</v>
      </c>
    </row>
    <row r="11" customFormat="false" ht="12.8" hidden="false" customHeight="false" outlineLevel="0" collapsed="false">
      <c r="B11" s="0" t="s">
        <v>522</v>
      </c>
    </row>
    <row r="14" customFormat="false" ht="12.8" hidden="false" customHeight="false" outlineLevel="0" collapsed="false">
      <c r="B14" s="0" t="s">
        <v>523</v>
      </c>
    </row>
    <row r="20" customFormat="false" ht="12.8" hidden="false" customHeight="false" outlineLevel="0" collapsed="false">
      <c r="B20" s="0" t="s">
        <v>524</v>
      </c>
    </row>
    <row r="21" customFormat="false" ht="12.8" hidden="false" customHeight="false" outlineLevel="0" collapsed="false">
      <c r="B21" s="0" t="s">
        <v>525</v>
      </c>
    </row>
    <row r="22" customFormat="false" ht="12.8" hidden="false" customHeight="false" outlineLevel="0" collapsed="false">
      <c r="B22" s="0" t="s">
        <v>526</v>
      </c>
    </row>
    <row r="23" customFormat="false" ht="12.8" hidden="false" customHeight="false" outlineLevel="0" collapsed="false">
      <c r="B23" s="0" t="s">
        <v>527</v>
      </c>
    </row>
    <row r="24" customFormat="false" ht="12.8" hidden="false" customHeight="false" outlineLevel="0" collapsed="false">
      <c r="B24" s="0" t="s">
        <v>394</v>
      </c>
    </row>
    <row r="25" customFormat="false" ht="12.8" hidden="false" customHeight="false" outlineLevel="0" collapsed="false">
      <c r="B25" s="0" t="s">
        <v>528</v>
      </c>
    </row>
    <row r="26" customFormat="false" ht="12.8" hidden="false" customHeight="false" outlineLevel="0" collapsed="false">
      <c r="B26" s="0" t="s">
        <v>529</v>
      </c>
    </row>
    <row r="27" customFormat="false" ht="12.8" hidden="false" customHeight="false" outlineLevel="0" collapsed="false">
      <c r="B27" s="0" t="s">
        <v>530</v>
      </c>
    </row>
    <row r="28" customFormat="false" ht="12.8" hidden="false" customHeight="false" outlineLevel="0" collapsed="false">
      <c r="B28" s="0" t="s">
        <v>531</v>
      </c>
    </row>
    <row r="29" customFormat="false" ht="12.8" hidden="false" customHeight="false" outlineLevel="0" collapsed="false">
      <c r="B29" s="0" t="s">
        <v>532</v>
      </c>
    </row>
    <row r="30" customFormat="false" ht="12.8" hidden="false" customHeight="false" outlineLevel="0" collapsed="false">
      <c r="B30" s="0" t="s">
        <v>533</v>
      </c>
    </row>
    <row r="31" customFormat="false" ht="12.8" hidden="false" customHeight="false" outlineLevel="0" collapsed="false">
      <c r="B31" s="0" t="s">
        <v>534</v>
      </c>
    </row>
    <row r="32" customFormat="false" ht="12.8" hidden="false" customHeight="false" outlineLevel="0" collapsed="false">
      <c r="B32" s="0" t="s">
        <v>535</v>
      </c>
    </row>
    <row r="33" customFormat="false" ht="12.8" hidden="false" customHeight="false" outlineLevel="0" collapsed="false">
      <c r="B33" s="0" t="s">
        <v>536</v>
      </c>
    </row>
    <row r="34" customFormat="false" ht="12.8" hidden="false" customHeight="false" outlineLevel="0" collapsed="false">
      <c r="B34" s="0" t="s">
        <v>537</v>
      </c>
    </row>
    <row r="35" customFormat="false" ht="12.8" hidden="false" customHeight="false" outlineLevel="0" collapsed="false">
      <c r="B35" s="0" t="s">
        <v>443</v>
      </c>
    </row>
    <row r="36" customFormat="false" ht="12.8" hidden="false" customHeight="false" outlineLevel="0" collapsed="false">
      <c r="B36" s="0" t="s">
        <v>538</v>
      </c>
    </row>
    <row r="37" customFormat="false" ht="12.8" hidden="false" customHeight="false" outlineLevel="0" collapsed="false">
      <c r="B37" s="0" t="s">
        <v>539</v>
      </c>
    </row>
    <row r="38" customFormat="false" ht="12.8" hidden="false" customHeight="false" outlineLevel="0" collapsed="false">
      <c r="B38" s="0" t="s">
        <v>540</v>
      </c>
    </row>
    <row r="39" customFormat="false" ht="12.8" hidden="false" customHeight="false" outlineLevel="0" collapsed="false">
      <c r="B39" s="0" t="s">
        <v>541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67 B3"/>
    </sheetView>
  </sheetViews>
  <sheetFormatPr defaultColWidth="11.7578125" defaultRowHeight="12.8" zeroHeight="false" outlineLevelRow="0" outlineLevelCol="0"/>
  <sheetData>
    <row r="2" customFormat="false" ht="12.8" hidden="false" customHeight="false" outlineLevel="0" collapsed="false">
      <c r="B2" s="0" t="s">
        <v>390</v>
      </c>
    </row>
    <row r="3" customFormat="false" ht="15" hidden="false" customHeight="false" outlineLevel="0" collapsed="false">
      <c r="B3" s="67" t="s">
        <v>542</v>
      </c>
    </row>
    <row r="4" customFormat="false" ht="15" hidden="false" customHeight="false" outlineLevel="0" collapsed="false">
      <c r="B4" s="67" t="s">
        <v>543</v>
      </c>
    </row>
    <row r="5" customFormat="false" ht="15" hidden="false" customHeight="false" outlineLevel="0" collapsed="false">
      <c r="B5" s="67" t="s">
        <v>544</v>
      </c>
    </row>
    <row r="6" customFormat="false" ht="15" hidden="false" customHeight="false" outlineLevel="0" collapsed="false">
      <c r="B6" s="67" t="s">
        <v>545</v>
      </c>
    </row>
    <row r="7" customFormat="false" ht="12.8" hidden="false" customHeight="false" outlineLevel="0" collapsed="false">
      <c r="B7" s="0" t="s">
        <v>546</v>
      </c>
    </row>
    <row r="8" customFormat="false" ht="12.8" hidden="false" customHeight="false" outlineLevel="0" collapsed="false">
      <c r="B8" s="0" t="s">
        <v>547</v>
      </c>
    </row>
    <row r="9" customFormat="false" ht="12.8" hidden="false" customHeight="false" outlineLevel="0" collapsed="false">
      <c r="B9" s="0" t="s">
        <v>548</v>
      </c>
    </row>
    <row r="10" customFormat="false" ht="12.8" hidden="false" customHeight="false" outlineLevel="0" collapsed="false">
      <c r="B10" s="0" t="s">
        <v>549</v>
      </c>
    </row>
    <row r="11" customFormat="false" ht="12.8" hidden="false" customHeight="false" outlineLevel="0" collapsed="false">
      <c r="B11" s="0" t="s">
        <v>550</v>
      </c>
    </row>
    <row r="14" customFormat="false" ht="12.8" hidden="false" customHeight="false" outlineLevel="0" collapsed="false">
      <c r="B14" s="0" t="s">
        <v>551</v>
      </c>
    </row>
    <row r="20" customFormat="false" ht="12.8" hidden="false" customHeight="false" outlineLevel="0" collapsed="false">
      <c r="B20" s="0" t="s">
        <v>552</v>
      </c>
    </row>
    <row r="21" customFormat="false" ht="12.8" hidden="false" customHeight="false" outlineLevel="0" collapsed="false">
      <c r="B21" s="0" t="s">
        <v>553</v>
      </c>
    </row>
    <row r="22" customFormat="false" ht="12.8" hidden="false" customHeight="false" outlineLevel="0" collapsed="false">
      <c r="B22" s="0" t="s">
        <v>554</v>
      </c>
    </row>
    <row r="23" customFormat="false" ht="12.8" hidden="false" customHeight="false" outlineLevel="0" collapsed="false">
      <c r="B23" s="0" t="s">
        <v>555</v>
      </c>
    </row>
    <row r="24" customFormat="false" ht="12.8" hidden="false" customHeight="false" outlineLevel="0" collapsed="false">
      <c r="B24" s="0" t="s">
        <v>556</v>
      </c>
    </row>
    <row r="25" customFormat="false" ht="12.8" hidden="false" customHeight="false" outlineLevel="0" collapsed="false">
      <c r="B25" s="0" t="s">
        <v>557</v>
      </c>
    </row>
    <row r="26" customFormat="false" ht="12.8" hidden="false" customHeight="false" outlineLevel="0" collapsed="false">
      <c r="B26" s="0" t="s">
        <v>558</v>
      </c>
    </row>
    <row r="27" customFormat="false" ht="12.8" hidden="false" customHeight="false" outlineLevel="0" collapsed="false">
      <c r="B27" s="0" t="s">
        <v>559</v>
      </c>
    </row>
    <row r="28" customFormat="false" ht="12.8" hidden="false" customHeight="false" outlineLevel="0" collapsed="false">
      <c r="B28" s="0" t="s">
        <v>560</v>
      </c>
    </row>
    <row r="29" customFormat="false" ht="12.8" hidden="false" customHeight="false" outlineLevel="0" collapsed="false">
      <c r="B29" s="0" t="s">
        <v>561</v>
      </c>
    </row>
    <row r="30" customFormat="false" ht="12.8" hidden="false" customHeight="false" outlineLevel="0" collapsed="false">
      <c r="B30" s="0" t="s">
        <v>562</v>
      </c>
    </row>
    <row r="31" customFormat="false" ht="12.8" hidden="false" customHeight="false" outlineLevel="0" collapsed="false">
      <c r="B31" s="0" t="s">
        <v>563</v>
      </c>
    </row>
    <row r="32" customFormat="false" ht="12.8" hidden="false" customHeight="false" outlineLevel="0" collapsed="false">
      <c r="B32" s="0" t="s">
        <v>564</v>
      </c>
    </row>
    <row r="33" customFormat="false" ht="12.8" hidden="false" customHeight="false" outlineLevel="0" collapsed="false">
      <c r="B33" s="0" t="s">
        <v>565</v>
      </c>
    </row>
    <row r="34" customFormat="false" ht="12.8" hidden="false" customHeight="false" outlineLevel="0" collapsed="false">
      <c r="B34" s="0" t="s">
        <v>566</v>
      </c>
    </row>
    <row r="35" customFormat="false" ht="12.8" hidden="false" customHeight="false" outlineLevel="0" collapsed="false">
      <c r="B35" s="0" t="s">
        <v>567</v>
      </c>
    </row>
    <row r="36" customFormat="false" ht="12.8" hidden="false" customHeight="false" outlineLevel="0" collapsed="false">
      <c r="B36" s="0" t="s">
        <v>568</v>
      </c>
    </row>
    <row r="37" customFormat="false" ht="12.8" hidden="false" customHeight="false" outlineLevel="0" collapsed="false">
      <c r="B37" s="0" t="s">
        <v>450</v>
      </c>
    </row>
    <row r="38" customFormat="false" ht="12.8" hidden="false" customHeight="false" outlineLevel="0" collapsed="false">
      <c r="B38" s="0" t="s">
        <v>569</v>
      </c>
    </row>
    <row r="39" customFormat="false" ht="12.8" hidden="false" customHeight="false" outlineLevel="0" collapsed="false">
      <c r="B39" s="0" t="s">
        <v>570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67 B3"/>
    </sheetView>
  </sheetViews>
  <sheetFormatPr defaultColWidth="11.7578125" defaultRowHeight="12.8" zeroHeight="false" outlineLevelRow="0" outlineLevelCol="0"/>
  <sheetData>
    <row r="2" customFormat="false" ht="12.8" hidden="false" customHeight="false" outlineLevel="0" collapsed="false">
      <c r="B2" s="0" t="s">
        <v>380</v>
      </c>
    </row>
    <row r="3" customFormat="false" ht="12.8" hidden="false" customHeight="false" outlineLevel="0" collapsed="false">
      <c r="B3" s="0" t="s">
        <v>571</v>
      </c>
    </row>
    <row r="4" customFormat="false" ht="12.8" hidden="false" customHeight="false" outlineLevel="0" collapsed="false">
      <c r="B4" s="0" t="s">
        <v>572</v>
      </c>
    </row>
    <row r="5" customFormat="false" ht="12.8" hidden="false" customHeight="false" outlineLevel="0" collapsed="false">
      <c r="B5" s="0" t="s">
        <v>573</v>
      </c>
    </row>
    <row r="6" customFormat="false" ht="12.8" hidden="false" customHeight="false" outlineLevel="0" collapsed="false">
      <c r="B6" s="0" t="s">
        <v>574</v>
      </c>
    </row>
    <row r="7" customFormat="false" ht="12.8" hidden="false" customHeight="false" outlineLevel="0" collapsed="false">
      <c r="B7" s="0" t="s">
        <v>575</v>
      </c>
    </row>
    <row r="8" customFormat="false" ht="15" hidden="false" customHeight="false" outlineLevel="0" collapsed="false">
      <c r="B8" s="67" t="s">
        <v>576</v>
      </c>
    </row>
    <row r="9" customFormat="false" ht="12.8" hidden="false" customHeight="false" outlineLevel="0" collapsed="false">
      <c r="B9" s="0" t="s">
        <v>577</v>
      </c>
    </row>
    <row r="10" customFormat="false" ht="12.8" hidden="false" customHeight="false" outlineLevel="0" collapsed="false">
      <c r="B10" s="45" t="s">
        <v>578</v>
      </c>
    </row>
    <row r="11" customFormat="false" ht="12.8" hidden="false" customHeight="false" outlineLevel="0" collapsed="false">
      <c r="B11" s="45" t="s">
        <v>579</v>
      </c>
    </row>
    <row r="14" customFormat="false" ht="12.8" hidden="false" customHeight="false" outlineLevel="0" collapsed="false">
      <c r="B14" s="0" t="s">
        <v>580</v>
      </c>
    </row>
    <row r="20" customFormat="false" ht="12.8" hidden="false" customHeight="false" outlineLevel="0" collapsed="false">
      <c r="B20" s="0" t="s">
        <v>581</v>
      </c>
    </row>
    <row r="21" customFormat="false" ht="12.8" hidden="false" customHeight="false" outlineLevel="0" collapsed="false">
      <c r="B21" s="0" t="s">
        <v>582</v>
      </c>
    </row>
    <row r="22" customFormat="false" ht="12.8" hidden="false" customHeight="false" outlineLevel="0" collapsed="false">
      <c r="B22" s="0" t="s">
        <v>583</v>
      </c>
    </row>
    <row r="23" customFormat="false" ht="12.8" hidden="false" customHeight="false" outlineLevel="0" collapsed="false">
      <c r="B23" s="0" t="s">
        <v>584</v>
      </c>
    </row>
    <row r="24" customFormat="false" ht="12.8" hidden="false" customHeight="false" outlineLevel="0" collapsed="false">
      <c r="B24" s="0" t="s">
        <v>394</v>
      </c>
    </row>
    <row r="25" customFormat="false" ht="12.8" hidden="false" customHeight="false" outlineLevel="0" collapsed="false">
      <c r="B25" s="0" t="s">
        <v>585</v>
      </c>
    </row>
    <row r="26" customFormat="false" ht="12.8" hidden="false" customHeight="false" outlineLevel="0" collapsed="false">
      <c r="B26" s="0" t="s">
        <v>586</v>
      </c>
    </row>
    <row r="27" customFormat="false" ht="12.8" hidden="false" customHeight="false" outlineLevel="0" collapsed="false">
      <c r="B27" s="0" t="s">
        <v>587</v>
      </c>
    </row>
    <row r="28" customFormat="false" ht="12.8" hidden="false" customHeight="false" outlineLevel="0" collapsed="false">
      <c r="B28" s="0" t="s">
        <v>588</v>
      </c>
    </row>
    <row r="29" customFormat="false" ht="12.8" hidden="false" customHeight="false" outlineLevel="0" collapsed="false">
      <c r="B29" s="0" t="s">
        <v>589</v>
      </c>
    </row>
    <row r="30" customFormat="false" ht="12.8" hidden="false" customHeight="false" outlineLevel="0" collapsed="false">
      <c r="B30" s="0" t="s">
        <v>590</v>
      </c>
    </row>
    <row r="31" customFormat="false" ht="12.8" hidden="false" customHeight="false" outlineLevel="0" collapsed="false">
      <c r="B31" s="0" t="s">
        <v>591</v>
      </c>
    </row>
    <row r="32" customFormat="false" ht="12.8" hidden="false" customHeight="false" outlineLevel="0" collapsed="false">
      <c r="B32" s="0" t="s">
        <v>592</v>
      </c>
    </row>
    <row r="33" customFormat="false" ht="12.8" hidden="false" customHeight="false" outlineLevel="0" collapsed="false">
      <c r="B33" s="0" t="s">
        <v>593</v>
      </c>
    </row>
    <row r="34" customFormat="false" ht="12.8" hidden="false" customHeight="false" outlineLevel="0" collapsed="false">
      <c r="B34" s="0" t="s">
        <v>594</v>
      </c>
    </row>
    <row r="35" customFormat="false" ht="12.8" hidden="false" customHeight="false" outlineLevel="0" collapsed="false">
      <c r="B35" s="0" t="s">
        <v>595</v>
      </c>
    </row>
    <row r="36" customFormat="false" ht="12.8" hidden="false" customHeight="false" outlineLevel="0" collapsed="false">
      <c r="B36" s="0" t="s">
        <v>596</v>
      </c>
    </row>
    <row r="37" customFormat="false" ht="12.8" hidden="false" customHeight="false" outlineLevel="0" collapsed="false">
      <c r="B37" s="0" t="s">
        <v>450</v>
      </c>
    </row>
    <row r="38" customFormat="false" ht="12.8" hidden="false" customHeight="false" outlineLevel="0" collapsed="false">
      <c r="B38" s="0" t="s">
        <v>597</v>
      </c>
    </row>
    <row r="39" customFormat="false" ht="12.8" hidden="false" customHeight="false" outlineLevel="0" collapsed="false">
      <c r="B39" s="0" t="s">
        <v>598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67 B3"/>
    </sheetView>
  </sheetViews>
  <sheetFormatPr defaultColWidth="11.7578125" defaultRowHeight="12.8" zeroHeight="false" outlineLevelRow="0" outlineLevelCol="0"/>
  <sheetData>
    <row r="2" customFormat="false" ht="12.8" hidden="false" customHeight="false" outlineLevel="0" collapsed="false">
      <c r="B2" s="0" t="s">
        <v>385</v>
      </c>
    </row>
    <row r="3" customFormat="false" ht="15" hidden="false" customHeight="false" outlineLevel="0" collapsed="false">
      <c r="B3" s="67" t="s">
        <v>599</v>
      </c>
    </row>
    <row r="4" customFormat="false" ht="15" hidden="false" customHeight="false" outlineLevel="0" collapsed="false">
      <c r="B4" s="67" t="s">
        <v>600</v>
      </c>
    </row>
    <row r="5" customFormat="false" ht="12.8" hidden="false" customHeight="false" outlineLevel="0" collapsed="false">
      <c r="B5" s="0" t="s">
        <v>601</v>
      </c>
    </row>
    <row r="6" customFormat="false" ht="15" hidden="false" customHeight="false" outlineLevel="0" collapsed="false">
      <c r="B6" s="67" t="s">
        <v>602</v>
      </c>
    </row>
    <row r="7" customFormat="false" ht="15" hidden="false" customHeight="false" outlineLevel="0" collapsed="false">
      <c r="B7" s="67" t="s">
        <v>603</v>
      </c>
    </row>
    <row r="8" customFormat="false" ht="12.8" hidden="false" customHeight="false" outlineLevel="0" collapsed="false">
      <c r="B8" s="0" t="s">
        <v>604</v>
      </c>
    </row>
    <row r="9" customFormat="false" ht="12.8" hidden="false" customHeight="false" outlineLevel="0" collapsed="false">
      <c r="B9" s="69" t="s">
        <v>605</v>
      </c>
    </row>
    <row r="10" customFormat="false" ht="12.8" hidden="false" customHeight="false" outlineLevel="0" collapsed="false">
      <c r="B10" s="0" t="s">
        <v>606</v>
      </c>
    </row>
    <row r="11" customFormat="false" ht="12.8" hidden="false" customHeight="false" outlineLevel="0" collapsed="false">
      <c r="B11" s="0" t="s">
        <v>607</v>
      </c>
    </row>
    <row r="14" customFormat="false" ht="12.8" hidden="false" customHeight="false" outlineLevel="0" collapsed="false">
      <c r="B14" s="0" t="s">
        <v>608</v>
      </c>
    </row>
    <row r="20" customFormat="false" ht="12.8" hidden="false" customHeight="false" outlineLevel="0" collapsed="false">
      <c r="B20" s="0" t="s">
        <v>609</v>
      </c>
    </row>
    <row r="21" customFormat="false" ht="12.8" hidden="false" customHeight="false" outlineLevel="0" collapsed="false">
      <c r="B21" s="0" t="s">
        <v>610</v>
      </c>
    </row>
    <row r="22" customFormat="false" ht="12.8" hidden="false" customHeight="false" outlineLevel="0" collapsed="false">
      <c r="B22" s="0" t="s">
        <v>554</v>
      </c>
    </row>
    <row r="23" customFormat="false" ht="12.8" hidden="false" customHeight="false" outlineLevel="0" collapsed="false">
      <c r="B23" s="0" t="s">
        <v>611</v>
      </c>
    </row>
    <row r="24" customFormat="false" ht="12.8" hidden="false" customHeight="false" outlineLevel="0" collapsed="false">
      <c r="B24" s="0" t="s">
        <v>394</v>
      </c>
    </row>
    <row r="25" customFormat="false" ht="12.8" hidden="false" customHeight="false" outlineLevel="0" collapsed="false">
      <c r="B25" s="0" t="s">
        <v>612</v>
      </c>
    </row>
    <row r="26" customFormat="false" ht="12.8" hidden="false" customHeight="false" outlineLevel="0" collapsed="false">
      <c r="B26" s="0" t="s">
        <v>613</v>
      </c>
    </row>
    <row r="27" customFormat="false" ht="12.8" hidden="false" customHeight="false" outlineLevel="0" collapsed="false">
      <c r="B27" s="0" t="s">
        <v>614</v>
      </c>
    </row>
    <row r="28" customFormat="false" ht="12.8" hidden="false" customHeight="false" outlineLevel="0" collapsed="false">
      <c r="B28" s="0" t="s">
        <v>615</v>
      </c>
    </row>
    <row r="29" customFormat="false" ht="12.8" hidden="false" customHeight="false" outlineLevel="0" collapsed="false">
      <c r="B29" s="0" t="s">
        <v>616</v>
      </c>
    </row>
    <row r="30" customFormat="false" ht="12.8" hidden="false" customHeight="false" outlineLevel="0" collapsed="false">
      <c r="B30" s="0" t="s">
        <v>617</v>
      </c>
    </row>
    <row r="31" customFormat="false" ht="12.8" hidden="false" customHeight="false" outlineLevel="0" collapsed="false">
      <c r="B31" s="0" t="s">
        <v>618</v>
      </c>
    </row>
    <row r="32" customFormat="false" ht="12.8" hidden="false" customHeight="false" outlineLevel="0" collapsed="false">
      <c r="B32" s="0" t="s">
        <v>619</v>
      </c>
    </row>
    <row r="33" customFormat="false" ht="12.8" hidden="false" customHeight="false" outlineLevel="0" collapsed="false">
      <c r="B33" s="0" t="s">
        <v>620</v>
      </c>
    </row>
    <row r="34" customFormat="false" ht="12.8" hidden="false" customHeight="false" outlineLevel="0" collapsed="false">
      <c r="B34" s="0" t="s">
        <v>621</v>
      </c>
    </row>
    <row r="35" customFormat="false" ht="12.8" hidden="false" customHeight="false" outlineLevel="0" collapsed="false">
      <c r="B35" s="0" t="s">
        <v>595</v>
      </c>
    </row>
    <row r="36" customFormat="false" ht="12.8" hidden="false" customHeight="false" outlineLevel="0" collapsed="false">
      <c r="B36" s="0" t="s">
        <v>622</v>
      </c>
    </row>
    <row r="37" customFormat="false" ht="12.8" hidden="false" customHeight="false" outlineLevel="0" collapsed="false">
      <c r="B37" s="0" t="s">
        <v>539</v>
      </c>
    </row>
    <row r="38" customFormat="false" ht="12.8" hidden="false" customHeight="false" outlineLevel="0" collapsed="false">
      <c r="B38" s="0" t="s">
        <v>623</v>
      </c>
    </row>
    <row r="39" customFormat="false" ht="12.8" hidden="false" customHeight="false" outlineLevel="0" collapsed="false">
      <c r="B39" s="0" t="s">
        <v>624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167 F21"/>
    </sheetView>
  </sheetViews>
  <sheetFormatPr defaultColWidth="11.7578125" defaultRowHeight="12.8" zeroHeight="false" outlineLevelRow="0" outlineLevelCol="0"/>
  <sheetData>
    <row r="2" customFormat="false" ht="12.8" hidden="false" customHeight="false" outlineLevel="0" collapsed="false">
      <c r="B2" s="0" t="s">
        <v>421</v>
      </c>
    </row>
    <row r="3" customFormat="false" ht="12.8" hidden="false" customHeight="false" outlineLevel="0" collapsed="false">
      <c r="B3" s="0" t="s">
        <v>625</v>
      </c>
    </row>
    <row r="4" customFormat="false" ht="12.8" hidden="false" customHeight="false" outlineLevel="0" collapsed="false">
      <c r="B4" s="0" t="s">
        <v>626</v>
      </c>
    </row>
    <row r="5" customFormat="false" ht="12.8" hidden="false" customHeight="false" outlineLevel="0" collapsed="false">
      <c r="B5" s="0" t="s">
        <v>627</v>
      </c>
    </row>
    <row r="6" customFormat="false" ht="12.8" hidden="false" customHeight="false" outlineLevel="0" collapsed="false">
      <c r="B6" s="0" t="s">
        <v>628</v>
      </c>
    </row>
    <row r="7" customFormat="false" ht="12.8" hidden="false" customHeight="false" outlineLevel="0" collapsed="false">
      <c r="B7" s="0" t="s">
        <v>629</v>
      </c>
    </row>
    <row r="8" customFormat="false" ht="12.8" hidden="false" customHeight="false" outlineLevel="0" collapsed="false">
      <c r="B8" s="0" t="s">
        <v>630</v>
      </c>
    </row>
    <row r="9" customFormat="false" ht="12.8" hidden="false" customHeight="false" outlineLevel="0" collapsed="false">
      <c r="B9" s="0" t="s">
        <v>631</v>
      </c>
    </row>
    <row r="10" customFormat="false" ht="12.8" hidden="false" customHeight="false" outlineLevel="0" collapsed="false">
      <c r="B10" s="0" t="s">
        <v>632</v>
      </c>
    </row>
    <row r="11" customFormat="false" ht="12.8" hidden="false" customHeight="false" outlineLevel="0" collapsed="false">
      <c r="B11" s="0" t="s">
        <v>633</v>
      </c>
    </row>
    <row r="14" customFormat="false" ht="12.8" hidden="false" customHeight="false" outlineLevel="0" collapsed="false">
      <c r="B14" s="0" t="s">
        <v>634</v>
      </c>
    </row>
    <row r="20" customFormat="false" ht="12.8" hidden="false" customHeight="false" outlineLevel="0" collapsed="false">
      <c r="B20" s="0" t="s">
        <v>635</v>
      </c>
    </row>
    <row r="21" customFormat="false" ht="12.8" hidden="false" customHeight="false" outlineLevel="0" collapsed="false">
      <c r="B21" s="0" t="s">
        <v>636</v>
      </c>
    </row>
    <row r="22" customFormat="false" ht="12.8" hidden="false" customHeight="false" outlineLevel="0" collapsed="false">
      <c r="B22" s="0" t="s">
        <v>637</v>
      </c>
    </row>
    <row r="23" customFormat="false" ht="12.8" hidden="false" customHeight="false" outlineLevel="0" collapsed="false">
      <c r="B23" s="0" t="s">
        <v>638</v>
      </c>
    </row>
    <row r="24" customFormat="false" ht="12.8" hidden="false" customHeight="false" outlineLevel="0" collapsed="false">
      <c r="B24" s="0" t="s">
        <v>394</v>
      </c>
    </row>
    <row r="25" customFormat="false" ht="12.8" hidden="false" customHeight="false" outlineLevel="0" collapsed="false">
      <c r="B25" s="0" t="s">
        <v>639</v>
      </c>
    </row>
    <row r="26" customFormat="false" ht="12.8" hidden="false" customHeight="false" outlineLevel="0" collapsed="false">
      <c r="B26" s="0" t="s">
        <v>640</v>
      </c>
    </row>
    <row r="27" customFormat="false" ht="12.8" hidden="false" customHeight="false" outlineLevel="0" collapsed="false">
      <c r="B27" s="0" t="s">
        <v>641</v>
      </c>
    </row>
    <row r="28" customFormat="false" ht="12.8" hidden="false" customHeight="false" outlineLevel="0" collapsed="false">
      <c r="B28" s="0" t="s">
        <v>642</v>
      </c>
    </row>
    <row r="29" customFormat="false" ht="12.8" hidden="false" customHeight="false" outlineLevel="0" collapsed="false">
      <c r="B29" s="0" t="s">
        <v>643</v>
      </c>
    </row>
    <row r="30" customFormat="false" ht="12.8" hidden="false" customHeight="false" outlineLevel="0" collapsed="false">
      <c r="B30" s="0" t="s">
        <v>644</v>
      </c>
    </row>
    <row r="31" customFormat="false" ht="12.8" hidden="false" customHeight="false" outlineLevel="0" collapsed="false">
      <c r="B31" s="0" t="s">
        <v>645</v>
      </c>
    </row>
    <row r="32" customFormat="false" ht="12.8" hidden="false" customHeight="false" outlineLevel="0" collapsed="false">
      <c r="B32" s="0" t="s">
        <v>646</v>
      </c>
    </row>
    <row r="33" customFormat="false" ht="12.8" hidden="false" customHeight="false" outlineLevel="0" collapsed="false">
      <c r="B33" s="0" t="s">
        <v>647</v>
      </c>
    </row>
    <row r="34" customFormat="false" ht="12.8" hidden="false" customHeight="false" outlineLevel="0" collapsed="false">
      <c r="B34" s="0" t="s">
        <v>648</v>
      </c>
    </row>
    <row r="35" customFormat="false" ht="12.8" hidden="false" customHeight="false" outlineLevel="0" collapsed="false">
      <c r="B35" s="0" t="s">
        <v>649</v>
      </c>
    </row>
    <row r="36" customFormat="false" ht="12.8" hidden="false" customHeight="false" outlineLevel="0" collapsed="false">
      <c r="B36" s="0" t="s">
        <v>538</v>
      </c>
    </row>
    <row r="37" customFormat="false" ht="12.8" hidden="false" customHeight="false" outlineLevel="0" collapsed="false">
      <c r="B37" s="0" t="s">
        <v>450</v>
      </c>
    </row>
    <row r="38" customFormat="false" ht="12.8" hidden="false" customHeight="false" outlineLevel="0" collapsed="false">
      <c r="B38" s="0" t="s">
        <v>650</v>
      </c>
    </row>
    <row r="39" customFormat="false" ht="12.8" hidden="false" customHeight="false" outlineLevel="0" collapsed="false">
      <c r="B39" s="0" t="s">
        <v>651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2020-10-25T20:24:19Z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