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<sst xmlns="http://schemas.openxmlformats.org/spreadsheetml/2006/main" count="784" uniqueCount="636">
  <si>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</si>
  <si>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</si>
  <si>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</si>
  <si>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</si>
  <si>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</si>
  <si>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</si>
  <si>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</si>
  <si>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</si>
  <si>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</si>
  <si>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</si>
  <si>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</si>
  <si>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</si>
  <si>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</si>
  <si>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</si>
  <si>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</si>
  <si>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</si>
  <si>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</si>
  <si>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</si>
  <si>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</si>
  <si>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</si>
  <si>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</si>
  <si>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</si>
  <si>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</si>
  <si>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</si>
  <si>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</si>
  <si>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</si>
  <si>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</si>
  <si>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</si>
  <si>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</si>
  <si>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</si>
  <si>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</si>
  <si>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</si>
  <si>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</si>
  <si>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</si>
  <si>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</si>
  <si>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</si>
  <si>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</si>
  <si>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</si>
  <si>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</si>
  <si>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</si>
  <si>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</si>
  <si>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</si>
  <si>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</si>
  <si>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</si>
  <si>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</si>
  <si>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</si>
  <si>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</si>
  <si>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</si>
  <si>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</si>
  <si>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</si>
  <si>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</si>
  <si>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</si>
  <si>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</si>
  <si>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</si>
  <si>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</si>
  <si>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</si>
  <si>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</si>
  <si>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</si>
  <si>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</si>
  <si>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</si>
  <si>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</si>
  <si>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</si>
  <si>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</si>
  <si>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</si>
  <si>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</si>
  <si>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</si>
  <si>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</si>
  <si>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</si>
  <si>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</si>
  <si>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</si>
  <si>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</si>
  <si>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</si>
  <si>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</si>
  <si>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</si>
  <si>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</si>
  <si>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</si>
  <si>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</si>
  <si>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</si>
  <si>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</si>
  <si>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</si>
  <si>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</si>
  <si>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</si>
  <si>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</si>
  <si>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</si>
  <si>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</si>
  <si>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</si>
  <si>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</si>
  <si>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</si>
  <si>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</si>
  <si>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</si>
  <si>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</si>
  <si>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</si>
  <si>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</si>
  <si>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</si>
  <si>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</si>
  <si>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</si>
  <si>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</si>
  <si>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</si>
  <si>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</si>
  <si>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</si>
  <si>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</si>
  <si>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</si>
  <si>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</si>
  <si>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</si>
  <si>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</si>
  <si>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</si>
  <si>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</si>
  <si>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</si>
  <si>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</si>
  <si>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</si>
  <si>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</si>
  <si>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</si>
  <si>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</si>
  <si>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</si>
  <si>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</si>
  <si>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</si>
  <si>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</si>
  <si>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</si>
  <si>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</si>
  <si>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</si>
  <si>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</si>
  <si>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</si>
  <si>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</si>
  <si>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</si>
  <si>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</si>
  <si>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</si>
  <si>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</si>
  <si>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</si>
  <si>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</si>
  <si>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</si>
  <si>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</si>
  <si>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</si>
  <si>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</si>
  <si>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</si>
  <si>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</si>
  <si>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</si>
  <si>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</si>
  <si>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</si>
  <si>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</si>
  <si>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</si>
  <si>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</si>
  <si>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</si>
  <si>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</si>
  <si>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</si>
  <si>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</si>
  <si>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</si>
  <si>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</si>
  <si>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</si>
  <si>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</si>
  <si>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</si>
  <si>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</si>
  <si>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</si>
  <si>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</si>
  <si>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</si>
  <si>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</si>
  <si>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</si>
  <si>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</si>
  <si>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</si>
  <si>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</si>
  <si>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</si>
  <si>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</si>
  <si>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</si>
  <si>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</si>
  <si>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</si>
  <si>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</si>
  <si>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</si>
  <si>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</si>
  <si>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</si>
  <si>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</si>
  <si>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</si>
  <si>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</si>
  <si>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</si>
  <si>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</si>
  <si>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</si>
  <si>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</si>
  <si>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</si>
  <si>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</si>
  <si>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</si>
  <si>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</si>
  <si>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</si>
  <si>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</si>
  <si>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</si>
  <si>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</si>
  <si>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</si>
  <si>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</si>
  <si>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</si>
  <si>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</si>
  <si>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</si>
  <si>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</si>
  <si>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</si>
  <si>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</si>
  <si>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</si>
  <si>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</si>
  <si>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</si>
  <si>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</si>
  <si>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</si>
  <si>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</si>
  <si>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</si>
  <si>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</si>
  <si>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</si>
  <si>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</si>
  <si>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</si>
  <si>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</si>
  <si>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</si>
  <si>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</si>
  <si>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</si>
  <si>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</si>
  <si>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</si>
  <si>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</si>
  <si>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</si>
  <si>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</si>
  <si>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</si>
  <si>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</si>
  <si>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</si>
  <si>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</si>
  <si>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</si>
  <si>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</si>
  <si>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</si>
  <si>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</si>
  <si>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</si>
  <si>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</si>
  <si>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</si>
  <si>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</si>
  <si>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</si>
  <si>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</si>
  <si>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</si>
  <si>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</si>
  <si>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</si>
  <si>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</si>
  <si>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</si>
  <si>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</si>
  <si>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</si>
  <si>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</si>
  <si>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</si>
  <si>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</si>
  <si>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</si>
  <si>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</si>
  <si>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</si>
  <si>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</si>
  <si>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</si>
  <si>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</si>
  <si>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</si>
  <si>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</si>
  <si>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</si>
  <si>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</si>
  <si>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</si>
  <si>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</si>
  <si>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</si>
  <si>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</si>
  <si>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</si>
  <si>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</si>
  <si>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</si>
  <si>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</si>
  <si>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</si>
  <si>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</si>
  <si>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</si>
  <si>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</si>
  <si>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</si>
  <si>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</si>
  <si>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</si>
  <si>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</si>
  <si>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</si>
  <si>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</si>
  <si>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</si>
  <si>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</si>
  <si>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</si>
  <si>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</si>
  <si>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</si>
  <si>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</si>
  <si>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</si>
  <si>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</si>
  <si>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</si>
  <si>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</si>
  <si>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</si>
  <si>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</si>
  <si>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</si>
  <si>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</si>
  <si>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</si>
  <si>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</si>
  <si>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</si>
  <si>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</si>
  <si>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</si>
  <si>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</si>
  <si>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</si>
  <si>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</si>
  <si>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</si>
  <si>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</si>
  <si>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</si>
  <si>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</si>
  <si>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</si>
  <si>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</si>
  <si>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</si>
  <si>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</si>
  <si>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</si>
  <si>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</si>
  <si>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</si>
  <si>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</si>
  <si>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</si>
  <si>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</si>
  <si>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</si>
  <si>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</si>
  <si>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</si>
  <si>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</si>
  <si>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</si>
  <si>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</si>
  <si>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</si>
  <si>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</si>
  <si>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</si>
  <si>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</si>
  <si>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</si>
  <si>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</si>
  <si>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</si>
  <si>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</si>
  <si>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</si>
  <si>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</si>
  <si>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</si>
  <si>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</si>
  <si>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</si>
  <si>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</si>
  <si>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</si>
  <si>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</si>
  <si>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</si>
  <si>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</si>
  <si>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</si>
  <si>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</si>
  <si>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</si>
  <si>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</si>
  <si>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</si>
  <si>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</si>
  <si>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</si>
  <si>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</si>
  <si>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</si>
  <si>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</si>
  <si>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</si>
  <si>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</si>
  <si>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</si>
  <si>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</si>
  <si>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</si>
  <si>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</si>
  <si>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</si>
  <si>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</si>
  <si>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</si>
  <si>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</si>
  <si>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</si>
  <si>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</si>
  <si>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</si>
  <si>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</si>
  <si>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</si>
  <si>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</si>
  <si>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</si>
  <si>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Lenovo T470 - US</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</si>
  <si>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</si>
  <si>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</si>
  <si>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</si>
  <si>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</si>
  <si>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</si>
  <si>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</si>
  <si>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</si>
  <si>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</si>
  <si>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</si>
  <si>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</si>
  <si>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</si>
  <si>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</si>
  <si>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</si>
  <si>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</si>
  <si>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</si>
  <si>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</si>
  <si>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</si>
  <si>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</si>
  <si>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</si>
  <si>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</si>
  <si>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</si>
  <si>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</si>
  <si>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</si>
  <si>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</si>
  <si>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</si>
  <si>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</si>
  <si>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04X1324</t>
  </si>
  <si>
    <t xml:space="preserve">Price – NON-Backlit</t>
  </si>
  <si>
    <t xml:space="preserve">Lenovo T530 Regular - FR</t>
  </si>
  <si>
    <t xml:space="preserve">French</t>
  </si>
  <si>
    <t xml:space="preserve">04X1317</t>
  </si>
  <si>
    <t xml:space="preserve">Packing size</t>
  </si>
  <si>
    <t xml:space="preserve">Small</t>
  </si>
  <si>
    <t xml:space="preserve">Lenovo T530 Regular - IT</t>
  </si>
  <si>
    <t xml:space="preserve">Italian</t>
  </si>
  <si>
    <t xml:space="preserve">T410 T410i T510 T510i W510 X220 X220i T420 T420i T520 T520i W520</t>
  </si>
  <si>
    <t xml:space="preserve">Package height (CM)</t>
  </si>
  <si>
    <t xml:space="preserve">Lenovo T530 Regular - ES</t>
  </si>
  <si>
    <t xml:space="preserve">Spanish</t>
  </si>
  <si>
    <t xml:space="preserve">04X1238</t>
  </si>
  <si>
    <t xml:space="preserve">Package width (CM)</t>
  </si>
  <si>
    <t xml:space="preserve">Lenovo T530 Regular - UK</t>
  </si>
  <si>
    <t xml:space="preserve">UK</t>
  </si>
  <si>
    <t xml:space="preserve">04X1344</t>
  </si>
  <si>
    <t xml:space="preserve">Package length (CM)</t>
  </si>
  <si>
    <t xml:space="preserve">Lenovo T530 Regular - NOR</t>
  </si>
  <si>
    <t xml:space="preserve">Scandinavian – Nordic</t>
  </si>
  <si>
    <t xml:space="preserve">Origin of Product</t>
  </si>
  <si>
    <t xml:space="preserve">Lenovo T530 Regular - BE</t>
  </si>
  <si>
    <t xml:space="preserve">Belgian</t>
  </si>
  <si>
    <t xml:space="preserve">04X1321</t>
  </si>
  <si>
    <t xml:space="preserve">Package weight (GR)</t>
  </si>
  <si>
    <t xml:space="preserve">Lenovo T530 Regular - BG</t>
  </si>
  <si>
    <t xml:space="preserve">Bulgarian</t>
  </si>
  <si>
    <t xml:space="preserve">04X1208</t>
  </si>
  <si>
    <t xml:space="preserve">Lenovo T530 Regular - CZ</t>
  </si>
  <si>
    <t xml:space="preserve">Czech</t>
  </si>
  <si>
    <t xml:space="preserve">04X1209</t>
  </si>
  <si>
    <t xml:space="preserve">Parent sku</t>
  </si>
  <si>
    <t xml:space="preserve">Lenovo T530 Parent</t>
  </si>
  <si>
    <t xml:space="preserve">Lenovo T530 Regular - DK</t>
  </si>
  <si>
    <t xml:space="preserve">Danish</t>
  </si>
  <si>
    <t xml:space="preserve">Parent EAN</t>
  </si>
  <si>
    <t xml:space="preserve">Lenovo T530 Regular - HU</t>
  </si>
  <si>
    <t xml:space="preserve">Hungarian</t>
  </si>
  <si>
    <t xml:space="preserve">Lenovo T530 Regular - NL</t>
  </si>
  <si>
    <t xml:space="preserve">Dutch</t>
  </si>
  <si>
    <t xml:space="preserve">Optional</t>
  </si>
  <si>
    <t xml:space="preserve">Item_type</t>
  </si>
  <si>
    <t xml:space="preserve">laptop-computer-replacement-parts</t>
  </si>
  <si>
    <t xml:space="preserve">Lenovo T530 Regular - NO</t>
  </si>
  <si>
    <t xml:space="preserve">Norwegian</t>
  </si>
  <si>
    <t xml:space="preserve">Lenovo T530 Regular - PL</t>
  </si>
  <si>
    <t xml:space="preserve">Polish</t>
  </si>
  <si>
    <t xml:space="preserve">Default quantity</t>
  </si>
  <si>
    <t xml:space="preserve">Lenovo T530 Regular - PT</t>
  </si>
  <si>
    <t xml:space="preserve">Portuguese</t>
  </si>
  <si>
    <t xml:space="preserve">Lenovo T530 Regular - SE/FI</t>
  </si>
  <si>
    <t xml:space="preserve">Swedish – Finnish</t>
  </si>
  <si>
    <t xml:space="preserve">Format</t>
  </si>
  <si>
    <t xml:space="preserve">PartialUpdate</t>
  </si>
  <si>
    <t xml:space="preserve">Lenovo T530 Regular - CH</t>
  </si>
  <si>
    <t xml:space="preserve">Swiss</t>
  </si>
  <si>
    <t xml:space="preserve">04X1380</t>
  </si>
  <si>
    <t xml:space="preserve">Lenovo T530 Regular - US INT</t>
  </si>
  <si>
    <t xml:space="preserve">US International</t>
  </si>
  <si>
    <t xml:space="preserve">Lenovo T530 Regular - RUS</t>
  </si>
  <si>
    <t xml:space="preserve">Russian</t>
  </si>
  <si>
    <t xml:space="preserve">Bullet Point 1:</t>
  </si>
  <si>
    <t xml:space="preserve">Lenovo T530 Regular - US</t>
  </si>
  <si>
    <t xml:space="preserve">US</t>
  </si>
  <si>
    <t xml:space="preserve">04X1240</t>
  </si>
  <si>
    <t xml:space="preserve">Bullet Point 2:</t>
  </si>
  <si>
    <t xml:space="preserve">Lenovo T530 BL - DE</t>
  </si>
  <si>
    <t xml:space="preserve">Lenovo/T530/BL/DE</t>
  </si>
  <si>
    <t xml:space="preserve">Bullet Point 5:</t>
  </si>
  <si>
    <t xml:space="preserve">Lenovo T530 BL - FR</t>
  </si>
  <si>
    <t xml:space="preserve">Lenovo/T530/BL/FR</t>
  </si>
  <si>
    <t xml:space="preserve">Bullet Point 4:</t>
  </si>
  <si>
    <t xml:space="preserve">Lenovo T530 BL - IT</t>
  </si>
  <si>
    <t xml:space="preserve">Lenovo/T530/BL/IT</t>
  </si>
  <si>
    <t xml:space="preserve">Lenovo T530 BL - ES</t>
  </si>
  <si>
    <t xml:space="preserve">Lenovo/T530/BL/ES</t>
  </si>
  <si>
    <t xml:space="preserve">Lenovo T530 BL - UK</t>
  </si>
  <si>
    <t xml:space="preserve">Lenovo/T530/BL/UK</t>
  </si>
  <si>
    <t xml:space="preserve">Product Description</t>
  </si>
  <si>
    <t xml:space="preserve">Lenovo T530 BL - NOR</t>
  </si>
  <si>
    <t xml:space="preserve">Lenovo T530 BL - BE</t>
  </si>
  <si>
    <t xml:space="preserve">04X1359</t>
  </si>
  <si>
    <t xml:space="preserve">Warranty Message</t>
  </si>
  <si>
    <t xml:space="preserve">Lenovo T530 BL - BG</t>
  </si>
  <si>
    <t xml:space="preserve">04X1360</t>
  </si>
  <si>
    <t xml:space="preserve">Lenovo T530 BL - CZ</t>
  </si>
  <si>
    <t xml:space="preserve">04X1361</t>
  </si>
  <si>
    <t xml:space="preserve">Original bullet 1:</t>
  </si>
  <si>
    <t xml:space="preserve">Lenovo T530 BL - DK</t>
  </si>
  <si>
    <t xml:space="preserve">04X1249</t>
  </si>
  <si>
    <t xml:space="preserve">Lenovo T530 BL - HU</t>
  </si>
  <si>
    <t xml:space="preserve">Lenovo T530 BL - NL</t>
  </si>
  <si>
    <t xml:space="preserve">04X1259</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</si>
  <si>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</si>
  <si>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</si>
  <si>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</si>
  <si>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</si>
  <si>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</si>
  <si>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</si>
  <si>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</si>
  <si>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BL - CH</t>
  </si>
  <si>
    <t xml:space="preserve">Lenovo T530 BL - US INT</t>
  </si>
  <si>
    <t xml:space="preserve">Lenovo/T530/BL/USI</t>
  </si>
  <si>
    <t xml:space="preserve">Lenovo T530 BL - RUS</t>
  </si>
  <si>
    <t xml:space="preserve">Lenovo T530 BL - US</t>
  </si>
  <si>
    <t xml:space="preserve">Lenovo/T530/BL/US</t>
  </si>
  <si>
    <t xml:space="preserve">Update</t>
  </si>
  <si>
    <t xml:space="preserve">English</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</si>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</sst>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central.amazon.com/skucentral?mSku=Lenovo%20T470%20-%20US&amp;ref=myi_sku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G23" activeCellId="0" sqref="G2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Clavier rétroéclairé d'origine pour Lenovo ThinkPad Compatible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Clavier non rétroéclairé d'origine compatible Lenovo ThinkPad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37.95</v>
      </c>
      <c r="L5" s="39" t="n">
        <f aca="false">IF(ISBLANK(Values!E4),"",Values!$B$18)</f>
        <v>5</v>
      </c>
      <c r="M5" s="28" t="str">
        <f aca="false">IF(ISBLANK(Values!E4),"",Values!$M4)</f>
        <v>https://download.lenovo.com/Images/Parts/04X1324/04X1324_A.jpg</v>
      </c>
      <c r="N5" s="28" t="str">
        <f aca="false">IF(ISBLANK(Values!F4),"",Values!$N4)</f>
        <v>https://download.lenovo.com/Images/Parts/04X1324/04X1324_B.jpg</v>
      </c>
      <c r="O5" s="1" t="str">
        <f aca="false">IF(ISBLANK(Values!F4),"",Values!$O4)</f>
        <v>https://download.lenovo.com/Images/Parts/04X1324/04X1324_details.jpg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PartialUpdate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 aca="false">IF(ISBLANK(Values!E4),"",IF(Values!I4,Values!$B$23,Values!$B$33))</f>
        <v>👉DES CLIENTS SATISFAITS DANS LE MONDE: Plus de 10.000 clients satisfaits dans le monde.Clavier restauré en Europe</v>
      </c>
      <c r="AJ5" s="41" t="str">
        <f aca="false">IF(ISBLANK(Values!E4),"","👉 "&amp;Values!H4&amp; " "&amp;Values!$B$24 &amp;" "&amp;Values!$B$3)</f>
        <v>👉 allemand Compatible avec Lenovo T430 T430i T430s T430si T430U T530 T530i T530S W530 X13X X230 X230i X230it X230T</v>
      </c>
      <c r="AK5" s="1" t="str">
        <f aca="false">IF(ISBLANK(Values!E4),"",Values!$B$25)</f>
        <v>COMMUNICATION ET SUPPORT TECHNIQUE: rapide et fluide 24h</v>
      </c>
      <c r="AL5" s="1" t="str">
        <f aca="false">IF(ISBLANK(Values!E4),"",Values!$B$26)</f>
        <v>GARANTIE DE 6 MOIS INCLUS: détendez-vous, est couvert</v>
      </c>
      <c r="AM5" s="1" t="str">
        <f aca="false">IF(ISBLANK(Values!E4),"",Values!$B$27)</f>
        <v>♻️ Be green! ♻️ Avec ce clavier, économisez jusqu'à 80% de CO2!</v>
      </c>
      <c r="AT5" s="1" t="str">
        <f aca="false">IF(ISBLANK(Values!E4),"",IF(Values!J4,"Backlit", "Non-Backlit"))</f>
        <v>Non-Backlit</v>
      </c>
      <c r="AV5" s="28" t="str">
        <f aca="false">IF(ISBLANK(Values!E4),"",Values!H4)</f>
        <v>allemand</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Clavier non rétroéclairé d'origine compatible Lenovo ThinkPad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37.95</v>
      </c>
      <c r="L6" s="39" t="n">
        <f aca="false">IF(ISBLANK(Values!E5),"",Values!$B$18)</f>
        <v>5</v>
      </c>
      <c r="M6" s="28" t="str">
        <f aca="false">IF(ISBLANK(Values!E5),"",Values!$M5)</f>
        <v>https://download.lenovo.com/Images/Parts/04X1317/04X1317_A.jpg</v>
      </c>
      <c r="N6" s="28" t="str">
        <f aca="false">IF(ISBLANK(Values!F5),"",Values!$N5)</f>
        <v>https://download.lenovo.com/Images/Parts/04X1317/04X1317_B.jpg</v>
      </c>
      <c r="O6" s="1" t="str">
        <f aca="false">IF(ISBLANK(Values!F5),"",Values!$O5)</f>
        <v>https://download.lenovo.com/Images/Parts/04X1317/04X1317_details.jpg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PartialUpdate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 aca="false">IF(ISBLANK(Values!E5),"",IF(Values!I5,Values!$B$23,Values!$B$33))</f>
        <v>👉DES CLIENTS SATISFAITS DANS LE MONDE: Plus de 10.000 clients satisfaits dans le monde.Clavier restauré en Europe</v>
      </c>
      <c r="AJ6" s="41" t="str">
        <f aca="false">IF(ISBLANK(Values!E5),"","👉 "&amp;Values!H5&amp; " "&amp;Values!$B$24 &amp;" "&amp;Values!$B$3)</f>
        <v>👉 français Compatible avec Lenovo T430 T430i T430s T430si T430U T530 T530i T530S W530 X13X X230 X230i X230it X230T</v>
      </c>
      <c r="AK6" s="1" t="str">
        <f aca="false">IF(ISBLANK(Values!E5),"",Values!$B$25)</f>
        <v>COMMUNICATION ET SUPPORT TECHNIQUE: rapide et fluide 24h</v>
      </c>
      <c r="AL6" s="1" t="str">
        <f aca="false">IF(ISBLANK(Values!E5),"",Values!$B$26)</f>
        <v>GARANTIE DE 6 MOIS INCLUS: détendez-vous, est couvert</v>
      </c>
      <c r="AM6" s="1" t="str">
        <f aca="false">IF(ISBLANK(Values!E5),"",Values!$B$27)</f>
        <v>♻️ Be green! ♻️ Avec ce clavier, économisez jusqu'à 80% de CO2!</v>
      </c>
      <c r="AT6" s="1" t="str">
        <f aca="false">IF(ISBLANK(Values!E5),"",IF(Values!J5,"Backlit", "Non-Backlit"))</f>
        <v>Non-Backlit</v>
      </c>
      <c r="AV6" s="28" t="str">
        <f aca="false">IF(ISBLANK(Values!E5),"",Values!H5)</f>
        <v>français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Clavier non rétroéclairé d'origine compatible Lenovo ThinkPad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37.95</v>
      </c>
      <c r="L7" s="39" t="n">
        <f aca="false">IF(ISBLANK(Values!E6),"",Values!$B$18)</f>
        <v>5</v>
      </c>
      <c r="M7" s="28" t="str">
        <f aca="false">IF(ISBLANK(Values!E6),"",Values!$M6)</f>
        <v/>
      </c>
      <c r="N7" s="28" t="str">
        <f aca="false">IF(ISBLANK(Values!F6),"",Values!$N6)</f>
        <v/>
      </c>
      <c r="O7" s="1" t="str">
        <f aca="false">IF(ISBLANK(Values!F6),"",Values!$O6)</f>
        <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PartialUpdate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 aca="false">IF(ISBLANK(Values!E6),"",IF(Values!I6,Values!$B$23,Values!$B$33))</f>
        <v>👉DES CLIENTS SATISFAITS DANS LE MONDE: Plus de 10.000 clients satisfaits dans le monde.Clavier restauré en Europe</v>
      </c>
      <c r="AJ7" s="41" t="str">
        <f aca="false">IF(ISBLANK(Values!E6),"","👉 "&amp;Values!H6&amp; " "&amp;Values!$B$24 &amp;" "&amp;Values!$B$3)</f>
        <v>👉 italien Compatible avec Lenovo T430 T430i T430s T430si T430U T530 T530i T530S W530 X13X X230 X230i X230it X230T</v>
      </c>
      <c r="AK7" s="1" t="str">
        <f aca="false">IF(ISBLANK(Values!E6),"",Values!$B$25)</f>
        <v>COMMUNICATION ET SUPPORT TECHNIQUE: rapide et fluide 24h</v>
      </c>
      <c r="AL7" s="1" t="str">
        <f aca="false">IF(ISBLANK(Values!E6),"",Values!$B$26)</f>
        <v>GARANTIE DE 6 MOIS INCLUS: détendez-vous, est couvert</v>
      </c>
      <c r="AM7" s="1" t="str">
        <f aca="false">IF(ISBLANK(Values!E6),"",Values!$B$27)</f>
        <v>♻️ Be green! ♻️ Avec ce clavier, économisez jusqu'à 80% de CO2!</v>
      </c>
      <c r="AT7" s="1" t="str">
        <f aca="false">IF(ISBLANK(Values!E6),"",IF(Values!J6,"Backlit", "Non-Backlit"))</f>
        <v>Non-Backlit</v>
      </c>
      <c r="AV7" s="28" t="str">
        <f aca="false">IF(ISBLANK(Values!E6),"",Values!H6)</f>
        <v>italien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Clavier non rétroéclairé d'origine compatible Lenovo ThinkPad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37.95</v>
      </c>
      <c r="L8" s="39" t="n">
        <f aca="false">IF(ISBLANK(Values!E7),"",Values!$B$18)</f>
        <v>5</v>
      </c>
      <c r="M8" s="28" t="str">
        <f aca="false">IF(ISBLANK(Values!E7),"",Values!$M7)</f>
        <v>https://download.lenovo.com/Images/Parts/04X1238/04X1238_A.jpg</v>
      </c>
      <c r="N8" s="28" t="str">
        <f aca="false">IF(ISBLANK(Values!F7),"",Values!$N7)</f>
        <v>https://download.lenovo.com/Images/Parts/04X1238/04X1238_B.jpg</v>
      </c>
      <c r="O8" s="1" t="str">
        <f aca="false">IF(ISBLANK(Values!F7),"",Values!$O7)</f>
        <v>https://download.lenovo.com/Images/Parts/04X1238/04X1238_details.jpg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PartialUpdate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 aca="false">IF(ISBLANK(Values!E7),"",IF(Values!I7,Values!$B$23,Values!$B$33))</f>
        <v>👉DES CLIENTS SATISFAITS DANS LE MONDE: Plus de 10.000 clients satisfaits dans le monde.Clavier restauré en Europe</v>
      </c>
      <c r="AJ8" s="41" t="str">
        <f aca="false">IF(ISBLANK(Values!E7),"","👉 "&amp;Values!H7&amp; " "&amp;Values!$B$24 &amp;" "&amp;Values!$B$3)</f>
        <v>👉 Espagnol Compatible avec Lenovo T430 T430i T430s T430si T430U T530 T530i T530S W530 X13X X230 X230i X230it X230T</v>
      </c>
      <c r="AK8" s="1" t="str">
        <f aca="false">IF(ISBLANK(Values!E7),"",Values!$B$25)</f>
        <v>COMMUNICATION ET SUPPORT TECHNIQUE: rapide et fluide 24h</v>
      </c>
      <c r="AL8" s="1" t="str">
        <f aca="false">IF(ISBLANK(Values!E7),"",Values!$B$26)</f>
        <v>GARANTIE DE 6 MOIS INCLUS: détendez-vous, est couvert</v>
      </c>
      <c r="AM8" s="1" t="str">
        <f aca="false">IF(ISBLANK(Values!E7),"",Values!$B$27)</f>
        <v>♻️ Be green! ♻️ Avec ce clavier, économisez jusqu'à 80% de CO2!</v>
      </c>
      <c r="AT8" s="1" t="str">
        <f aca="false">IF(ISBLANK(Values!E7),"",IF(Values!J7,"Backlit", "Non-Backlit"))</f>
        <v>Non-Backlit</v>
      </c>
      <c r="AV8" s="28" t="str">
        <f aca="false">IF(ISBLANK(Values!E7),"",Values!H7)</f>
        <v>Espagnol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Clavier non rétroéclairé d'origine compatible Lenovo ThinkPad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37.95</v>
      </c>
      <c r="L9" s="39" t="n">
        <f aca="false">IF(ISBLANK(Values!E8),"",Values!$B$18)</f>
        <v>5</v>
      </c>
      <c r="M9" s="28" t="str">
        <f aca="false">IF(ISBLANK(Values!E8),"",Values!$M8)</f>
        <v>https://download.lenovo.com/Images/Parts/04X1344/04X1344_A.jpg</v>
      </c>
      <c r="N9" s="28" t="str">
        <f aca="false">IF(ISBLANK(Values!F8),"",Values!$N8)</f>
        <v>https://download.lenovo.com/Images/Parts/04X1344/04X1344_B.jpg</v>
      </c>
      <c r="O9" s="1" t="str">
        <f aca="false">IF(ISBLANK(Values!F8),"",Values!$O8)</f>
        <v>https://download.lenovo.com/Images/Parts/04X1344/04X1344_details.jpg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PartialUpdate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 aca="false">IF(ISBLANK(Values!E8),"",IF(Values!I8,Values!$B$23,Values!$B$33))</f>
        <v>👉DES CLIENTS SATISFAITS DANS LE MONDE: Plus de 10.000 clients satisfaits dans le monde.Clavier restauré en Europe</v>
      </c>
      <c r="AJ9" s="41" t="str">
        <f aca="false">IF(ISBLANK(Values!E8),"","👉 "&amp;Values!H8&amp; " "&amp;Values!$B$24 &amp;" "&amp;Values!$B$3)</f>
        <v>👉 UK Compatible avec Lenovo T430 T430i T430s T430si T430U T530 T530i T530S W530 X13X X230 X230i X230it X230T</v>
      </c>
      <c r="AK9" s="1" t="str">
        <f aca="false">IF(ISBLANK(Values!E8),"",Values!$B$25)</f>
        <v>COMMUNICATION ET SUPPORT TECHNIQUE: rapide et fluide 24h</v>
      </c>
      <c r="AL9" s="1" t="str">
        <f aca="false">IF(ISBLANK(Values!E8),"",Values!$B$26)</f>
        <v>GARANTIE DE 6 MOIS INCLUS: détendez-vous, est couvert</v>
      </c>
      <c r="AM9" s="1" t="str">
        <f aca="false">IF(ISBLANK(Values!E8),"",Values!$B$27)</f>
        <v>♻️ Be green! ♻️ Avec ce clavier, économisez jusqu'à 80% de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Clavier non rétroéclairé d'origine compatible Lenovo ThinkPad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37.95</v>
      </c>
      <c r="L10" s="39" t="n">
        <f aca="false">IF(ISBLANK(Values!E9),"",Values!$B$18)</f>
        <v>5</v>
      </c>
      <c r="M10" s="28" t="str">
        <f aca="false">IF(ISBLANK(Values!E9),"",Values!$M9)</f>
        <v/>
      </c>
      <c r="N10" s="28" t="str">
        <f aca="false">IF(ISBLANK(Values!F9),"",Values!$N9)</f>
        <v/>
      </c>
      <c r="O10" s="1" t="str">
        <f aca="false">IF(ISBLANK(Values!F9),"",Values!$O9)</f>
        <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PartialUpdate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 aca="false">IF(ISBLANK(Values!E9),"",IF(Values!I9,Values!$B$23,Values!$B$33))</f>
        <v>👉DES CLIENTS SATISFAITS DANS LE MONDE: Plus de 10.000 clients satisfaits dans le monde.Clavier restauré en Europe</v>
      </c>
      <c r="AJ10" s="41" t="str">
        <f aca="false">IF(ISBLANK(Values!E9),"","👉 "&amp;Values!H9&amp; " "&amp;Values!$B$24 &amp;" "&amp;Values!$B$3)</f>
        <v>👉 Scandinave - nordique Compatible avec Lenovo T430 T430i T430s T430si T430U T530 T530i T530S W530 X13X X230 X230i X230it X230T</v>
      </c>
      <c r="AK10" s="1" t="str">
        <f aca="false">IF(ISBLANK(Values!E9),"",Values!$B$25)</f>
        <v>COMMUNICATION ET SUPPORT TECHNIQUE: rapide et fluide 24h</v>
      </c>
      <c r="AL10" s="1" t="str">
        <f aca="false">IF(ISBLANK(Values!E9),"",Values!$B$26)</f>
        <v>GARANTIE DE 6 MOIS INCLUS: détendez-vous, est couvert</v>
      </c>
      <c r="AM10" s="1" t="str">
        <f aca="false">IF(ISBLANK(Values!E9),"",Values!$B$27)</f>
        <v>♻️ Be green! ♻️ Avec ce clavier, économisez jusqu'à 80% de CO2!</v>
      </c>
      <c r="AT10" s="1" t="str">
        <f aca="false">IF(ISBLANK(Values!E9),"",IF(Values!J9,"Backlit", "Non-Backlit"))</f>
        <v>Non-Backlit</v>
      </c>
      <c r="AV10" s="28" t="str">
        <f aca="false">IF(ISBLANK(Values!E9),"",Values!H9)</f>
        <v>Scandinave - nordique</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Clavier non rétroéclairé d'origine compatible Lenovo ThinkPad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37.95</v>
      </c>
      <c r="L11" s="39" t="n">
        <f aca="false">IF(ISBLANK(Values!E10),"",Values!$B$18)</f>
        <v>5</v>
      </c>
      <c r="M11" s="28" t="str">
        <f aca="false">IF(ISBLANK(Values!E10),"",Values!$M10)</f>
        <v>https://download.lenovo.com/Images/Parts/04X1321/04X1321_A.jpg</v>
      </c>
      <c r="N11" s="28" t="str">
        <f aca="false">IF(ISBLANK(Values!F10),"",Values!$N10)</f>
        <v>https://download.lenovo.com/Images/Parts/04X1321/04X1321_B.jpg</v>
      </c>
      <c r="O11" s="1" t="str">
        <f aca="false">IF(ISBLANK(Values!F10),"",Values!$O10)</f>
        <v>https://download.lenovo.com/Images/Parts/04X1321/04X1321_details.jpg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 aca="false">IF(ISBLANK(Values!E10),"",IF(Values!I10,Values!$B$23,Values!$B$33))</f>
        <v>👉DES CLIENTS SATISFAITS DANS LE MONDE: Plus de 10.000 clients satisfaits dans le monde.Clavier restauré en Europe</v>
      </c>
      <c r="AJ11" s="41" t="str">
        <f aca="false">IF(ISBLANK(Values!E10),"","👉 "&amp;Values!H10&amp; " "&amp;Values!$B$24 &amp;" "&amp;Values!$B$3)</f>
        <v>👉 Belge Compatible avec Lenovo T430 T430i T430s T430si T430U T530 T530i T530S W530 X13X X230 X230i X230it X230T</v>
      </c>
      <c r="AK11" s="1" t="str">
        <f aca="false">IF(ISBLANK(Values!E10),"",Values!$B$25)</f>
        <v>COMMUNICATION ET SUPPORT TECHNIQUE: rapide et fluide 24h</v>
      </c>
      <c r="AL11" s="1" t="str">
        <f aca="false">IF(ISBLANK(Values!E10),"",Values!$B$26)</f>
        <v>GARANTIE DE 6 MOIS INCLUS: détendez-vous, est couvert</v>
      </c>
      <c r="AM11" s="1" t="str">
        <f aca="false">IF(ISBLANK(Values!E10),"",Values!$B$27)</f>
        <v>♻️ Be green! ♻️ Avec ce clavier, économisez jusqu'à 80% de CO2!</v>
      </c>
      <c r="AT11" s="1" t="str">
        <f aca="false">IF(ISBLANK(Values!E10),"",IF(Values!J10,"Backlit", "Non-Backlit"))</f>
        <v>Non-Backlit</v>
      </c>
      <c r="AV11" s="28" t="str">
        <f aca="false">IF(ISBLANK(Values!E10),"",Values!H10)</f>
        <v>Belge</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Clavier non rétroéclairé d'origine compatible Lenovo ThinkPad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37.95</v>
      </c>
      <c r="L12" s="39" t="n">
        <f aca="false">IF(ISBLANK(Values!E11),"",Values!$B$18)</f>
        <v>5</v>
      </c>
      <c r="M12" s="28" t="str">
        <f aca="false">IF(ISBLANK(Values!E11),"",Values!$M11)</f>
        <v>https://download.lenovo.com/Images/Parts/04X1208/04X1208_A.jpg</v>
      </c>
      <c r="N12" s="28" t="str">
        <f aca="false">IF(ISBLANK(Values!F11),"",Values!$N11)</f>
        <v>https://download.lenovo.com/Images/Parts/04X1208/04X1208_B.jpg</v>
      </c>
      <c r="O12" s="1" t="str">
        <f aca="false">IF(ISBLANK(Values!F11),"",Values!$O11)</f>
        <v>https://download.lenovo.com/Images/Parts/04X1208/04X1208_details.jpg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 aca="false">IF(ISBLANK(Values!E11),"",IF(Values!I11,Values!$B$23,Values!$B$33))</f>
        <v>👉DES CLIENTS SATISFAITS DANS LE MONDE: Plus de 10.000 clients satisfaits dans le monde.Clavier restauré en Europe</v>
      </c>
      <c r="AJ12" s="41" t="str">
        <f aca="false">IF(ISBLANK(Values!E11),"","👉 "&amp;Values!H11&amp; " "&amp;Values!$B$24 &amp;" "&amp;Values!$B$3)</f>
        <v>👉 bulgare Compatible avec Lenovo T430 T430i T430s T430si T430U T530 T530i T530S W530 X13X X230 X230i X230it X230T</v>
      </c>
      <c r="AK12" s="1" t="str">
        <f aca="false">IF(ISBLANK(Values!E11),"",Values!$B$25)</f>
        <v>COMMUNICATION ET SUPPORT TECHNIQUE: rapide et fluide 24h</v>
      </c>
      <c r="AL12" s="1" t="str">
        <f aca="false">IF(ISBLANK(Values!E11),"",Values!$B$26)</f>
        <v>GARANTIE DE 6 MOIS INCLUS: détendez-vous, est couvert</v>
      </c>
      <c r="AM12" s="1" t="str">
        <f aca="false">IF(ISBLANK(Values!E11),"",Values!$B$27)</f>
        <v>♻️ Be green! ♻️ Avec ce clavier, économisez jusqu'à 80% de CO2!</v>
      </c>
      <c r="AT12" s="1" t="str">
        <f aca="false">IF(ISBLANK(Values!E11),"",IF(Values!J11,"Backlit", "Non-Backlit"))</f>
        <v>Non-Backlit</v>
      </c>
      <c r="AV12" s="28" t="str">
        <f aca="false">IF(ISBLANK(Values!E11),"",Values!H11)</f>
        <v>bulgare</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Clavier non rétroéclairé d'origine compatible Lenovo ThinkPad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37.95</v>
      </c>
      <c r="L13" s="39" t="n">
        <f aca="false">IF(ISBLANK(Values!E12),"",Values!$B$18)</f>
        <v>5</v>
      </c>
      <c r="M13" s="28" t="str">
        <f aca="false">IF(ISBLANK(Values!E12),"",Values!$M12)</f>
        <v>https://download.lenovo.com/Images/Parts/04X1209/04X1209_A.jpg</v>
      </c>
      <c r="N13" s="28" t="str">
        <f aca="false">IF(ISBLANK(Values!F12),"",Values!$N12)</f>
        <v>https://download.lenovo.com/Images/Parts/04X1209/04X1209_B.jpg</v>
      </c>
      <c r="O13" s="1" t="str">
        <f aca="false">IF(ISBLANK(Values!F12),"",Values!$O12)</f>
        <v>https://download.lenovo.com/Images/Parts/04X1209/04X1209_details.jpg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 aca="false">IF(ISBLANK(Values!E12),"",IF(Values!I12,Values!$B$23,Values!$B$33))</f>
        <v>👉DES CLIENTS SATISFAITS DANS LE MONDE: Plus de 10.000 clients satisfaits dans le monde.Clavier restauré en Europe</v>
      </c>
      <c r="AJ13" s="41" t="str">
        <f aca="false">IF(ISBLANK(Values!E12),"","👉 "&amp;Values!H12&amp; " "&amp;Values!$B$24 &amp;" "&amp;Values!$B$3)</f>
        <v>👉 tchèque Compatible avec Lenovo T430 T430i T430s T430si T430U T530 T530i T530S W530 X13X X230 X230i X230it X230T</v>
      </c>
      <c r="AK13" s="1" t="str">
        <f aca="false">IF(ISBLANK(Values!E12),"",Values!$B$25)</f>
        <v>COMMUNICATION ET SUPPORT TECHNIQUE: rapide et fluide 24h</v>
      </c>
      <c r="AL13" s="1" t="str">
        <f aca="false">IF(ISBLANK(Values!E12),"",Values!$B$26)</f>
        <v>GARANTIE DE 6 MOIS INCLUS: détendez-vous, est couvert</v>
      </c>
      <c r="AM13" s="1" t="str">
        <f aca="false">IF(ISBLANK(Values!E12),"",Values!$B$27)</f>
        <v>♻️ Be green! ♻️ Avec ce clavier, économisez jusqu'à 80% de CO2!</v>
      </c>
      <c r="AT13" s="1" t="str">
        <f aca="false">IF(ISBLANK(Values!E12),"",IF(Values!J12,"Backlit", "Non-Backlit"))</f>
        <v>Non-Backlit</v>
      </c>
      <c r="AV13" s="28" t="str">
        <f aca="false">IF(ISBLANK(Values!E12),"",Values!H12)</f>
        <v>tchèque</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Clavier non rétroéclairé d'origine compatible Lenovo ThinkPad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37.95</v>
      </c>
      <c r="L14" s="39" t="n">
        <f aca="false">IF(ISBLANK(Values!E13),"",Values!$B$18)</f>
        <v>5</v>
      </c>
      <c r="M14" s="28" t="str">
        <f aca="false">IF(ISBLANK(Values!E13),"",Values!$M13)</f>
        <v>https://download.lenovo.com/Images/Parts/04X1324/04X1324_A.jpg</v>
      </c>
      <c r="N14" s="28" t="str">
        <f aca="false">IF(ISBLANK(Values!F13),"",Values!$N13)</f>
        <v>https://download.lenovo.com/Images/Parts/04X1324/04X1324_B.jpg</v>
      </c>
      <c r="O14" s="1" t="str">
        <f aca="false">IF(ISBLANK(Values!F13),"",Values!$O13)</f>
        <v>https://download.lenovo.com/Images/Parts/04X1324/04X1324_details.jpg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 aca="false">IF(ISBLANK(Values!E13),"",IF(Values!I13,Values!$B$23,Values!$B$33))</f>
        <v>👉DES CLIENTS SATISFAITS DANS LE MONDE: Plus de 10.000 clients satisfaits dans le monde.Clavier restauré en Europe</v>
      </c>
      <c r="AJ14" s="41" t="str">
        <f aca="false">IF(ISBLANK(Values!E13),"","👉 "&amp;Values!H13&amp; " "&amp;Values!$B$24 &amp;" "&amp;Values!$B$3)</f>
        <v>👉 danois Compatible avec Lenovo T430 T430i T430s T430si T430U T530 T530i T530S W530 X13X X230 X230i X230it X230T</v>
      </c>
      <c r="AK14" s="1" t="str">
        <f aca="false">IF(ISBLANK(Values!E13),"",Values!$B$25)</f>
        <v>COMMUNICATION ET SUPPORT TECHNIQUE: rapide et fluide 24h</v>
      </c>
      <c r="AL14" s="1" t="str">
        <f aca="false">IF(ISBLANK(Values!E13),"",Values!$B$26)</f>
        <v>GARANTIE DE 6 MOIS INCLUS: détendez-vous, est couvert</v>
      </c>
      <c r="AM14" s="1" t="str">
        <f aca="false">IF(ISBLANK(Values!E13),"",Values!$B$27)</f>
        <v>♻️ Be green! ♻️ Avec ce clavier, économisez jusqu'à 80% de CO2!</v>
      </c>
      <c r="AT14" s="1" t="str">
        <f aca="false">IF(ISBLANK(Values!E13),"",IF(Values!J13,"Backlit", "Non-Backlit"))</f>
        <v>Non-Backlit</v>
      </c>
      <c r="AV14" s="28" t="str">
        <f aca="false">IF(ISBLANK(Values!E13),"",Values!H13)</f>
        <v>danois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37.95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Clavier non rétroéclairé d'origine compatible Lenovo ThinkPad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37.95</v>
      </c>
      <c r="L15" s="39" t="n">
        <f aca="false">IF(ISBLANK(Values!E14),"",Values!$B$18)</f>
        <v>5</v>
      </c>
      <c r="M15" s="28" t="str">
        <f aca="false">IF(ISBLANK(Values!E14),"",Values!$M14)</f>
        <v/>
      </c>
      <c r="N15" s="28" t="str">
        <f aca="false">IF(ISBLANK(Values!F14),"",Values!$N14)</f>
        <v/>
      </c>
      <c r="O15" s="1" t="str">
        <f aca="false">IF(ISBLANK(Values!F14),"",Values!$O14)</f>
        <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 aca="false">IF(ISBLANK(Values!E14),"",IF(Values!I14,Values!$B$23,Values!$B$33))</f>
        <v>👉DES CLIENTS SATISFAITS DANS LE MONDE: Plus de 10.000 clients satisfaits dans le monde.Clavier restauré en Europe</v>
      </c>
      <c r="AJ15" s="41" t="str">
        <f aca="false">IF(ISBLANK(Values!E14),"","👉 "&amp;Values!H14&amp; " "&amp;Values!$B$24 &amp;" "&amp;Values!$B$3)</f>
        <v>👉 hongrois Compatible avec Lenovo T430 T430i T430s T430si T430U T530 T530i T530S W530 X13X X230 X230i X230it X230T</v>
      </c>
      <c r="AK15" s="1" t="str">
        <f aca="false">IF(ISBLANK(Values!E14),"",Values!$B$25)</f>
        <v>COMMUNICATION ET SUPPORT TECHNIQUE: rapide et fluide 24h</v>
      </c>
      <c r="AL15" s="1" t="str">
        <f aca="false">IF(ISBLANK(Values!E14),"",Values!$B$26)</f>
        <v>GARANTIE DE 6 MOIS INCLUS: détendez-vous, est couvert</v>
      </c>
      <c r="AM15" s="1" t="str">
        <f aca="false">IF(ISBLANK(Values!E14),"",Values!$B$27)</f>
        <v>♻️ Be green! ♻️ Avec ce clavier, économisez jusqu'à 80% de CO2!</v>
      </c>
      <c r="AT15" s="1" t="str">
        <f aca="false">IF(ISBLANK(Values!E14),"",IF(Values!J14,"Backlit", "Non-Backlit"))</f>
        <v>Non-Backlit</v>
      </c>
      <c r="AV15" s="28" t="str">
        <f aca="false">IF(ISBLANK(Values!E14),"",Values!H14)</f>
        <v>hongrois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37.95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Clavier non rétroéclairé d'origine compatible Lenovo ThinkPad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37.95</v>
      </c>
      <c r="L16" s="39" t="n">
        <f aca="false">IF(ISBLANK(Values!E15),"",Values!$B$18)</f>
        <v>5</v>
      </c>
      <c r="M16" s="28" t="str">
        <f aca="false">IF(ISBLANK(Values!E15),"",Values!$M15)</f>
        <v>https://download.lenovo.com/Images/Parts/Optional/Optional_A.jpg</v>
      </c>
      <c r="N16" s="28" t="str">
        <f aca="false">IF(ISBLANK(Values!F15),"",Values!$N15)</f>
        <v>https://download.lenovo.com/Images/Parts/Optional/Optional_B.jpg</v>
      </c>
      <c r="O16" s="1" t="str">
        <f aca="false">IF(ISBLANK(Values!F15),"",Values!$O15)</f>
        <v>https://download.lenovo.com/Images/Parts/Optional/Optional_details.jpg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 aca="false">IF(ISBLANK(Values!E15),"",IF(Values!I15,Values!$B$23,Values!$B$33))</f>
        <v>👉DES CLIENTS SATISFAITS DANS LE MONDE: Plus de 10.000 clients satisfaits dans le monde.Clavier restauré en Europe</v>
      </c>
      <c r="AJ16" s="41" t="str">
        <f aca="false">IF(ISBLANK(Values!E15),"","👉 "&amp;Values!H15&amp; " "&amp;Values!$B$24 &amp;" "&amp;Values!$B$3)</f>
        <v>👉 néerlandais Compatible avec Lenovo T430 T430i T430s T430si T430U T530 T530i T530S W530 X13X X230 X230i X230it X230T</v>
      </c>
      <c r="AK16" s="1" t="str">
        <f aca="false">IF(ISBLANK(Values!E15),"",Values!$B$25)</f>
        <v>COMMUNICATION ET SUPPORT TECHNIQUE: rapide et fluide 24h</v>
      </c>
      <c r="AL16" s="1" t="str">
        <f aca="false">IF(ISBLANK(Values!E15),"",Values!$B$26)</f>
        <v>GARANTIE DE 6 MOIS INCLUS: détendez-vous, est couvert</v>
      </c>
      <c r="AM16" s="1" t="str">
        <f aca="false">IF(ISBLANK(Values!E15),"",Values!$B$27)</f>
        <v>♻️ Be green! ♻️ Avec ce clavier, économisez jusqu'à 80% de CO2!</v>
      </c>
      <c r="AT16" s="1" t="str">
        <f aca="false">IF(ISBLANK(Values!E15),"",IF(Values!J15,"Backlit", "Non-Backlit"))</f>
        <v>Non-Backlit</v>
      </c>
      <c r="AV16" s="28" t="str">
        <f aca="false">IF(ISBLANK(Values!E15),"",Values!H15)</f>
        <v>néerlandais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37.95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Clavier non rétroéclairé d'origine compatible Lenovo ThinkPad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37.95</v>
      </c>
      <c r="L17" s="39" t="n">
        <f aca="false">IF(ISBLANK(Values!E16),"",Values!$B$18)</f>
        <v>5</v>
      </c>
      <c r="M17" s="28" t="str">
        <f aca="false">IF(ISBLANK(Values!E16),"",Values!$M16)</f>
        <v/>
      </c>
      <c r="N17" s="28" t="str">
        <f aca="false">IF(ISBLANK(Values!F16),"",Values!$N16)</f>
        <v/>
      </c>
      <c r="O17" s="1" t="str">
        <f aca="false">IF(ISBLANK(Values!F16),"",Values!$O16)</f>
        <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 aca="false">IF(ISBLANK(Values!E16),"",IF(Values!I16,Values!$B$23,Values!$B$33))</f>
        <v>👉DES CLIENTS SATISFAITS DANS LE MONDE: Plus de 10.000 clients satisfaits dans le monde.Clavier restauré en Europe</v>
      </c>
      <c r="AJ17" s="41" t="str">
        <f aca="false">IF(ISBLANK(Values!E16),"","👉 "&amp;Values!H16&amp; " "&amp;Values!$B$24 &amp;" "&amp;Values!$B$3)</f>
        <v>👉 Norvégienne Compatible avec Lenovo T430 T430i T430s T430si T430U T530 T530i T530S W530 X13X X230 X230i X230it X230T</v>
      </c>
      <c r="AK17" s="1" t="str">
        <f aca="false">IF(ISBLANK(Values!E16),"",Values!$B$25)</f>
        <v>COMMUNICATION ET SUPPORT TECHNIQUE: rapide et fluide 24h</v>
      </c>
      <c r="AL17" s="1" t="str">
        <f aca="false">IF(ISBLANK(Values!E16),"",Values!$B$26)</f>
        <v>GARANTIE DE 6 MOIS INCLUS: détendez-vous, est couvert</v>
      </c>
      <c r="AM17" s="1" t="str">
        <f aca="false">IF(ISBLANK(Values!E16),"",Values!$B$27)</f>
        <v>♻️ Be green! ♻️ Avec ce clavier, économisez jusqu'à 80% de CO2!</v>
      </c>
      <c r="AT17" s="1" t="str">
        <f aca="false">IF(ISBLANK(Values!E16),"",IF(Values!J16,"Backlit", "Non-Backlit"))</f>
        <v>Non-Backlit</v>
      </c>
      <c r="AV17" s="28" t="str">
        <f aca="false">IF(ISBLANK(Values!E16),"",Values!H16)</f>
        <v>Norvégienne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37.95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Clavier non rétroéclairé d'origine compatible Lenovo ThinkPad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37.95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 aca="false">IF(ISBLANK(Values!E17),"",IF(Values!I17,Values!$B$23,Values!$B$33))</f>
        <v>👉DES CLIENTS SATISFAITS DANS LE MONDE: Plus de 10.000 clients satisfaits dans le monde.Clavier restauré en Europe</v>
      </c>
      <c r="AJ18" s="41" t="str">
        <f aca="false">IF(ISBLANK(Values!E17),"","👉 "&amp;Values!H17&amp; " "&amp;Values!$B$24 &amp;" "&amp;Values!$B$3)</f>
        <v>👉 polonais Compatible avec Lenovo T430 T430i T430s T430si T430U T530 T530i T530S W530 X13X X230 X230i X230it X230T</v>
      </c>
      <c r="AK18" s="1" t="str">
        <f aca="false">IF(ISBLANK(Values!E17),"",Values!$B$25)</f>
        <v>COMMUNICATION ET SUPPORT TECHNIQUE: rapide et fluide 24h</v>
      </c>
      <c r="AL18" s="1" t="str">
        <f aca="false">IF(ISBLANK(Values!E17),"",Values!$B$26)</f>
        <v>GARANTIE DE 6 MOIS INCLUS: détendez-vous, est couvert</v>
      </c>
      <c r="AM18" s="1" t="str">
        <f aca="false">IF(ISBLANK(Values!E17),"",Values!$B$27)</f>
        <v>♻️ Be green! ♻️ Avec ce clavier, économisez jusqu'à 80% de CO2!</v>
      </c>
      <c r="AT18" s="1" t="str">
        <f aca="false">IF(ISBLANK(Values!E17),"",IF(Values!J17,"Backlit", "Non-Backlit"))</f>
        <v>Non-Backlit</v>
      </c>
      <c r="AV18" s="28" t="str">
        <f aca="false">IF(ISBLANK(Values!E17),"",Values!H17)</f>
        <v>polonais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37.95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Clavier non rétroéclairé d'origine compatible Lenovo ThinkPad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37.95</v>
      </c>
      <c r="L19" s="39" t="n">
        <f aca="false">IF(ISBLANK(Values!E18),"",Values!$B$18)</f>
        <v>5</v>
      </c>
      <c r="M19" s="28" t="str">
        <f aca="false">IF(ISBLANK(Values!E18),"",Values!$M18)</f>
        <v/>
      </c>
      <c r="N19" s="28" t="str">
        <f aca="false">IF(ISBLANK(Values!F18),"",Values!$N18)</f>
        <v/>
      </c>
      <c r="O19" s="1" t="str">
        <f aca="false">IF(ISBLANK(Values!F18),"",Values!$O18)</f>
        <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 aca="false">IF(ISBLANK(Values!E18),"",IF(Values!I18,Values!$B$23,Values!$B$33))</f>
        <v>👉DES CLIENTS SATISFAITS DANS LE MONDE: Plus de 10.000 clients satisfaits dans le monde.Clavier restauré en Europe</v>
      </c>
      <c r="AJ19" s="41" t="str">
        <f aca="false">IF(ISBLANK(Values!E18),"","👉 "&amp;Values!H18&amp; " "&amp;Values!$B$24 &amp;" "&amp;Values!$B$3)</f>
        <v>👉 Portugais Compatible avec Lenovo T430 T430i T430s T430si T430U T530 T530i T530S W530 X13X X230 X230i X230it X230T</v>
      </c>
      <c r="AK19" s="1" t="str">
        <f aca="false">IF(ISBLANK(Values!E18),"",Values!$B$25)</f>
        <v>COMMUNICATION ET SUPPORT TECHNIQUE: rapide et fluide 24h</v>
      </c>
      <c r="AL19" s="1" t="str">
        <f aca="false">IF(ISBLANK(Values!E18),"",Values!$B$26)</f>
        <v>GARANTIE DE 6 MOIS INCLUS: détendez-vous, est couvert</v>
      </c>
      <c r="AM19" s="1" t="str">
        <f aca="false">IF(ISBLANK(Values!E18),"",Values!$B$27)</f>
        <v>♻️ Be green! ♻️ Avec ce clavier, économisez jusqu'à 80% de CO2!</v>
      </c>
      <c r="AT19" s="1" t="str">
        <f aca="false">IF(ISBLANK(Values!E18),"",IF(Values!J18,"Backlit", "Non-Backlit"))</f>
        <v>Non-Backlit</v>
      </c>
      <c r="AV19" s="28" t="str">
        <f aca="false">IF(ISBLANK(Values!E18),"",Values!H18)</f>
        <v>Portugais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37.95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Clavier non rétroéclairé d'origine compatible Lenovo ThinkPad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37.95</v>
      </c>
      <c r="L20" s="39" t="n">
        <f aca="false">IF(ISBLANK(Values!E19),"",Values!$B$18)</f>
        <v>5</v>
      </c>
      <c r="M20" s="28" t="str">
        <f aca="false">IF(ISBLANK(Values!E19),"",Values!$M19)</f>
        <v/>
      </c>
      <c r="N20" s="28" t="str">
        <f aca="false">IF(ISBLANK(Values!F19),"",Values!$N19)</f>
        <v/>
      </c>
      <c r="O20" s="1" t="str">
        <f aca="false">IF(ISBLANK(Values!F19),"",Values!$O19)</f>
        <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 aca="false">IF(ISBLANK(Values!E19),"",IF(Values!I19,Values!$B$23,Values!$B$33))</f>
        <v>👉DES CLIENTS SATISFAITS DANS LE MONDE: Plus de 10.000 clients satisfaits dans le monde.Clavier restauré en Europe</v>
      </c>
      <c r="AJ20" s="41" t="str">
        <f aca="false">IF(ISBLANK(Values!E19),"","👉 "&amp;Values!H19&amp; " "&amp;Values!$B$24 &amp;" "&amp;Values!$B$3)</f>
        <v>👉 Suédois – Finlandais Compatible avec Lenovo T430 T430i T430s T430si T430U T530 T530i T530S W530 X13X X230 X230i X230it X230T</v>
      </c>
      <c r="AK20" s="1" t="str">
        <f aca="false">IF(ISBLANK(Values!E19),"",Values!$B$25)</f>
        <v>COMMUNICATION ET SUPPORT TECHNIQUE: rapide et fluide 24h</v>
      </c>
      <c r="AL20" s="1" t="str">
        <f aca="false">IF(ISBLANK(Values!E19),"",Values!$B$26)</f>
        <v>GARANTIE DE 6 MOIS INCLUS: détendez-vous, est couvert</v>
      </c>
      <c r="AM20" s="1" t="str">
        <f aca="false">IF(ISBLANK(Values!E19),"",Values!$B$27)</f>
        <v>♻️ Be green! ♻️ Avec ce clavier, économisez jusqu'à 80% de CO2!</v>
      </c>
      <c r="AT20" s="1" t="str">
        <f aca="false">IF(ISBLANK(Values!E19),"",IF(Values!J19,"Backlit", "Non-Backlit"))</f>
        <v>Non-Backlit</v>
      </c>
      <c r="AV20" s="28" t="str">
        <f aca="false">IF(ISBLANK(Values!E19),"",Values!H19)</f>
        <v>Suédois – Finlandais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37.95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Clavier non rétroéclairé d'origine compatible Lenovo ThinkPad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37.95</v>
      </c>
      <c r="L21" s="39" t="n">
        <f aca="false">IF(ISBLANK(Values!E20),"",Values!$B$18)</f>
        <v>5</v>
      </c>
      <c r="M21" s="28" t="str">
        <f aca="false">IF(ISBLANK(Values!E20),"",Values!$M20)</f>
        <v>https://download.lenovo.com/Images/Parts/04X1380/04X1380_A.jpg</v>
      </c>
      <c r="N21" s="28" t="str">
        <f aca="false">IF(ISBLANK(Values!F20),"",Values!$N20)</f>
        <v>https://download.lenovo.com/Images/Parts/04X1380/04X1380_B.jpg</v>
      </c>
      <c r="O21" s="1" t="str">
        <f aca="false">IF(ISBLANK(Values!F20),"",Values!$O20)</f>
        <v>https://download.lenovo.com/Images/Parts/04X1380/04X1380_details.jpg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 aca="false">IF(ISBLANK(Values!E20),"",IF(Values!I20,Values!$B$23,Values!$B$33))</f>
        <v>👉DES CLIENTS SATISFAITS DANS LE MONDE: Plus de 10.000 clients satisfaits dans le monde.Clavier restauré en Europe</v>
      </c>
      <c r="AJ21" s="41" t="str">
        <f aca="false">IF(ISBLANK(Values!E20),"","👉 "&amp;Values!H20&amp; " "&amp;Values!$B$24 &amp;" "&amp;Values!$B$3)</f>
        <v>👉 Suisse Compatible avec Lenovo T430 T430i T430s T430si T430U T530 T530i T530S W530 X13X X230 X230i X230it X230T</v>
      </c>
      <c r="AK21" s="1" t="str">
        <f aca="false">IF(ISBLANK(Values!E20),"",Values!$B$25)</f>
        <v>COMMUNICATION ET SUPPORT TECHNIQUE: rapide et fluide 24h</v>
      </c>
      <c r="AL21" s="1" t="str">
        <f aca="false">IF(ISBLANK(Values!E20),"",Values!$B$26)</f>
        <v>GARANTIE DE 6 MOIS INCLUS: détendez-vous, est couvert</v>
      </c>
      <c r="AM21" s="1" t="str">
        <f aca="false">IF(ISBLANK(Values!E20),"",Values!$B$27)</f>
        <v>♻️ Be green! ♻️ Avec ce clavier, économisez jusqu'à 80% de CO2!</v>
      </c>
      <c r="AT21" s="1" t="str">
        <f aca="false">IF(ISBLANK(Values!E20),"",IF(Values!J20,"Backlit", "Non-Backlit"))</f>
        <v>Non-Backlit</v>
      </c>
      <c r="AV21" s="28" t="str">
        <f aca="false">IF(ISBLANK(Values!E20),"",Values!H20)</f>
        <v>Suisse</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37.95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Clavier non rétroéclairé d'origine compatible Lenovo ThinkPad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37.95</v>
      </c>
      <c r="L22" s="39" t="n">
        <f aca="false">IF(ISBLANK(Values!E21),"",Values!$B$18)</f>
        <v>5</v>
      </c>
      <c r="M22" s="28" t="str">
        <f aca="false">IF(ISBLANK(Values!E21),"",Values!$M21)</f>
        <v/>
      </c>
      <c r="N22" s="28" t="str">
        <f aca="false">IF(ISBLANK(Values!F21),"",Values!$N21)</f>
        <v/>
      </c>
      <c r="O22" s="1" t="str">
        <f aca="false">IF(ISBLANK(Values!F21),"",Values!$O21)</f>
        <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 aca="false">IF(ISBLANK(Values!E21),"",IF(Values!I21,Values!$B$23,Values!$B$33))</f>
        <v>👉DES CLIENTS SATISFAITS DANS LE MONDE. Plus de 10.000 clients satisfaits dans le mondeTout neuf de la boîte ouverte, clavier rétroéclairé Lenovo de remplacement.</v>
      </c>
      <c r="AJ22" s="41" t="str">
        <f aca="false">IF(ISBLANK(Values!E21),"","👉 "&amp;Values!H21&amp; " "&amp;Values!$B$24 &amp;" "&amp;Values!$B$3)</f>
        <v>👉 US international Compatible avec Lenovo T430 T430i T430s T430si T430U T530 T530i T530S W530 X13X X230 X230i X230it X230T</v>
      </c>
      <c r="AK22" s="1" t="str">
        <f aca="false">IF(ISBLANK(Values!E21),"",Values!$B$25)</f>
        <v>COMMUNICATION ET SUPPORT TECHNIQUE: rapide et fluide 24h</v>
      </c>
      <c r="AL22" s="1" t="str">
        <f aca="false">IF(ISBLANK(Values!E21),"",Values!$B$26)</f>
        <v>GARANTIE DE 6 MOIS INCLUS: détendez-vous, est couvert</v>
      </c>
      <c r="AM22" s="1" t="str">
        <f aca="false">IF(ISBLANK(Values!E21),"",Values!$B$27)</f>
        <v>♻️ Be green! ♻️ Avec ce clavier, économisez jusqu'à 80% de CO2!</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37.95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Clavier non rétroéclairé d'origine compatible Lenovo ThinkPad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37.95</v>
      </c>
      <c r="L23" s="39" t="n">
        <f aca="false">IF(ISBLANK(Values!E22),"",Values!$B$18)</f>
        <v>5</v>
      </c>
      <c r="M23" s="28" t="str">
        <f aca="false">IF(ISBLANK(Values!E22),"",Values!$M22)</f>
        <v/>
      </c>
      <c r="N23" s="28" t="str">
        <f aca="false">IF(ISBLANK(Values!F22),"",Values!$N22)</f>
        <v/>
      </c>
      <c r="O23" s="1" t="str">
        <f aca="false">IF(ISBLANK(Values!F22),"",Values!$O22)</f>
        <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 aca="false">IF(ISBLANK(Values!E22),"",IF(Values!I22,Values!$B$23,Values!$B$33))</f>
        <v>👉DES CLIENTS SATISFAITS DANS LE MONDE: Plus de 10.000 clients satisfaits dans le monde.Clavier restauré en Europe</v>
      </c>
      <c r="AJ23" s="41" t="str">
        <f aca="false">IF(ISBLANK(Values!E22),"","👉 "&amp;Values!H22&amp; " "&amp;Values!$B$24 &amp;" "&amp;Values!$B$3)</f>
        <v>👉 russe Compatible avec Lenovo T430 T430i T430s T430si T430U T530 T530i T530S W530 X13X X230 X230i X230it X230T</v>
      </c>
      <c r="AK23" s="1" t="str">
        <f aca="false">IF(ISBLANK(Values!E22),"",Values!$B$25)</f>
        <v>COMMUNICATION ET SUPPORT TECHNIQUE: rapide et fluide 24h</v>
      </c>
      <c r="AL23" s="1" t="str">
        <f aca="false">IF(ISBLANK(Values!E22),"",Values!$B$26)</f>
        <v>GARANTIE DE 6 MOIS INCLUS: détendez-vous, est couvert</v>
      </c>
      <c r="AM23" s="1" t="str">
        <f aca="false">IF(ISBLANK(Values!E22),"",Values!$B$27)</f>
        <v>♻️ Be green! ♻️ Avec ce clavier, économisez jusqu'à 80% de CO2!</v>
      </c>
      <c r="AN23" s="1"/>
      <c r="AO23" s="1"/>
      <c r="AP23" s="1"/>
      <c r="AQ23" s="1"/>
      <c r="AR23" s="1"/>
      <c r="AS23" s="1"/>
      <c r="AT23" s="1" t="str">
        <f aca="false">IF(ISBLANK(Values!E22),"",IF(Values!J22,"Backlit", "Non-Backlit"))</f>
        <v>Non-Backlit</v>
      </c>
      <c r="AU23" s="1"/>
      <c r="AV23" s="28" t="str">
        <f aca="false">IF(ISBLANK(Values!E22),"",Values!H22)</f>
        <v>russe</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37.95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Clavier non rétroéclairé d'origine compatible Lenovo ThinkPad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37.95</v>
      </c>
      <c r="L24" s="39" t="n">
        <f aca="false">IF(ISBLANK(Values!E23),"",Values!$B$18)</f>
        <v>5</v>
      </c>
      <c r="M24" s="28" t="str">
        <f aca="false">IF(ISBLANK(Values!E23),"",Values!$M23)</f>
        <v>https://download.lenovo.com/Images/Parts/04X1240/04X1240_A.jpg</v>
      </c>
      <c r="N24" s="28" t="str">
        <f aca="false">IF(ISBLANK(Values!F23),"",Values!$N23)</f>
        <v>https://download.lenovo.com/Images/Parts/04X1240/04X1240_B.jpg</v>
      </c>
      <c r="O24" s="1" t="str">
        <f aca="false">IF(ISBLANK(Values!F23),"",Values!$O23)</f>
        <v>https://download.lenovo.com/Images/Parts/04X1240/04X1240_details.jpg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 aca="false">IF(ISBLANK(Values!E23),"",IF(Values!I23,Values!$B$23,Values!$B$33))</f>
        <v>👉DES CLIENTS SATISFAITS DANS LE MONDE. Plus de 10.000 clients satisfaits dans le mondeTout neuf de la boîte ouverte, clavier rétroéclairé Lenovo de remplacement.</v>
      </c>
      <c r="AJ24" s="41" t="str">
        <f aca="false">IF(ISBLANK(Values!E23),"","👉 "&amp;Values!H23&amp; " "&amp;Values!$B$24 &amp;" "&amp;Values!$B$3)</f>
        <v>👉 US Compatible avec Lenovo T430 T430i T430s T430si T430U T530 T530i T530S W530 X13X X230 X230i X230it X230T</v>
      </c>
      <c r="AK24" s="1" t="str">
        <f aca="false">IF(ISBLANK(Values!E23),"",Values!$B$25)</f>
        <v>COMMUNICATION ET SUPPORT TECHNIQUE: rapide et fluide 24h</v>
      </c>
      <c r="AL24" s="1" t="str">
        <f aca="false">IF(ISBLANK(Values!E23),"",Values!$B$26)</f>
        <v>GARANTIE DE 6 MOIS INCLUS: détendez-vous, est couvert</v>
      </c>
      <c r="AM24" s="1" t="str">
        <f aca="false">IF(ISBLANK(Values!E23),"",Values!$B$27)</f>
        <v>♻️ Be green! ♻️ Avec ce clavier, économisez jusqu'à 80% de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37.95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allemand Clavier rétroéclairé d'origine pour Lenovo ThinkPad Compatible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47.99</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0" t="str">
        <f aca="false">IF(ISBLANK(Values!E24),"",IF(Values!I24,Values!$B$23,Values!$B$33))</f>
        <v>👉DES CLIENTS SATISFAITS DANS LE MONDE: Plus de 10.000 clients satisfaits dans le monde.Clavier restauré en Europe</v>
      </c>
      <c r="AJ25" s="41" t="str">
        <f aca="false">IF(ISBLANK(Values!E24),"","👉 "&amp;Values!H24&amp; " "&amp;Values!$B$24 &amp;" "&amp;Values!$B$3)</f>
        <v>👉 allemand Compatible avec Lenovo T430 T430i T430s T430si T430U T530 T530i T530S W530 X13X X230 X230i X230it X230T</v>
      </c>
      <c r="AK25" s="1" t="str">
        <f aca="false">IF(ISBLANK(Values!E24),"",Values!$B$25)</f>
        <v>COMMUNICATION ET SUPPORT TECHNIQUE: rapide et fluide 24h</v>
      </c>
      <c r="AL25" s="1" t="str">
        <f aca="false">IF(ISBLANK(Values!E24),"",Values!$B$26)</f>
        <v>GARANTIE DE 6 MOIS INCLUS: détendez-vous, est couvert</v>
      </c>
      <c r="AM25" s="1" t="str">
        <f aca="false">IF(ISBLANK(Values!E24),"",Values!$B$27)</f>
        <v>♻️ Be green! ♻️ Avec ce clavier, économisez jusqu'à 80% de CO2!</v>
      </c>
      <c r="AN25" s="1"/>
      <c r="AO25" s="1"/>
      <c r="AP25" s="1"/>
      <c r="AQ25" s="1"/>
      <c r="AR25" s="1"/>
      <c r="AS25" s="1"/>
      <c r="AT25" s="1" t="str">
        <f aca="false">IF(ISBLANK(Values!E24),"",IF(Values!J24,"Backlit", "Non-Backlit"))</f>
        <v>Backlit</v>
      </c>
      <c r="AU25" s="1"/>
      <c r="AV25" s="28" t="str">
        <f aca="false">IF(ISBLANK(Values!E24),"",Values!H24)</f>
        <v>allemand</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47.99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français Clavier rétroéclairé d'origine pour Lenovo ThinkPad Compatible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47.99</v>
      </c>
      <c r="L26" s="39" t="n">
        <f aca="false">IF(ISBLANK(Values!E25),"",Values!$B$18)</f>
        <v>5</v>
      </c>
      <c r="M26" s="28" t="str">
        <f aca="false">IF(ISBLANK(Values!E25),"",Values!$M25)</f>
        <v>https://raw.githubusercontent.com/PatrickVibild/TellusAmazonPictures/master/pictures/Lenovo/T530/BL/FR/1.jpg</v>
      </c>
      <c r="N26" s="28" t="str">
        <f aca="false">IF(ISBLANK(Values!F25),"",Values!$N25)</f>
        <v>https://raw.githubusercontent.com/PatrickVibild/TellusAmazonPictures/master/pictures/Lenovo/T530/BL/FR/2.jpg</v>
      </c>
      <c r="O26" s="1" t="str">
        <f aca="false">IF(ISBLANK(Values!F25),"",Values!$O25)</f>
        <v>https://raw.githubusercontent.com/PatrickVibild/TellusAmazonPictures/master/pictures/Lenovo/T530/BL/FR/3.jpg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0" t="str">
        <f aca="false">IF(ISBLANK(Values!E25),"",IF(Values!I25,Values!$B$23,Values!$B$33))</f>
        <v>👉DES CLIENTS SATISFAITS DANS LE MONDE: Plus de 10.000 clients satisfaits dans le monde.Clavier restauré en Europe</v>
      </c>
      <c r="AJ26" s="41" t="str">
        <f aca="false">IF(ISBLANK(Values!E25),"","👉 "&amp;Values!H25&amp; " "&amp;Values!$B$24 &amp;" "&amp;Values!$B$3)</f>
        <v>👉 français Compatible avec Lenovo T430 T430i T430s T430si T430U T530 T530i T530S W530 X13X X230 X230i X230it X230T</v>
      </c>
      <c r="AK26" s="1" t="str">
        <f aca="false">IF(ISBLANK(Values!E25),"",Values!$B$25)</f>
        <v>COMMUNICATION ET SUPPORT TECHNIQUE: rapide et fluide 24h</v>
      </c>
      <c r="AL26" s="1" t="str">
        <f aca="false">IF(ISBLANK(Values!E25),"",Values!$B$26)</f>
        <v>GARANTIE DE 6 MOIS INCLUS: détendez-vous, est couvert</v>
      </c>
      <c r="AM26" s="1" t="str">
        <f aca="false">IF(ISBLANK(Values!E25),"",Values!$B$27)</f>
        <v>♻️ Be green! ♻️ Avec ce clavier, économisez jusqu'à 80% de CO2!</v>
      </c>
      <c r="AN26" s="1"/>
      <c r="AO26" s="1"/>
      <c r="AP26" s="1"/>
      <c r="AQ26" s="1"/>
      <c r="AR26" s="1"/>
      <c r="AS26" s="1"/>
      <c r="AT26" s="1" t="str">
        <f aca="false">IF(ISBLANK(Values!E25),"",IF(Values!J25,"Backlit", "Non-Backlit"))</f>
        <v>Backlit</v>
      </c>
      <c r="AU26" s="1"/>
      <c r="AV26" s="28" t="str">
        <f aca="false">IF(ISBLANK(Values!E25),"",Values!H25)</f>
        <v>français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47.99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italien Clavier rétroéclairé d'origine pour Lenovo ThinkPad Compatible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47.99</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0" t="str">
        <f aca="false">IF(ISBLANK(Values!E26),"",IF(Values!I26,Values!$B$23,Values!$B$33))</f>
        <v>👉DES CLIENTS SATISFAITS DANS LE MONDE: Plus de 10.000 clients satisfaits dans le monde.Clavier restauré en Europe</v>
      </c>
      <c r="AJ27" s="41" t="str">
        <f aca="false">IF(ISBLANK(Values!E26),"","👉 "&amp;Values!H26&amp; " "&amp;Values!$B$24 &amp;" "&amp;Values!$B$3)</f>
        <v>👉 italien Compatible avec Lenovo T430 T430i T430s T430si T430U T530 T530i T530S W530 X13X X230 X230i X230it X230T</v>
      </c>
      <c r="AK27" s="1" t="str">
        <f aca="false">IF(ISBLANK(Values!E26),"",Values!$B$25)</f>
        <v>COMMUNICATION ET SUPPORT TECHNIQUE: rapide et fluide 24h</v>
      </c>
      <c r="AL27" s="1" t="str">
        <f aca="false">IF(ISBLANK(Values!E26),"",Values!$B$26)</f>
        <v>GARANTIE DE 6 MOIS INCLUS: détendez-vous, est couvert</v>
      </c>
      <c r="AM27" s="1" t="str">
        <f aca="false">IF(ISBLANK(Values!E26),"",Values!$B$27)</f>
        <v>♻️ Be green! ♻️ Avec ce clavier, économisez jusqu'à 80% de CO2!</v>
      </c>
      <c r="AN27" s="1"/>
      <c r="AO27" s="1"/>
      <c r="AP27" s="1"/>
      <c r="AQ27" s="1"/>
      <c r="AR27" s="1"/>
      <c r="AS27" s="1"/>
      <c r="AT27" s="1" t="str">
        <f aca="false">IF(ISBLANK(Values!E26),"",IF(Values!J26,"Backlit", "Non-Backlit"))</f>
        <v>Backlit</v>
      </c>
      <c r="AU27" s="1"/>
      <c r="AV27" s="28" t="str">
        <f aca="false">IF(ISBLANK(Values!E26),"",Values!H26)</f>
        <v>italien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47.99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Espagnol Clavier rétroéclairé d'origine pour Lenovo ThinkPad Compatible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47.99</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0" t="str">
        <f aca="false">IF(ISBLANK(Values!E27),"",IF(Values!I27,Values!$B$23,Values!$B$33))</f>
        <v>👉DES CLIENTS SATISFAITS DANS LE MONDE: Plus de 10.000 clients satisfaits dans le monde.Clavier restauré en Europe</v>
      </c>
      <c r="AJ28" s="41" t="str">
        <f aca="false">IF(ISBLANK(Values!E27),"","👉 "&amp;Values!H27&amp; " "&amp;Values!$B$24 &amp;" "&amp;Values!$B$3)</f>
        <v>👉 Espagnol Compatible avec Lenovo T430 T430i T430s T430si T430U T530 T530i T530S W530 X13X X230 X230i X230it X230T</v>
      </c>
      <c r="AK28" s="1" t="str">
        <f aca="false">IF(ISBLANK(Values!E27),"",Values!$B$25)</f>
        <v>COMMUNICATION ET SUPPORT TECHNIQUE: rapide et fluide 24h</v>
      </c>
      <c r="AL28" s="1" t="str">
        <f aca="false">IF(ISBLANK(Values!E27),"",Values!$B$26)</f>
        <v>GARANTIE DE 6 MOIS INCLUS: détendez-vous, est couvert</v>
      </c>
      <c r="AM28" s="1" t="str">
        <f aca="false">IF(ISBLANK(Values!E27),"",Values!$B$27)</f>
        <v>♻️ Be green! ♻️ Avec ce clavier, économisez jusqu'à 80% de CO2!</v>
      </c>
      <c r="AN28" s="1"/>
      <c r="AO28" s="1"/>
      <c r="AP28" s="1"/>
      <c r="AQ28" s="1"/>
      <c r="AR28" s="1"/>
      <c r="AS28" s="1"/>
      <c r="AT28" s="1" t="str">
        <f aca="false">IF(ISBLANK(Values!E27),"",IF(Values!J27,"Backlit", "Non-Backlit"))</f>
        <v>Backlit</v>
      </c>
      <c r="AU28" s="1"/>
      <c r="AV28" s="28" t="str">
        <f aca="false">IF(ISBLANK(Values!E27),"",Values!H27)</f>
        <v>Espagnol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47.99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Clavier rétroéclairé d'origine pour Lenovo ThinkPad Compatible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47.99</v>
      </c>
      <c r="L29" s="39" t="n">
        <f aca="false">IF(ISBLANK(Values!E28),"",Values!$B$18)</f>
        <v>5</v>
      </c>
      <c r="M29" s="28" t="str">
        <f aca="false">IF(ISBLANK(Values!E28),"",Values!$M28)</f>
        <v>https://raw.githubusercontent.com/PatrickVibild/TellusAmazonPictures/master/pictures/Lenovo/T530/BL/UK/1.jpg</v>
      </c>
      <c r="N29" s="28" t="str">
        <f aca="false">IF(ISBLANK(Values!F28),"",Values!$N28)</f>
        <v>https://raw.githubusercontent.com/PatrickVibild/TellusAmazonPictures/master/pictures/Lenovo/T530/BL/UK/2.jpg</v>
      </c>
      <c r="O29" s="1" t="str">
        <f aca="false">IF(ISBLANK(Values!F28),"",Values!$O28)</f>
        <v>https://raw.githubusercontent.com/PatrickVibild/TellusAmazonPictures/master/pictures/Lenovo/T530/BL/UK/3.jpg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0" t="str">
        <f aca="false">IF(ISBLANK(Values!E28),"",IF(Values!I28,Values!$B$23,Values!$B$33))</f>
        <v>👉DES CLIENTS SATISFAITS DANS LE MONDE: Plus de 10.000 clients satisfaits dans le monde.Clavier restauré en Europe</v>
      </c>
      <c r="AJ29" s="41" t="str">
        <f aca="false">IF(ISBLANK(Values!E28),"","👉 "&amp;Values!H28&amp; " "&amp;Values!$B$24 &amp;" "&amp;Values!$B$3)</f>
        <v>👉 UK Compatible avec Lenovo T430 T430i T430s T430si T430U T530 T530i T530S W530 X13X X230 X230i X230it X230T</v>
      </c>
      <c r="AK29" s="1" t="str">
        <f aca="false">IF(ISBLANK(Values!E28),"",Values!$B$25)</f>
        <v>COMMUNICATION ET SUPPORT TECHNIQUE: rapide et fluide 24h</v>
      </c>
      <c r="AL29" s="1" t="str">
        <f aca="false">IF(ISBLANK(Values!E28),"",Values!$B$26)</f>
        <v>GARANTIE DE 6 MOIS INCLUS: détendez-vous, est couvert</v>
      </c>
      <c r="AM29" s="1" t="str">
        <f aca="false">IF(ISBLANK(Values!E28),"",Values!$B$27)</f>
        <v>♻️ Be green! ♻️ Avec ce clavier, économisez jusqu'à 80% de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47.99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Scandinave - nordique Clavier rétroéclairé d'origine pour Lenovo ThinkPad Compatible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47.99</v>
      </c>
      <c r="L30" s="39" t="n">
        <f aca="false">IF(ISBLANK(Values!E29),"",Values!$B$18)</f>
        <v>5</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0" t="str">
        <f aca="false">IF(ISBLANK(Values!E29),"",IF(Values!I29,Values!$B$23,Values!$B$33))</f>
        <v>👉DES CLIENTS SATISFAITS DANS LE MONDE: Plus de 10.000 clients satisfaits dans le monde.Clavier restauré en Europe</v>
      </c>
      <c r="AJ30" s="41" t="str">
        <f aca="false">IF(ISBLANK(Values!E29),"","👉 "&amp;Values!H29&amp; " "&amp;Values!$B$24 &amp;" "&amp;Values!$B$3)</f>
        <v>👉 Scandinave - nordique Compatible avec Lenovo T430 T430i T430s T430si T430U T530 T530i T530S W530 X13X X230 X230i X230it X230T</v>
      </c>
      <c r="AK30" s="1" t="str">
        <f aca="false">IF(ISBLANK(Values!E29),"",Values!$B$25)</f>
        <v>COMMUNICATION ET SUPPORT TECHNIQUE: rapide et fluide 24h</v>
      </c>
      <c r="AL30" s="1" t="str">
        <f aca="false">IF(ISBLANK(Values!E29),"",Values!$B$26)</f>
        <v>GARANTIE DE 6 MOIS INCLUS: détendez-vous, est couvert</v>
      </c>
      <c r="AM30" s="1" t="str">
        <f aca="false">IF(ISBLANK(Values!E29),"",Values!$B$27)</f>
        <v>♻️ Be green! ♻️ Avec ce clavier, économisez jusqu'à 80% de CO2!</v>
      </c>
      <c r="AN30" s="1"/>
      <c r="AO30" s="1"/>
      <c r="AP30" s="1"/>
      <c r="AQ30" s="1"/>
      <c r="AR30" s="1"/>
      <c r="AS30" s="1"/>
      <c r="AT30" s="1" t="str">
        <f aca="false">IF(ISBLANK(Values!E29),"",IF(Values!J29,"Backlit", "Non-Backlit"))</f>
        <v>Backlit</v>
      </c>
      <c r="AU30" s="1"/>
      <c r="AV30" s="28" t="str">
        <f aca="false">IF(ISBLANK(Values!E29),"",Values!H29)</f>
        <v>Scandinave - nordique</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47.99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Belge Clavier rétroéclairé d'origine pour Lenovo ThinkPad Compatible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47.99</v>
      </c>
      <c r="L31" s="39" t="n">
        <f aca="false">IF(ISBLANK(Values!E30),"",Values!$B$18)</f>
        <v>5</v>
      </c>
      <c r="M31" s="28" t="str">
        <f aca="false">IF(ISBLANK(Values!E30),"",Values!$M30)</f>
        <v>https://download.lenovo.com/Images/Parts/04X1359/04X1359_A.jpg</v>
      </c>
      <c r="N31" s="28" t="str">
        <f aca="false">IF(ISBLANK(Values!F30),"",Values!$N30)</f>
        <v>https://download.lenovo.com/Images/Parts/04X1359/04X1359_B.jpg</v>
      </c>
      <c r="O31" s="1" t="str">
        <f aca="false">IF(ISBLANK(Values!F30),"",Values!$O30)</f>
        <v>https://download.lenovo.com/Images/Parts/04X1359/04X1359_details.jpg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0" t="str">
        <f aca="false">IF(ISBLANK(Values!E30),"",IF(Values!I30,Values!$B$23,Values!$B$33))</f>
        <v>👉DES CLIENTS SATISFAITS DANS LE MONDE: Plus de 10.000 clients satisfaits dans le monde.Clavier restauré en Europe</v>
      </c>
      <c r="AJ31" s="41" t="str">
        <f aca="false">IF(ISBLANK(Values!E30),"","👉 "&amp;Values!H30&amp; " "&amp;Values!$B$24 &amp;" "&amp;Values!$B$3)</f>
        <v>👉 Belge Compatible avec Lenovo T430 T430i T430s T430si T430U T530 T530i T530S W530 X13X X230 X230i X230it X230T</v>
      </c>
      <c r="AK31" s="1" t="str">
        <f aca="false">IF(ISBLANK(Values!E30),"",Values!$B$25)</f>
        <v>COMMUNICATION ET SUPPORT TECHNIQUE: rapide et fluide 24h</v>
      </c>
      <c r="AL31" s="1" t="str">
        <f aca="false">IF(ISBLANK(Values!E30),"",Values!$B$26)</f>
        <v>GARANTIE DE 6 MOIS INCLUS: détendez-vous, est couvert</v>
      </c>
      <c r="AM31" s="1" t="str">
        <f aca="false">IF(ISBLANK(Values!E30),"",Values!$B$27)</f>
        <v>♻️ Be green! ♻️ Avec ce clavier, économisez jusqu'à 80% de CO2!</v>
      </c>
      <c r="AN31" s="1"/>
      <c r="AO31" s="1"/>
      <c r="AP31" s="1"/>
      <c r="AQ31" s="1"/>
      <c r="AR31" s="1"/>
      <c r="AS31" s="1"/>
      <c r="AT31" s="1" t="str">
        <f aca="false">IF(ISBLANK(Values!E30),"",IF(Values!J30,"Backlit", "Non-Backlit"))</f>
        <v>Backlit</v>
      </c>
      <c r="AU31" s="1"/>
      <c r="AV31" s="28" t="str">
        <f aca="false">IF(ISBLANK(Values!E30),"",Values!H30)</f>
        <v>Belge</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47.99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bulgare Clavier rétroéclairé d'origine pour Lenovo ThinkPad Compatible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47.99</v>
      </c>
      <c r="L32" s="39" t="n">
        <f aca="false">IF(ISBLANK(Values!E31),"",Values!$B$18)</f>
        <v>5</v>
      </c>
      <c r="M32" s="28" t="str">
        <f aca="false">IF(ISBLANK(Values!E31),"",Values!$M31)</f>
        <v>https://download.lenovo.com/Images/Parts/04X1360/04X1360_A.jpg</v>
      </c>
      <c r="N32" s="28" t="str">
        <f aca="false">IF(ISBLANK(Values!F31),"",Values!$N31)</f>
        <v>https://download.lenovo.com/Images/Parts/04X1360/04X1360_B.jpg</v>
      </c>
      <c r="O32" s="1" t="str">
        <f aca="false">IF(ISBLANK(Values!F31),"",Values!$O31)</f>
        <v>https://download.lenovo.com/Images/Parts/04X1360/04X1360_details.jpg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0" t="str">
        <f aca="false">IF(ISBLANK(Values!E31),"",IF(Values!I31,Values!$B$23,Values!$B$33))</f>
        <v>👉DES CLIENTS SATISFAITS DANS LE MONDE: Plus de 10.000 clients satisfaits dans le monde.Clavier restauré en Europe</v>
      </c>
      <c r="AJ32" s="41" t="str">
        <f aca="false">IF(ISBLANK(Values!E31),"","👉 "&amp;Values!H31&amp; " "&amp;Values!$B$24 &amp;" "&amp;Values!$B$3)</f>
        <v>👉 bulgare Compatible avec Lenovo T430 T430i T430s T430si T430U T530 T530i T530S W530 X13X X230 X230i X230it X230T</v>
      </c>
      <c r="AK32" s="1" t="str">
        <f aca="false">IF(ISBLANK(Values!E31),"",Values!$B$25)</f>
        <v>COMMUNICATION ET SUPPORT TECHNIQUE: rapide et fluide 24h</v>
      </c>
      <c r="AL32" s="1" t="str">
        <f aca="false">IF(ISBLANK(Values!E31),"",Values!$B$26)</f>
        <v>GARANTIE DE 6 MOIS INCLUS: détendez-vous, est couvert</v>
      </c>
      <c r="AM32" s="1" t="str">
        <f aca="false">IF(ISBLANK(Values!E31),"",Values!$B$27)</f>
        <v>♻️ Be green! ♻️ Avec ce clavier, économisez jusqu'à 80% de CO2!</v>
      </c>
      <c r="AN32" s="1"/>
      <c r="AO32" s="1"/>
      <c r="AP32" s="1"/>
      <c r="AQ32" s="1"/>
      <c r="AR32" s="1"/>
      <c r="AS32" s="1"/>
      <c r="AT32" s="1" t="str">
        <f aca="false">IF(ISBLANK(Values!E31),"",IF(Values!J31,"Backlit", "Non-Backlit"))</f>
        <v>Backlit</v>
      </c>
      <c r="AU32" s="1"/>
      <c r="AV32" s="28" t="str">
        <f aca="false">IF(ISBLANK(Values!E31),"",Values!H31)</f>
        <v>bulgare</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47.99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tchèque Clavier rétroéclairé d'origine pour Lenovo ThinkPad Compatible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47.99</v>
      </c>
      <c r="L33" s="39" t="n">
        <f aca="false">IF(ISBLANK(Values!E32),"",Values!$B$18)</f>
        <v>5</v>
      </c>
      <c r="M33" s="28" t="str">
        <f aca="false">IF(ISBLANK(Values!E32),"",Values!$M32)</f>
        <v>https://download.lenovo.com/Images/Parts/04X1361/04X1361_A.jpg</v>
      </c>
      <c r="N33" s="28" t="str">
        <f aca="false">IF(ISBLANK(Values!F32),"",Values!$N32)</f>
        <v>https://download.lenovo.com/Images/Parts/04X1361/04X1361_B.jpg</v>
      </c>
      <c r="O33" s="1" t="str">
        <f aca="false">IF(ISBLANK(Values!F32),"",Values!$O32)</f>
        <v>https://download.lenovo.com/Images/Parts/04X1361/04X1361_details.jpg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0" t="str">
        <f aca="false">IF(ISBLANK(Values!E32),"",IF(Values!I32,Values!$B$23,Values!$B$33))</f>
        <v>👉DES CLIENTS SATISFAITS DANS LE MONDE: Plus de 10.000 clients satisfaits dans le monde.Clavier restauré en Europe</v>
      </c>
      <c r="AJ33" s="41" t="str">
        <f aca="false">IF(ISBLANK(Values!E32),"","👉 "&amp;Values!H32&amp; " "&amp;Values!$B$24 &amp;" "&amp;Values!$B$3)</f>
        <v>👉 tchèque Compatible avec Lenovo T430 T430i T430s T430si T430U T530 T530i T530S W530 X13X X230 X230i X230it X230T</v>
      </c>
      <c r="AK33" s="1" t="str">
        <f aca="false">IF(ISBLANK(Values!E32),"",Values!$B$25)</f>
        <v>COMMUNICATION ET SUPPORT TECHNIQUE: rapide et fluide 24h</v>
      </c>
      <c r="AL33" s="1" t="str">
        <f aca="false">IF(ISBLANK(Values!E32),"",Values!$B$26)</f>
        <v>GARANTIE DE 6 MOIS INCLUS: détendez-vous, est couvert</v>
      </c>
      <c r="AM33" s="1" t="str">
        <f aca="false">IF(ISBLANK(Values!E32),"",Values!$B$27)</f>
        <v>♻️ Be green! ♻️ Avec ce clavier, économisez jusqu'à 80% de CO2!</v>
      </c>
      <c r="AN33" s="1"/>
      <c r="AO33" s="1"/>
      <c r="AP33" s="1"/>
      <c r="AQ33" s="1"/>
      <c r="AR33" s="1"/>
      <c r="AS33" s="1"/>
      <c r="AT33" s="1" t="str">
        <f aca="false">IF(ISBLANK(Values!E32),"",IF(Values!J32,"Backlit", "Non-Backlit"))</f>
        <v>Backlit</v>
      </c>
      <c r="AU33" s="1"/>
      <c r="AV33" s="28" t="str">
        <f aca="false">IF(ISBLANK(Values!E32),"",Values!H32)</f>
        <v>tchèque</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47.99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danois Clavier rétroéclairé d'origine pour Lenovo ThinkPad Compatible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47.99</v>
      </c>
      <c r="L34" s="39" t="n">
        <f aca="false">IF(ISBLANK(Values!E33),"",Values!$B$18)</f>
        <v>5</v>
      </c>
      <c r="M34" s="28" t="str">
        <f aca="false">IF(ISBLANK(Values!E33),"",Values!$M33)</f>
        <v>https://download.lenovo.com/Images/Parts/04X1249/04X1249_A.jpg</v>
      </c>
      <c r="N34" s="28" t="str">
        <f aca="false">IF(ISBLANK(Values!F33),"",Values!$N33)</f>
        <v>https://download.lenovo.com/Images/Parts/04X1249/04X1249_B.jpg</v>
      </c>
      <c r="O34" s="1" t="str">
        <f aca="false">IF(ISBLANK(Values!F33),"",Values!$O33)</f>
        <v>https://download.lenovo.com/Images/Parts/04X1249/04X1249_details.jpg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0" t="str">
        <f aca="false">IF(ISBLANK(Values!E33),"",IF(Values!I33,Values!$B$23,Values!$B$33))</f>
        <v>👉DES CLIENTS SATISFAITS DANS LE MONDE: Plus de 10.000 clients satisfaits dans le monde.Clavier restauré en Europe</v>
      </c>
      <c r="AJ34" s="41" t="str">
        <f aca="false">IF(ISBLANK(Values!E33),"","👉 "&amp;Values!H33&amp; " "&amp;Values!$B$24 &amp;" "&amp;Values!$B$3)</f>
        <v>👉 danois Compatible avec Lenovo T430 T430i T430s T430si T430U T530 T530i T530S W530 X13X X230 X230i X230it X230T</v>
      </c>
      <c r="AK34" s="1" t="str">
        <f aca="false">IF(ISBLANK(Values!E33),"",Values!$B$25)</f>
        <v>COMMUNICATION ET SUPPORT TECHNIQUE: rapide et fluide 24h</v>
      </c>
      <c r="AL34" s="1" t="str">
        <f aca="false">IF(ISBLANK(Values!E33),"",Values!$B$26)</f>
        <v>GARANTIE DE 6 MOIS INCLUS: détendez-vous, est couvert</v>
      </c>
      <c r="AM34" s="1" t="str">
        <f aca="false">IF(ISBLANK(Values!E33),"",Values!$B$27)</f>
        <v>♻️ Be green! ♻️ Avec ce clavier, économisez jusqu'à 80% de CO2!</v>
      </c>
      <c r="AN34" s="1"/>
      <c r="AO34" s="1"/>
      <c r="AP34" s="1"/>
      <c r="AQ34" s="1"/>
      <c r="AR34" s="1"/>
      <c r="AS34" s="1"/>
      <c r="AT34" s="1" t="str">
        <f aca="false">IF(ISBLANK(Values!E33),"",IF(Values!J33,"Backlit", "Non-Backlit"))</f>
        <v>Backlit</v>
      </c>
      <c r="AU34" s="1"/>
      <c r="AV34" s="28" t="str">
        <f aca="false">IF(ISBLANK(Values!E33),"",Values!H33)</f>
        <v>danois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47.99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hongrois Clavier rétroéclairé d'origine pour Lenovo ThinkPad Compatible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47.99</v>
      </c>
      <c r="L35" s="39" t="n">
        <f aca="false">IF(ISBLANK(Values!E34),"",Values!$B$18)</f>
        <v>5</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0" t="str">
        <f aca="false">IF(ISBLANK(Values!E34),"",IF(Values!I34,Values!$B$23,Values!$B$33))</f>
        <v>👉DES CLIENTS SATISFAITS DANS LE MONDE: Plus de 10.000 clients satisfaits dans le monde.Clavier restauré en Europe</v>
      </c>
      <c r="AJ35" s="41" t="str">
        <f aca="false">IF(ISBLANK(Values!E34),"","👉 "&amp;Values!H34&amp; " "&amp;Values!$B$24 &amp;" "&amp;Values!$B$3)</f>
        <v>👉 hongrois Compatible avec Lenovo T430 T430i T430s T430si T430U T530 T530i T530S W530 X13X X230 X230i X230it X230T</v>
      </c>
      <c r="AK35" s="1" t="str">
        <f aca="false">IF(ISBLANK(Values!E34),"",Values!$B$25)</f>
        <v>COMMUNICATION ET SUPPORT TECHNIQUE: rapide et fluide 24h</v>
      </c>
      <c r="AL35" s="1" t="str">
        <f aca="false">IF(ISBLANK(Values!E34),"",Values!$B$26)</f>
        <v>GARANTIE DE 6 MOIS INCLUS: détendez-vous, est couvert</v>
      </c>
      <c r="AM35" s="1" t="str">
        <f aca="false">IF(ISBLANK(Values!E34),"",Values!$B$27)</f>
        <v>♻️ Be green! ♻️ Avec ce clavier, économisez jusqu'à 80% de CO2!</v>
      </c>
      <c r="AN35" s="1"/>
      <c r="AO35" s="1"/>
      <c r="AP35" s="1"/>
      <c r="AQ35" s="1"/>
      <c r="AR35" s="1"/>
      <c r="AS35" s="1"/>
      <c r="AT35" s="1" t="str">
        <f aca="false">IF(ISBLANK(Values!E34),"",IF(Values!J34,"Backlit", "Non-Backlit"))</f>
        <v>Backlit</v>
      </c>
      <c r="AU35" s="1"/>
      <c r="AV35" s="28" t="str">
        <f aca="false">IF(ISBLANK(Values!E34),"",Values!H34)</f>
        <v>hongrois</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47.99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néerlandais Clavier rétroéclairé d'origine pour Lenovo ThinkPad Compatible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47.99</v>
      </c>
      <c r="L36" s="39" t="n">
        <f aca="false">IF(ISBLANK(Values!E35),"",Values!$B$18)</f>
        <v>5</v>
      </c>
      <c r="M36" s="28" t="str">
        <f aca="false">IF(ISBLANK(Values!E35),"",Values!$M35)</f>
        <v>https://download.lenovo.com/Images/Parts/04X1259/04X1259_A.jpg</v>
      </c>
      <c r="N36" s="28" t="str">
        <f aca="false">IF(ISBLANK(Values!F35),"",Values!$N35)</f>
        <v>https://download.lenovo.com/Images/Parts/04X1259/04X1259_B.jpg</v>
      </c>
      <c r="O36" s="1" t="str">
        <f aca="false">IF(ISBLANK(Values!F35),"",Values!$O35)</f>
        <v>https://download.lenovo.com/Images/Parts/04X1259/04X1259_details.jpg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0" t="str">
        <f aca="false">IF(ISBLANK(Values!E35),"",IF(Values!I35,Values!$B$23,Values!$B$33))</f>
        <v>👉DES CLIENTS SATISFAITS DANS LE MONDE: Plus de 10.000 clients satisfaits dans le monde.Clavier restauré en Europe</v>
      </c>
      <c r="AJ36" s="41" t="str">
        <f aca="false">IF(ISBLANK(Values!E35),"","👉 "&amp;Values!H35&amp; " "&amp;Values!$B$24 &amp;" "&amp;Values!$B$3)</f>
        <v>👉 néerlandais Compatible avec Lenovo T430 T430i T430s T430si T430U T530 T530i T530S W530 X13X X230 X230i X230it X230T</v>
      </c>
      <c r="AK36" s="1" t="str">
        <f aca="false">IF(ISBLANK(Values!E35),"",Values!$B$25)</f>
        <v>COMMUNICATION ET SUPPORT TECHNIQUE: rapide et fluide 24h</v>
      </c>
      <c r="AL36" s="1" t="str">
        <f aca="false">IF(ISBLANK(Values!E35),"",Values!$B$26)</f>
        <v>GARANTIE DE 6 MOIS INCLUS: détendez-vous, est couvert</v>
      </c>
      <c r="AM36" s="1" t="str">
        <f aca="false">IF(ISBLANK(Values!E35),"",Values!$B$27)</f>
        <v>♻️ Be green! ♻️ Avec ce clavier, économisez jusqu'à 80% de CO2!</v>
      </c>
      <c r="AN36" s="1"/>
      <c r="AO36" s="1"/>
      <c r="AP36" s="1"/>
      <c r="AQ36" s="1"/>
      <c r="AR36" s="1"/>
      <c r="AS36" s="1"/>
      <c r="AT36" s="1" t="str">
        <f aca="false">IF(ISBLANK(Values!E35),"",IF(Values!J35,"Backlit", "Non-Backlit"))</f>
        <v>Backlit</v>
      </c>
      <c r="AU36" s="1"/>
      <c r="AV36" s="28" t="str">
        <f aca="false">IF(ISBLANK(Values!E35),"",Values!H35)</f>
        <v>néerlandais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47.99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Norvégienne Clavier rétroéclairé d'origine pour Lenovo ThinkPad Compatible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47.99</v>
      </c>
      <c r="L37" s="39" t="n">
        <f aca="false">IF(ISBLANK(Values!E36),"",Values!$B$18)</f>
        <v>5</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0" t="str">
        <f aca="false">IF(ISBLANK(Values!E36),"",IF(Values!I36,Values!$B$23,Values!$B$33))</f>
        <v>👉DES CLIENTS SATISFAITS DANS LE MONDE: Plus de 10.000 clients satisfaits dans le monde.Clavier restauré en Europe</v>
      </c>
      <c r="AJ37" s="41" t="str">
        <f aca="false">IF(ISBLANK(Values!E36),"","👉 "&amp;Values!H36&amp; " "&amp;Values!$B$24 &amp;" "&amp;Values!$B$3)</f>
        <v>👉 Norvégienne Compatible avec Lenovo T430 T430i T430s T430si T430U T530 T530i T530S W530 X13X X230 X230i X230it X230T</v>
      </c>
      <c r="AK37" s="1" t="str">
        <f aca="false">IF(ISBLANK(Values!E36),"",Values!$B$25)</f>
        <v>COMMUNICATION ET SUPPORT TECHNIQUE: rapide et fluide 24h</v>
      </c>
      <c r="AL37" s="1" t="str">
        <f aca="false">IF(ISBLANK(Values!E36),"",Values!$B$26)</f>
        <v>GARANTIE DE 6 MOIS INCLUS: détendez-vous, est couvert</v>
      </c>
      <c r="AM37" s="1" t="str">
        <f aca="false">IF(ISBLANK(Values!E36),"",Values!$B$27)</f>
        <v>♻️ Be green! ♻️ Avec ce clavier, économisez jusqu'à 80% de CO2!</v>
      </c>
      <c r="AN37" s="1"/>
      <c r="AO37" s="1"/>
      <c r="AP37" s="1"/>
      <c r="AQ37" s="1"/>
      <c r="AR37" s="1"/>
      <c r="AS37" s="1"/>
      <c r="AT37" s="1" t="str">
        <f aca="false">IF(ISBLANK(Values!E36),"",IF(Values!J36,"Backlit", "Non-Backlit"))</f>
        <v>Backlit</v>
      </c>
      <c r="AU37" s="1"/>
      <c r="AV37" s="28" t="str">
        <f aca="false">IF(ISBLANK(Values!E36),"",Values!H36)</f>
        <v>Norvégienne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47.99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polonais Clavier rétroéclairé d'origine pour Lenovo ThinkPad Compatible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47.99</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0" t="str">
        <f aca="false">IF(ISBLANK(Values!E37),"",IF(Values!I37,Values!$B$23,Values!$B$33))</f>
        <v>👉DES CLIENTS SATISFAITS DANS LE MONDE: Plus de 10.000 clients satisfaits dans le monde.Clavier restauré en Europe</v>
      </c>
      <c r="AJ38" s="41" t="str">
        <f aca="false">IF(ISBLANK(Values!E37),"","👉 "&amp;Values!H37&amp; " "&amp;Values!$B$24 &amp;" "&amp;Values!$B$3)</f>
        <v>👉 polonais Compatible avec Lenovo T430 T430i T430s T430si T430U T530 T530i T530S W530 X13X X230 X230i X230it X230T</v>
      </c>
      <c r="AK38" s="1" t="str">
        <f aca="false">IF(ISBLANK(Values!E37),"",Values!$B$25)</f>
        <v>COMMUNICATION ET SUPPORT TECHNIQUE: rapide et fluide 24h</v>
      </c>
      <c r="AL38" s="1" t="str">
        <f aca="false">IF(ISBLANK(Values!E37),"",Values!$B$26)</f>
        <v>GARANTIE DE 6 MOIS INCLUS: détendez-vous, est couvert</v>
      </c>
      <c r="AM38" s="1" t="str">
        <f aca="false">IF(ISBLANK(Values!E37),"",Values!$B$27)</f>
        <v>♻️ Be green! ♻️ Avec ce clavier, économisez jusqu'à 80% de CO2!</v>
      </c>
      <c r="AN38" s="1"/>
      <c r="AO38" s="1"/>
      <c r="AP38" s="1"/>
      <c r="AQ38" s="1"/>
      <c r="AR38" s="1"/>
      <c r="AS38" s="1"/>
      <c r="AT38" s="1" t="str">
        <f aca="false">IF(ISBLANK(Values!E37),"",IF(Values!J37,"Backlit", "Non-Backlit"))</f>
        <v>Backlit</v>
      </c>
      <c r="AU38" s="1"/>
      <c r="AV38" s="28" t="str">
        <f aca="false">IF(ISBLANK(Values!E37),"",Values!H37)</f>
        <v>polonais</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47.99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Portugais Clavier rétroéclairé d'origine pour Lenovo ThinkPad Compatible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47.99</v>
      </c>
      <c r="L39" s="39" t="n">
        <f aca="false">IF(ISBLANK(Values!E38),"",Values!$B$18)</f>
        <v>5</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0" t="str">
        <f aca="false">IF(ISBLANK(Values!E38),"",IF(Values!I38,Values!$B$23,Values!$B$33))</f>
        <v>👉DES CLIENTS SATISFAITS DANS LE MONDE: Plus de 10.000 clients satisfaits dans le monde.Clavier restauré en Europe</v>
      </c>
      <c r="AJ39" s="41" t="str">
        <f aca="false">IF(ISBLANK(Values!E38),"","👉 "&amp;Values!H38&amp; " "&amp;Values!$B$24 &amp;" "&amp;Values!$B$3)</f>
        <v>👉 Portugais Compatible avec Lenovo T430 T430i T430s T430si T430U T530 T530i T530S W530 X13X X230 X230i X230it X230T</v>
      </c>
      <c r="AK39" s="1" t="str">
        <f aca="false">IF(ISBLANK(Values!E38),"",Values!$B$25)</f>
        <v>COMMUNICATION ET SUPPORT TECHNIQUE: rapide et fluide 24h</v>
      </c>
      <c r="AL39" s="1" t="str">
        <f aca="false">IF(ISBLANK(Values!E38),"",Values!$B$26)</f>
        <v>GARANTIE DE 6 MOIS INCLUS: détendez-vous, est couvert</v>
      </c>
      <c r="AM39" s="1" t="str">
        <f aca="false">IF(ISBLANK(Values!E38),"",Values!$B$27)</f>
        <v>♻️ Be green! ♻️ Avec ce clavier, économisez jusqu'à 80% de CO2!</v>
      </c>
      <c r="AN39" s="1"/>
      <c r="AO39" s="1"/>
      <c r="AP39" s="1"/>
      <c r="AQ39" s="1"/>
      <c r="AR39" s="1"/>
      <c r="AS39" s="1"/>
      <c r="AT39" s="1" t="str">
        <f aca="false">IF(ISBLANK(Values!E38),"",IF(Values!J38,"Backlit", "Non-Backlit"))</f>
        <v>Backlit</v>
      </c>
      <c r="AU39" s="1"/>
      <c r="AV39" s="28" t="str">
        <f aca="false">IF(ISBLANK(Values!E38),"",Values!H38)</f>
        <v>Portugais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47.99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Suédois – Finlandais Clavier rétroéclairé d'origine pour Lenovo ThinkPad Compatible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47.99</v>
      </c>
      <c r="L40" s="39" t="n">
        <f aca="false">IF(ISBLANK(Values!E39),"",Values!$B$18)</f>
        <v>5</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0" t="str">
        <f aca="false">IF(ISBLANK(Values!E39),"",IF(Values!I39,Values!$B$23,Values!$B$33))</f>
        <v>👉DES CLIENTS SATISFAITS DANS LE MONDE: Plus de 10.000 clients satisfaits dans le monde.Clavier restauré en Europe</v>
      </c>
      <c r="AJ40" s="41" t="str">
        <f aca="false">IF(ISBLANK(Values!E39),"","👉 "&amp;Values!H39&amp; " "&amp;Values!$B$24 &amp;" "&amp;Values!$B$3)</f>
        <v>👉 Suédois – Finlandais Compatible avec Lenovo T430 T430i T430s T430si T430U T530 T530i T530S W530 X13X X230 X230i X230it X230T</v>
      </c>
      <c r="AK40" s="1" t="str">
        <f aca="false">IF(ISBLANK(Values!E39),"",Values!$B$25)</f>
        <v>COMMUNICATION ET SUPPORT TECHNIQUE: rapide et fluide 24h</v>
      </c>
      <c r="AL40" s="1" t="str">
        <f aca="false">IF(ISBLANK(Values!E39),"",Values!$B$26)</f>
        <v>GARANTIE DE 6 MOIS INCLUS: détendez-vous, est couvert</v>
      </c>
      <c r="AM40" s="1" t="str">
        <f aca="false">IF(ISBLANK(Values!E39),"",Values!$B$27)</f>
        <v>♻️ Be green! ♻️ Avec ce clavier, économisez jusqu'à 80% de CO2!</v>
      </c>
      <c r="AN40" s="1"/>
      <c r="AO40" s="1"/>
      <c r="AP40" s="1"/>
      <c r="AQ40" s="1"/>
      <c r="AR40" s="1"/>
      <c r="AS40" s="1"/>
      <c r="AT40" s="1" t="str">
        <f aca="false">IF(ISBLANK(Values!E39),"",IF(Values!J39,"Backlit", "Non-Backlit"))</f>
        <v>Backlit</v>
      </c>
      <c r="AU40" s="1"/>
      <c r="AV40" s="28" t="str">
        <f aca="false">IF(ISBLANK(Values!E39),"",Values!H39)</f>
        <v>Suédois – Finlandais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47.99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Suisse Clavier rétroéclairé d'origine pour Lenovo ThinkPad Compatible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47.99</v>
      </c>
      <c r="L41" s="39" t="n">
        <f aca="false">IF(ISBLANK(Values!E40),"",Values!$B$18)</f>
        <v>5</v>
      </c>
      <c r="M41" s="28" t="str">
        <f aca="false">IF(ISBLANK(Values!E40),"",Values!$M40)</f>
        <v>https://download.lenovo.com/Images/Parts/04X1380/04X1380_A.jpg</v>
      </c>
      <c r="N41" s="28" t="str">
        <f aca="false">IF(ISBLANK(Values!F40),"",Values!$N40)</f>
        <v>https://download.lenovo.com/Images/Parts/04X1380/04X1380_B.jpg</v>
      </c>
      <c r="O41" s="1" t="str">
        <f aca="false">IF(ISBLANK(Values!F40),"",Values!$O40)</f>
        <v>https://download.lenovo.com/Images/Parts/04X1380/04X1380_details.jpg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0" t="str">
        <f aca="false">IF(ISBLANK(Values!E40),"",IF(Values!I40,Values!$B$23,Values!$B$33))</f>
        <v>👉DES CLIENTS SATISFAITS DANS LE MONDE: Plus de 10.000 clients satisfaits dans le monde.Clavier restauré en Europe</v>
      </c>
      <c r="AJ41" s="41" t="str">
        <f aca="false">IF(ISBLANK(Values!E40),"","👉 "&amp;Values!H40&amp; " "&amp;Values!$B$24 &amp;" "&amp;Values!$B$3)</f>
        <v>👉 Suisse Compatible avec Lenovo T430 T430i T430s T430si T430U T530 T530i T530S W530 X13X X230 X230i X230it X230T</v>
      </c>
      <c r="AK41" s="1" t="str">
        <f aca="false">IF(ISBLANK(Values!E40),"",Values!$B$25)</f>
        <v>COMMUNICATION ET SUPPORT TECHNIQUE: rapide et fluide 24h</v>
      </c>
      <c r="AL41" s="1" t="str">
        <f aca="false">IF(ISBLANK(Values!E40),"",Values!$B$26)</f>
        <v>GARANTIE DE 6 MOIS INCLUS: détendez-vous, est couvert</v>
      </c>
      <c r="AM41" s="1" t="str">
        <f aca="false">IF(ISBLANK(Values!E40),"",Values!$B$27)</f>
        <v>♻️ Be green! ♻️ Avec ce clavier, économisez jusqu'à 80% de CO2!</v>
      </c>
      <c r="AN41" s="1"/>
      <c r="AO41" s="1"/>
      <c r="AP41" s="1"/>
      <c r="AQ41" s="1"/>
      <c r="AR41" s="1"/>
      <c r="AS41" s="1"/>
      <c r="AT41" s="1" t="str">
        <f aca="false">IF(ISBLANK(Values!E40),"",IF(Values!J40,"Backlit", "Non-Backlit"))</f>
        <v>Backlit</v>
      </c>
      <c r="AU41" s="1"/>
      <c r="AV41" s="28" t="str">
        <f aca="false">IF(ISBLANK(Values!E40),"",Values!H40)</f>
        <v>Suisse</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47.99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international Clavier rétroéclairé d'origine pour Lenovo ThinkPad Compatible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47.99</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0" t="str">
        <f aca="false">IF(ISBLANK(Values!E41),"",IF(Values!I41,Values!$B$23,Values!$B$33))</f>
        <v>👉DES CLIENTS SATISFAITS DANS LE MONDE. Plus de 10.000 clients satisfaits dans le mondeTout neuf de la boîte ouverte, clavier rétroéclairé Lenovo de remplacement.</v>
      </c>
      <c r="AJ42" s="41" t="str">
        <f aca="false">IF(ISBLANK(Values!E41),"","👉 "&amp;Values!H41&amp; " "&amp;Values!$B$24 &amp;" "&amp;Values!$B$3)</f>
        <v>👉 US international Compatible avec Lenovo T430 T430i T430s T430si T430U T530 T530i T530S W530 X13X X230 X230i X230it X230T</v>
      </c>
      <c r="AK42" s="1" t="str">
        <f aca="false">IF(ISBLANK(Values!E41),"",Values!$B$25)</f>
        <v>COMMUNICATION ET SUPPORT TECHNIQUE: rapide et fluide 24h</v>
      </c>
      <c r="AL42" s="1" t="str">
        <f aca="false">IF(ISBLANK(Values!E41),"",Values!$B$26)</f>
        <v>GARANTIE DE 6 MOIS INCLUS: détendez-vous, est couvert</v>
      </c>
      <c r="AM42" s="1" t="str">
        <f aca="false">IF(ISBLANK(Values!E41),"",Values!$B$27)</f>
        <v>♻️ Be green! ♻️ Avec ce clavier, économisez jusqu'à 80% de CO2!</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47.99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russe Clavier rétroéclairé d'origine pour Lenovo ThinkPad Compatible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47.99</v>
      </c>
      <c r="L43" s="39" t="n">
        <f aca="false">IF(ISBLANK(Values!E42),"",Values!$B$18)</f>
        <v>5</v>
      </c>
      <c r="M43" s="28" t="str">
        <f aca="false">IF(ISBLANK(Values!E42),"",Values!$M42)</f>
        <v/>
      </c>
      <c r="N43" s="28" t="str">
        <f aca="false">IF(ISBLANK(Values!F42),"",Values!$N42)</f>
        <v/>
      </c>
      <c r="O43" s="1" t="str">
        <f aca="false">IF(ISBLANK(Values!F42),"",Values!$O42)</f>
        <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0" t="str">
        <f aca="false">IF(ISBLANK(Values!E42),"",IF(Values!I42,Values!$B$23,Values!$B$33))</f>
        <v>👉DES CLIENTS SATISFAITS DANS LE MONDE: Plus de 10.000 clients satisfaits dans le monde.Clavier restauré en Europe</v>
      </c>
      <c r="AJ43" s="41" t="str">
        <f aca="false">IF(ISBLANK(Values!E42),"","👉 "&amp;Values!H42&amp; " "&amp;Values!$B$24 &amp;" "&amp;Values!$B$3)</f>
        <v>👉 russe Compatible avec Lenovo T430 T430i T430s T430si T430U T530 T530i T530S W530 X13X X230 X230i X230it X230T</v>
      </c>
      <c r="AK43" s="1" t="str">
        <f aca="false">IF(ISBLANK(Values!E42),"",Values!$B$25)</f>
        <v>COMMUNICATION ET SUPPORT TECHNIQUE: rapide et fluide 24h</v>
      </c>
      <c r="AL43" s="1" t="str">
        <f aca="false">IF(ISBLANK(Values!E42),"",Values!$B$26)</f>
        <v>GARANTIE DE 6 MOIS INCLUS: détendez-vous, est couvert</v>
      </c>
      <c r="AM43" s="1" t="str">
        <f aca="false">IF(ISBLANK(Values!E42),"",Values!$B$27)</f>
        <v>♻️ Be green! ♻️ Avec ce clavier, économisez jusqu'à 80% de CO2!</v>
      </c>
      <c r="AT43" s="1" t="str">
        <f aca="false">IF(ISBLANK(Values!E42),"",IF(Values!J42,"Backlit", "Non-Backlit"))</f>
        <v>Backlit</v>
      </c>
      <c r="AV43" s="28" t="str">
        <f aca="false">IF(ISBLANK(Values!E42),"",Values!H42)</f>
        <v>russe</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31"/>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47.99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Clavier rétroéclairé d'origine pour Lenovo ThinkPad Compatible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43" t="s">
        <v>350</v>
      </c>
      <c r="K44" s="28" t="n">
        <f aca="false">IF(ISBLANK(Values!E43),"",IF(Values!J43, Values!$B$4, Values!$B$5))</f>
        <v>47.99</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0" t="str">
        <f aca="false">IF(ISBLANK(Values!E43),"",IF(Values!I43,Values!$B$23,Values!$B$33))</f>
        <v>👉DES CLIENTS SATISFAITS DANS LE MONDE. Plus de 10.000 clients satisfaits dans le mondeTout neuf de la boîte ouverte, clavier rétroéclairé Lenovo de remplacement.</v>
      </c>
      <c r="AJ44" s="41" t="str">
        <f aca="false">IF(ISBLANK(Values!E43),"","👉 "&amp;Values!H43&amp; " "&amp;Values!$B$24 &amp;" "&amp;Values!$B$3)</f>
        <v>👉 US Compatible avec Lenovo T430 T430i T430s T430si T430U T530 T530i T530S W530 X13X X230 X230i X230it X230T</v>
      </c>
      <c r="AK44" s="1" t="str">
        <f aca="false">IF(ISBLANK(Values!E43),"",Values!$B$25)</f>
        <v>COMMUNICATION ET SUPPORT TECHNIQUE: rapide et fluide 24h</v>
      </c>
      <c r="AL44" s="1" t="str">
        <f aca="false">IF(ISBLANK(Values!E43),"",Values!$B$26)</f>
        <v>GARANTIE DE 6 MOIS INCLUS: détendez-vous, est couvert</v>
      </c>
      <c r="AM44" s="1" t="str">
        <f aca="false">IF(ISBLANK(Values!E43),"",Values!$B$27)</f>
        <v>♻️ Be green! ♻️ Avec ce clavier, économisez jusqu'à 80% de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31"/>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47.99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45:J1048576 J5:J43">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hyperlinks>
    <hyperlink ref="J44" r:id="rId1" display="Lenovo T470 - U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Clavier rétroéclairé d'origine pour Lenovo ThinkPad Compatible</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Clavier non rétroéclairé d'origine compatible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P3" s="44" t="s">
        <v>367</v>
      </c>
      <c r="Q3" s="44" t="s">
        <v>368</v>
      </c>
      <c r="R3" s="44" t="s">
        <v>369</v>
      </c>
      <c r="S3" s="44" t="s">
        <v>370</v>
      </c>
      <c r="T3" s="44" t="s">
        <v>371</v>
      </c>
      <c r="U3" s="44" t="s">
        <v>372</v>
      </c>
      <c r="V3" s="0" t="s">
        <v>373</v>
      </c>
    </row>
    <row r="4" customFormat="false" ht="12.8" hidden="false" customHeight="false" outlineLevel="0" collapsed="false">
      <c r="A4" s="44" t="s">
        <v>374</v>
      </c>
      <c r="B4" s="48" t="n">
        <v>47.99</v>
      </c>
      <c r="E4" s="49" t="n">
        <v>5714401431015</v>
      </c>
      <c r="F4" s="49" t="s">
        <v>375</v>
      </c>
      <c r="G4" s="50" t="s">
        <v>376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1" t="n">
        <f aca="false">TRUE()</f>
        <v>1</v>
      </c>
      <c r="J4" s="52" t="n">
        <f aca="false">FALSE()</f>
        <v>0</v>
      </c>
      <c r="K4" s="49" t="s">
        <v>377</v>
      </c>
      <c r="L4" s="53" t="n">
        <f aca="false">FALSE()</f>
        <v>0</v>
      </c>
      <c r="M4" s="54" t="str">
        <f aca="false">IF(ISBLANK(K4),"",IF(L4, "https://raw.githubusercontent.com/PatrickVibild/TellusAmazonPictures/master/pictures/"&amp;K4&amp;"/1.jpg","https://download.lenovo.com/Images/Parts/"&amp;K4&amp;"/"&amp;K4&amp;"_A.jpg"))</f>
        <v>https://download.lenovo.com/Images/Parts/04X1324/04X1324_A.jpg</v>
      </c>
      <c r="N4" s="54" t="str">
        <f aca="false">IF(ISBLANK(K4),"",IF(L4, "https://raw.githubusercontent.com/PatrickVibild/TellusAmazonPictures/master/pictures/"&amp;K4&amp;"/2.jpg","https://download.lenovo.com/Images/Parts/"&amp;K4&amp;"/"&amp;K4&amp;"_B.jpg"))</f>
        <v>https://download.lenovo.com/Images/Parts/04X1324/04X1324_B.jpg</v>
      </c>
      <c r="O4" s="55" t="str">
        <f aca="false">IF(ISBLANK(K4),"",IF(L4, "https://raw.githubusercontent.com/PatrickVibild/TellusAmazonPictures/master/pictures/"&amp;K4&amp;"/3.jpg","https://download.lenovo.com/Images/Parts/"&amp;K4&amp;"/"&amp;K4&amp;"_details.jpg"))</f>
        <v>https://download.lenovo.com/Images/Parts/04X1324/04X1324_details.jpg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4" t="s">
        <v>378</v>
      </c>
      <c r="B5" s="48" t="n">
        <v>37.95</v>
      </c>
      <c r="E5" s="49" t="n">
        <v>5714401431022</v>
      </c>
      <c r="F5" s="49" t="s">
        <v>379</v>
      </c>
      <c r="G5" s="50" t="s">
        <v>380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1" t="n">
        <f aca="false">TRUE()</f>
        <v>1</v>
      </c>
      <c r="J5" s="52" t="n">
        <f aca="false">FALSE()</f>
        <v>0</v>
      </c>
      <c r="K5" s="49" t="s">
        <v>381</v>
      </c>
      <c r="L5" s="53" t="n">
        <f aca="false">FALSE()</f>
        <v>0</v>
      </c>
      <c r="M5" s="54" t="str">
        <f aca="false">IF(ISBLANK(K5),"",IF(L5, "https://raw.githubusercontent.com/PatrickVibild/TellusAmazonPictures/master/pictures/"&amp;K5&amp;"/1.jpg","https://download.lenovo.com/Images/Parts/"&amp;K5&amp;"/"&amp;K5&amp;"_A.jpg"))</f>
        <v>https://download.lenovo.com/Images/Parts/04X1317/04X1317_A.jpg</v>
      </c>
      <c r="N5" s="54" t="str">
        <f aca="false">IF(ISBLANK(K5),"",IF(L5, "https://raw.githubusercontent.com/PatrickVibild/TellusAmazonPictures/master/pictures/"&amp;K5&amp;"/2.jpg","https://download.lenovo.com/Images/Parts/"&amp;K5&amp;"/"&amp;K5&amp;"_B.jpg"))</f>
        <v>https://download.lenovo.com/Images/Parts/04X1317/04X1317_B.jpg</v>
      </c>
      <c r="O5" s="55" t="str">
        <f aca="false">IF(ISBLANK(K5),"",IF(L5, "https://raw.githubusercontent.com/PatrickVibild/TellusAmazonPictures/master/pictures/"&amp;K5&amp;"/3.jpg","https://download.lenovo.com/Images/Parts/"&amp;K5&amp;"/"&amp;K5&amp;"_details.jpg"))</f>
        <v>https://download.lenovo.com/Images/Parts/04X1317/04X1317_details.jpg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4" t="s">
        <v>382</v>
      </c>
      <c r="B6" s="57" t="s">
        <v>383</v>
      </c>
      <c r="E6" s="49" t="n">
        <v>5714401431039</v>
      </c>
      <c r="F6" s="49" t="s">
        <v>384</v>
      </c>
      <c r="G6" s="50" t="s">
        <v>385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1" t="n">
        <f aca="false">TRUE()</f>
        <v>1</v>
      </c>
      <c r="J6" s="52" t="n">
        <f aca="false">FALSE()</f>
        <v>0</v>
      </c>
      <c r="K6" s="49"/>
      <c r="L6" s="53" t="n">
        <f aca="false">FALSE()</f>
        <v>0</v>
      </c>
      <c r="M6" s="54" t="str">
        <f aca="false">IF(ISBLANK(K6),"",IF(L6, "https://raw.githubusercontent.com/PatrickVibild/TellusAmazonPictures/master/pictures/"&amp;K6&amp;"/1.jpg","https://download.lenovo.com/Images/Parts/"&amp;K6&amp;"/"&amp;K6&amp;"_A.jpg"))</f>
        <v/>
      </c>
      <c r="N6" s="54" t="str">
        <f aca="false">IF(ISBLANK(K6),"",IF(L6, "https://raw.githubusercontent.com/PatrickVibild/TellusAmazonPictures/master/pictures/"&amp;K6&amp;"/2.jpg","https://download.lenovo.com/Images/Parts/"&amp;K6&amp;"/"&amp;K6&amp;"_B.jpg"))</f>
        <v/>
      </c>
      <c r="O6" s="55" t="str">
        <f aca="false">IF(ISBLANK(K6),"",IF(L6, "https://raw.githubusercontent.com/PatrickVibild/TellusAmazonPictures/master/pictures/"&amp;K6&amp;"/3.jpg","https://download.lenovo.com/Images/Parts/"&amp;K6&amp;"/"&amp;K6&amp;"_details.jpg"))</f>
        <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4" t="s">
        <v>387</v>
      </c>
      <c r="B7" s="58" t="str">
        <f aca="false">IF(B6=options!C1,"30","40")</f>
        <v>30</v>
      </c>
      <c r="E7" s="49" t="n">
        <v>5714401431046</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https://download.lenovo.com/Images/Parts/04X1238/04X1238_A.jpg</v>
      </c>
      <c r="N7" s="54" t="str">
        <f aca="false">IF(ISBLANK(K7),"",IF(L7, "https://raw.githubusercontent.com/PatrickVibild/TellusAmazonPictures/master/pictures/"&amp;K7&amp;"/2.jpg","https://download.lenovo.com/Images/Parts/"&amp;K7&amp;"/"&amp;K7&amp;"_B.jpg"))</f>
        <v>https://download.lenovo.com/Images/Parts/04X1238/04X1238_B.jpg</v>
      </c>
      <c r="O7" s="55" t="str">
        <f aca="false">IF(ISBLANK(K7),"",IF(L7, "https://raw.githubusercontent.com/PatrickVibild/TellusAmazonPictures/master/pictures/"&amp;K7&amp;"/3.jpg","https://download.lenovo.com/Images/Parts/"&amp;K7&amp;"/"&amp;K7&amp;"_details.jpg"))</f>
        <v>https://download.lenovo.com/Images/Parts/04X1238/04X1238_details.jpg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4" t="s">
        <v>391</v>
      </c>
      <c r="B8" s="58" t="str">
        <f aca="false">IF(B6=options!C1,"22","25")</f>
        <v>22</v>
      </c>
      <c r="E8" s="49" t="n">
        <v>5714401431053</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https://download.lenovo.com/Images/Parts/04X1344/04X1344_A.jpg</v>
      </c>
      <c r="N8" s="54" t="str">
        <f aca="false">IF(ISBLANK(K8),"",IF(L8, "https://raw.githubusercontent.com/PatrickVibild/TellusAmazonPictures/master/pictures/"&amp;K8&amp;"/2.jpg","https://download.lenovo.com/Images/Parts/"&amp;K8&amp;"/"&amp;K8&amp;"_B.jpg"))</f>
        <v>https://download.lenovo.com/Images/Parts/04X1344/04X1344_B.jpg</v>
      </c>
      <c r="O8" s="55" t="str">
        <f aca="false">IF(ISBLANK(K8),"",IF(L8, "https://raw.githubusercontent.com/PatrickVibild/TellusAmazonPictures/master/pictures/"&amp;K8&amp;"/3.jpg","https://download.lenovo.com/Images/Parts/"&amp;K8&amp;"/"&amp;K8&amp;"_details.jpg"))</f>
        <v>https://download.lenovo.com/Images/Parts/04X1344/04X1344_details.jpg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4" t="s">
        <v>395</v>
      </c>
      <c r="B9" s="58" t="str">
        <f aca="false">IF(B6=options!C1,"5","3")</f>
        <v>5</v>
      </c>
      <c r="E9" s="49" t="n">
        <v>5714401431060</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398</v>
      </c>
      <c r="B10" s="59"/>
      <c r="E10" s="49" t="n">
        <v>5714401431077</v>
      </c>
      <c r="F10" s="49" t="s">
        <v>399</v>
      </c>
      <c r="G10" s="50" t="s">
        <v>400</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1" t="n">
        <f aca="false">TRUE()</f>
        <v>1</v>
      </c>
      <c r="J10" s="52" t="n">
        <f aca="false">FALSE()</f>
        <v>0</v>
      </c>
      <c r="K10" s="49" t="s">
        <v>401</v>
      </c>
      <c r="L10" s="53" t="n">
        <f aca="false">FALSE()</f>
        <v>0</v>
      </c>
      <c r="M10" s="54" t="str">
        <f aca="false">IF(ISBLANK(K10),"",IF(L10, "https://raw.githubusercontent.com/PatrickVibild/TellusAmazonPictures/master/pictures/"&amp;K10&amp;"/1.jpg","https://download.lenovo.com/Images/Parts/"&amp;K10&amp;"/"&amp;K10&amp;"_A.jpg"))</f>
        <v>https://download.lenovo.com/Images/Parts/04X1321/04X1321_A.jpg</v>
      </c>
      <c r="N10" s="54" t="str">
        <f aca="false">IF(ISBLANK(K10),"",IF(L10, "https://raw.githubusercontent.com/PatrickVibild/TellusAmazonPictures/master/pictures/"&amp;K10&amp;"/2.jpg","https://download.lenovo.com/Images/Parts/"&amp;K10&amp;"/"&amp;K10&amp;"_B.jpg"))</f>
        <v>https://download.lenovo.com/Images/Parts/04X1321/04X1321_B.jpg</v>
      </c>
      <c r="O10" s="55" t="str">
        <f aca="false">IF(ISBLANK(K10),"",IF(L10, "https://raw.githubusercontent.com/PatrickVibild/TellusAmazonPictures/master/pictures/"&amp;K10&amp;"/3.jpg","https://download.lenovo.com/Images/Parts/"&amp;K10&amp;"/"&amp;K10&amp;"_details.jpg"))</f>
        <v>https://download.lenovo.com/Images/Parts/04X1321/04X1321_details.jpg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402</v>
      </c>
      <c r="B11" s="60" t="n">
        <v>150</v>
      </c>
      <c r="E11" s="49" t="n">
        <v>5714401431084</v>
      </c>
      <c r="F11" s="49" t="s">
        <v>403</v>
      </c>
      <c r="G11" s="50" t="s">
        <v>404</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1" t="n">
        <f aca="false">TRUE()</f>
        <v>1</v>
      </c>
      <c r="J11" s="52" t="n">
        <f aca="false">FALSE()</f>
        <v>0</v>
      </c>
      <c r="K11" s="49" t="s">
        <v>405</v>
      </c>
      <c r="L11" s="53" t="n">
        <f aca="false">FALSE()</f>
        <v>0</v>
      </c>
      <c r="M11" s="54" t="str">
        <f aca="false">IF(ISBLANK(K11),"",IF(L11, "https://raw.githubusercontent.com/PatrickVibild/TellusAmazonPictures/master/pictures/"&amp;K11&amp;"/1.jpg","https://download.lenovo.com/Images/Parts/"&amp;K11&amp;"/"&amp;K11&amp;"_A.jpg"))</f>
        <v>https://download.lenovo.com/Images/Parts/04X1208/04X1208_A.jpg</v>
      </c>
      <c r="N11" s="54" t="str">
        <f aca="false">IF(ISBLANK(K11),"",IF(L11, "https://raw.githubusercontent.com/PatrickVibild/TellusAmazonPictures/master/pictures/"&amp;K11&amp;"/2.jpg","https://download.lenovo.com/Images/Parts/"&amp;K11&amp;"/"&amp;K11&amp;"_B.jpg"))</f>
        <v>https://download.lenovo.com/Images/Parts/04X1208/04X1208_B.jpg</v>
      </c>
      <c r="O11" s="55" t="str">
        <f aca="false">IF(ISBLANK(K11),"",IF(L11, "https://raw.githubusercontent.com/PatrickVibild/TellusAmazonPictures/master/pictures/"&amp;K11&amp;"/3.jpg","https://download.lenovo.com/Images/Parts/"&amp;K11&amp;"/"&amp;K11&amp;"_details.jpg"))</f>
        <v>https://download.lenovo.com/Images/Parts/04X1208/04X1208_details.jpg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5714401431091</v>
      </c>
      <c r="F12" s="49" t="s">
        <v>406</v>
      </c>
      <c r="G12" s="50"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1" t="n">
        <f aca="false">TRUE()</f>
        <v>1</v>
      </c>
      <c r="J12" s="52" t="n">
        <f aca="false">FALSE()</f>
        <v>0</v>
      </c>
      <c r="K12" s="49" t="s">
        <v>408</v>
      </c>
      <c r="L12" s="53" t="n">
        <f aca="false">FALSE()</f>
        <v>0</v>
      </c>
      <c r="M12" s="54" t="str">
        <f aca="false">IF(ISBLANK(K12),"",IF(L12, "https://raw.githubusercontent.com/PatrickVibild/TellusAmazonPictures/master/pictures/"&amp;K12&amp;"/1.jpg","https://download.lenovo.com/Images/Parts/"&amp;K12&amp;"/"&amp;K12&amp;"_A.jpg"))</f>
        <v>https://download.lenovo.com/Images/Parts/04X1209/04X1209_A.jpg</v>
      </c>
      <c r="N12" s="54" t="str">
        <f aca="false">IF(ISBLANK(K12),"",IF(L12, "https://raw.githubusercontent.com/PatrickVibild/TellusAmazonPictures/master/pictures/"&amp;K12&amp;"/2.jpg","https://download.lenovo.com/Images/Parts/"&amp;K12&amp;"/"&amp;K12&amp;"_B.jpg"))</f>
        <v>https://download.lenovo.com/Images/Parts/04X1209/04X1209_B.jpg</v>
      </c>
      <c r="O12" s="55" t="str">
        <f aca="false">IF(ISBLANK(K12),"",IF(L12, "https://raw.githubusercontent.com/PatrickVibild/TellusAmazonPictures/master/pictures/"&amp;K12&amp;"/3.jpg","https://download.lenovo.com/Images/Parts/"&amp;K12&amp;"/"&amp;K12&amp;"_details.jpg"))</f>
        <v>https://download.lenovo.com/Images/Parts/04X1209/04X1209_details.jpg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409</v>
      </c>
      <c r="B13" s="49" t="s">
        <v>410</v>
      </c>
      <c r="E13" s="49" t="n">
        <v>5714401431107</v>
      </c>
      <c r="F13" s="49" t="s">
        <v>411</v>
      </c>
      <c r="G13" s="50"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1" t="n">
        <f aca="false">TRUE()</f>
        <v>1</v>
      </c>
      <c r="J13" s="52" t="n">
        <f aca="false">FALSE()</f>
        <v>0</v>
      </c>
      <c r="K13" s="49" t="s">
        <v>377</v>
      </c>
      <c r="L13" s="53" t="n">
        <f aca="false">FALSE()</f>
        <v>0</v>
      </c>
      <c r="M13" s="54" t="str">
        <f aca="false">IF(ISBLANK(K13),"",IF(L13, "https://raw.githubusercontent.com/PatrickVibild/TellusAmazonPictures/master/pictures/"&amp;K13&amp;"/1.jpg","https://download.lenovo.com/Images/Parts/"&amp;K13&amp;"/"&amp;K13&amp;"_A.jpg"))</f>
        <v>https://download.lenovo.com/Images/Parts/04X1324/04X1324_A.jpg</v>
      </c>
      <c r="N13" s="54" t="str">
        <f aca="false">IF(ISBLANK(K13),"",IF(L13, "https://raw.githubusercontent.com/PatrickVibild/TellusAmazonPictures/master/pictures/"&amp;K13&amp;"/2.jpg","https://download.lenovo.com/Images/Parts/"&amp;K13&amp;"/"&amp;K13&amp;"_B.jpg"))</f>
        <v>https://download.lenovo.com/Images/Parts/04X1324/04X1324_B.jpg</v>
      </c>
      <c r="O13" s="55" t="str">
        <f aca="false">IF(ISBLANK(K13),"",IF(L13, "https://raw.githubusercontent.com/PatrickVibild/TellusAmazonPictures/master/pictures/"&amp;K13&amp;"/3.jpg","https://download.lenovo.com/Images/Parts/"&amp;K13&amp;"/"&amp;K13&amp;"_details.jpg"))</f>
        <v>https://download.lenovo.com/Images/Parts/04X1324/04X1324_details.jpg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413</v>
      </c>
      <c r="B14" s="49" t="n">
        <v>5714401430995</v>
      </c>
      <c r="E14" s="49" t="n">
        <v>5714401431114</v>
      </c>
      <c r="F14" s="49" t="s">
        <v>414</v>
      </c>
      <c r="G14" s="50"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5714401431121</v>
      </c>
      <c r="F15" s="49" t="s">
        <v>416</v>
      </c>
      <c r="G15" s="50"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1" t="n">
        <f aca="false">TRUE()</f>
        <v>1</v>
      </c>
      <c r="J15" s="52" t="n">
        <f aca="false">FALSE()</f>
        <v>0</v>
      </c>
      <c r="K15" s="49" t="s">
        <v>418</v>
      </c>
      <c r="L15" s="53" t="n">
        <f aca="false">FALSE()</f>
        <v>0</v>
      </c>
      <c r="M15" s="54" t="str">
        <f aca="false">IF(ISBLANK(K15),"",IF(L15, "https://raw.githubusercontent.com/PatrickVibild/TellusAmazonPictures/master/pictures/"&amp;K15&amp;"/1.jpg","https://download.lenovo.com/Images/Parts/"&amp;K15&amp;"/"&amp;K15&amp;"_A.jpg"))</f>
        <v>https://download.lenovo.com/Images/Parts/Optional/Optional_A.jpg</v>
      </c>
      <c r="N15" s="54" t="str">
        <f aca="false">IF(ISBLANK(K15),"",IF(L15, "https://raw.githubusercontent.com/PatrickVibild/TellusAmazonPictures/master/pictures/"&amp;K15&amp;"/2.jpg","https://download.lenovo.com/Images/Parts/"&amp;K15&amp;"/"&amp;K15&amp;"_B.jpg"))</f>
        <v>https://download.lenovo.com/Images/Parts/Optional/Optional_B.jpg</v>
      </c>
      <c r="O15" s="55" t="str">
        <f aca="false">IF(ISBLANK(K15),"",IF(L15, "https://raw.githubusercontent.com/PatrickVibild/TellusAmazonPictures/master/pictures/"&amp;K15&amp;"/3.jpg","https://download.lenovo.com/Images/Parts/"&amp;K15&amp;"/"&amp;K15&amp;"_details.jpg"))</f>
        <v>https://download.lenovo.com/Images/Parts/Optional/Optional_details.jpg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419</v>
      </c>
      <c r="B16" s="45" t="s">
        <v>420</v>
      </c>
      <c r="E16" s="49" t="n">
        <v>5714401431138</v>
      </c>
      <c r="F16" s="49" t="s">
        <v>421</v>
      </c>
      <c r="G16" s="50"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5714401431145</v>
      </c>
      <c r="F17" s="49" t="s">
        <v>423</v>
      </c>
      <c r="G17" s="50"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1" t="n">
        <f aca="false">TRUE()</f>
        <v>1</v>
      </c>
      <c r="J17" s="52" t="n">
        <f aca="false">FALSE()</f>
        <v>0</v>
      </c>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425</v>
      </c>
      <c r="B18" s="60" t="n">
        <v>5</v>
      </c>
      <c r="E18" s="49" t="n">
        <v>5714401431152</v>
      </c>
      <c r="F18" s="49" t="s">
        <v>426</v>
      </c>
      <c r="G18" s="50"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5714401431169</v>
      </c>
      <c r="F19" s="49" t="s">
        <v>428</v>
      </c>
      <c r="G19" s="50"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430</v>
      </c>
      <c r="B20" s="61" t="s">
        <v>431</v>
      </c>
      <c r="E20" s="49" t="n">
        <v>5714401431176</v>
      </c>
      <c r="F20" s="49" t="s">
        <v>432</v>
      </c>
      <c r="G20" s="50" t="s">
        <v>433</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1" t="n">
        <f aca="false">TRUE()</f>
        <v>1</v>
      </c>
      <c r="J20" s="52" t="n">
        <f aca="false">FALSE()</f>
        <v>0</v>
      </c>
      <c r="K20" s="49" t="s">
        <v>434</v>
      </c>
      <c r="L20" s="53" t="n">
        <f aca="false">FALSE()</f>
        <v>0</v>
      </c>
      <c r="M20" s="54" t="str">
        <f aca="false">IF(ISBLANK(K20),"",IF(L20, "https://raw.githubusercontent.com/PatrickVibild/TellusAmazonPictures/master/pictures/"&amp;K20&amp;"/1.jpg","https://download.lenovo.com/Images/Parts/"&amp;K20&amp;"/"&amp;K20&amp;"_A.jpg"))</f>
        <v>https://download.lenovo.com/Images/Parts/04X1380/04X1380_A.jpg</v>
      </c>
      <c r="N20" s="54" t="str">
        <f aca="false">IF(ISBLANK(K20),"",IF(L20, "https://raw.githubusercontent.com/PatrickVibild/TellusAmazonPictures/master/pictures/"&amp;K20&amp;"/2.jpg","https://download.lenovo.com/Images/Parts/"&amp;K20&amp;"/"&amp;K20&amp;"_B.jpg"))</f>
        <v>https://download.lenovo.com/Images/Parts/04X1380/04X1380_B.jpg</v>
      </c>
      <c r="O20" s="55" t="str">
        <f aca="false">IF(ISBLANK(K20),"",IF(L20, "https://raw.githubusercontent.com/PatrickVibild/TellusAmazonPictures/master/pictures/"&amp;K20&amp;"/3.jpg","https://download.lenovo.com/Images/Parts/"&amp;K20&amp;"/"&amp;K20&amp;"_details.jpg"))</f>
        <v>https://download.lenovo.com/Images/Parts/04X1380/04X1380_details.jpg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5714401431183</v>
      </c>
      <c r="F21" s="49" t="s">
        <v>435</v>
      </c>
      <c r="G21" s="50" t="s">
        <v>436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c r="L21" s="53" t="n">
        <f aca="false">FALSE()</f>
        <v>0</v>
      </c>
      <c r="M21" s="54" t="str">
        <f aca="false">IF(ISBLANK(K21),"",IF(L21, "https://raw.githubusercontent.com/PatrickVibild/TellusAmazonPictures/master/pictures/"&amp;K21&amp;"/1.jpg","https://download.lenovo.com/Images/Parts/"&amp;K21&amp;"/"&amp;K21&amp;"_A.jpg"))</f>
        <v/>
      </c>
      <c r="N21" s="54" t="str">
        <f aca="false">IF(ISBLANK(K21),"",IF(L21, "https://raw.githubusercontent.com/PatrickVibild/TellusAmazonPictures/master/pictures/"&amp;K21&amp;"/2.jpg","https://download.lenovo.com/Images/Parts/"&amp;K21&amp;"/"&amp;K21&amp;"_B.jpg"))</f>
        <v/>
      </c>
      <c r="O21" s="55"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5714401431190</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4" t="s">
        <v>439</v>
      </c>
      <c r="B23" s="45" t="str">
        <f aca="false">IF(Values!$B$36=English!$B$2,English!B3, IF(Values!$B$36=German!$B$2,German!B3, IF(Values!$B$36=Italian!$B$2,Italian!B3, IF(Values!$B$36=Spanish!$B$2, Spanish!B3, IF(Values!$B$36=French!$B$2, French!B3, IF(Values!$B$36=Dutch!$B$2,Dutch!B3, IF(Values!$B$36=English!$D$32, English!B14, 0)))))))</f>
        <v>👉DES CLIENTS SATISFAITS DANS LE MONDE: Plus de 10.000 clients satisfaits dans le monde.Clavier restauré en Europe</v>
      </c>
      <c r="E23" s="49" t="n">
        <v>5714401431206</v>
      </c>
      <c r="F23" s="49" t="s">
        <v>440</v>
      </c>
      <c r="G23" s="50"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442</v>
      </c>
      <c r="L23" s="53" t="n">
        <f aca="false">FALSE()</f>
        <v>0</v>
      </c>
      <c r="M23" s="54" t="str">
        <f aca="false">IF(ISBLANK(K23),"",IF(L23, "https://raw.githubusercontent.com/PatrickVibild/TellusAmazonPictures/master/pictures/"&amp;K23&amp;"/1.jpg","https://download.lenovo.com/Images/Parts/"&amp;K23&amp;"/"&amp;K23&amp;"_A.jpg"))</f>
        <v>https://download.lenovo.com/Images/Parts/04X1240/04X1240_A.jpg</v>
      </c>
      <c r="N23" s="54" t="str">
        <f aca="false">IF(ISBLANK(K23),"",IF(L23, "https://raw.githubusercontent.com/PatrickVibild/TellusAmazonPictures/master/pictures/"&amp;K23&amp;"/2.jpg","https://download.lenovo.com/Images/Parts/"&amp;K23&amp;"/"&amp;K23&amp;"_B.jpg"))</f>
        <v>https://download.lenovo.com/Images/Parts/04X1240/04X1240_B.jpg</v>
      </c>
      <c r="O23" s="55" t="str">
        <f aca="false">IF(ISBLANK(K23),"",IF(L23, "https://raw.githubusercontent.com/PatrickVibild/TellusAmazonPictures/master/pictures/"&amp;K23&amp;"/3.jpg","https://download.lenovo.com/Images/Parts/"&amp;K23&amp;"/"&amp;K23&amp;"_details.jpg"))</f>
        <v>https://download.lenovo.com/Images/Parts/04X1240/04X1240_details.jpg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23.85"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Compatible avec Lenovo</v>
      </c>
      <c r="E24" s="49" t="n">
        <v>5714401430018</v>
      </c>
      <c r="F24" s="49" t="s">
        <v>444</v>
      </c>
      <c r="G24" s="50"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1" t="n">
        <f aca="false">TRUE()</f>
        <v>1</v>
      </c>
      <c r="J24" s="52" t="n">
        <f aca="false">TRUE()</f>
        <v>1</v>
      </c>
      <c r="K24" s="49" t="s">
        <v>445</v>
      </c>
      <c r="L24" s="53" t="n">
        <f aca="false">TRUE()</f>
        <v>1</v>
      </c>
      <c r="M24" s="54"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4"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5"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6" t="n">
        <f aca="false">MATCH(G24,options!$D$1:$D$20,0)</f>
        <v>1</v>
      </c>
    </row>
    <row r="25" customFormat="false" ht="23.85"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COMMUNICATION ET SUPPORT TECHNIQUE: rapide et fluide 24h</v>
      </c>
      <c r="E25" s="49" t="n">
        <v>5714401430025</v>
      </c>
      <c r="F25" s="49" t="s">
        <v>447</v>
      </c>
      <c r="G25" s="50"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1" t="n">
        <f aca="false">TRUE()</f>
        <v>1</v>
      </c>
      <c r="J25" s="52" t="n">
        <f aca="false">TRUE()</f>
        <v>1</v>
      </c>
      <c r="K25" s="49" t="s">
        <v>448</v>
      </c>
      <c r="L25" s="53" t="n">
        <f aca="false">TRUE()</f>
        <v>1</v>
      </c>
      <c r="M25" s="54" t="str">
        <f aca="false">IF(ISBLANK(K25),"",IF(L25, "https://raw.githubusercontent.com/PatrickVibild/TellusAmazonPictures/master/pictures/"&amp;K25&amp;"/1.jpg","https://download.lenovo.com/Images/Parts/"&amp;K25&amp;"/"&amp;K25&amp;"_A.jpg"))</f>
        <v>https://raw.githubusercontent.com/PatrickVibild/TellusAmazonPictures/master/pictures/Lenovo/T530/BL/FR/1.jpg</v>
      </c>
      <c r="N25" s="54" t="str">
        <f aca="false">IF(ISBLANK(K25),"",IF(L25, "https://raw.githubusercontent.com/PatrickVibild/TellusAmazonPictures/master/pictures/"&amp;K25&amp;"/2.jpg","https://download.lenovo.com/Images/Parts/"&amp;K25&amp;"/"&amp;K25&amp;"_B.jpg"))</f>
        <v>https://raw.githubusercontent.com/PatrickVibild/TellusAmazonPictures/master/pictures/Lenovo/T530/BL/FR/2.jpg</v>
      </c>
      <c r="O25" s="55" t="str">
        <f aca="false">IF(ISBLANK(K25),"",IF(L25, "https://raw.githubusercontent.com/PatrickVibild/TellusAmazonPictures/master/pictures/"&amp;K25&amp;"/3.jpg","https://download.lenovo.com/Images/Parts/"&amp;K25&amp;"/"&amp;K25&amp;"_details.jpg"))</f>
        <v>https://raw.githubusercontent.com/PatrickVibild/TellusAmazonPictures/master/pictures/Lenovo/T530/BL/FR/3.jpg</v>
      </c>
      <c r="P25" s="0" t="str">
        <f aca="false">IF(ISBLANK(K25),"",IF(L25, "https://raw.githubusercontent.com/PatrickVibild/TellusAmazonPictures/master/pictures/"&amp;K25&amp;"/4.jpg", ""))</f>
        <v>https://raw.githubusercontent.com/PatrickVibild/TellusAmazonPictures/master/pictures/Lenovo/T530/BL/FR/4.jpg</v>
      </c>
      <c r="Q25" s="0" t="str">
        <f aca="false">IF(ISBLANK(K25),"",IF(L25, "https://raw.githubusercontent.com/PatrickVibild/TellusAmazonPictures/master/pictures/"&amp;K25&amp;"/5.jpg", ""))</f>
        <v>https://raw.githubusercontent.com/PatrickVibild/TellusAmazonPictures/master/pictures/Lenovo/T530/BL/FR/5.jpg</v>
      </c>
      <c r="R25" s="0" t="str">
        <f aca="false">IF(ISBLANK(K25),"",IF(L25, "https://raw.githubusercontent.com/PatrickVibild/TellusAmazonPictures/master/pictures/"&amp;K25&amp;"/6.jpg", ""))</f>
        <v>https://raw.githubusercontent.com/PatrickVibild/TellusAmazonPictures/master/pictures/Lenovo/T530/BL/FR/6.jpg</v>
      </c>
      <c r="S25" s="0" t="str">
        <f aca="false">IF(ISBLANK(K25),"",IF(L25, "https://raw.githubusercontent.com/PatrickVibild/TellusAmazonPictures/master/pictures/"&amp;K25&amp;"/7.jpg", ""))</f>
        <v>https://raw.githubusercontent.com/PatrickVibild/TellusAmazonPictures/master/pictures/Lenovo/T530/BL/FR/7.jpg</v>
      </c>
      <c r="T25" s="0" t="str">
        <f aca="false">IF(ISBLANK(K25),"",IF(L25, "https://raw.githubusercontent.com/PatrickVibild/TellusAmazonPictures/master/pictures/"&amp;K25&amp;"/8.jpg",""))</f>
        <v>https://raw.githubusercontent.com/PatrickVibild/TellusAmazonPictures/master/pictures/Lenovo/T530/BL/FR/8.jpg</v>
      </c>
      <c r="U25" s="0" t="str">
        <f aca="false">IF(ISBLANK(K25),"",IF(L25, "https://raw.githubusercontent.com/PatrickVibild/TellusAmazonPictures/master/pictures/"&amp;K25&amp;"/9.jpg", ""))</f>
        <v>https://raw.githubusercontent.com/PatrickVibild/TellusAmazonPictures/master/pictures/Lenovo/T530/BL/FR/9.jpg</v>
      </c>
      <c r="V25" s="56" t="n">
        <f aca="false">MATCH(G25,options!$D$1:$D$20,0)</f>
        <v>2</v>
      </c>
    </row>
    <row r="26" customFormat="false" ht="23.85"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GARANTIE DE 6 MOIS INCLUS: détendez-vous, est couvert</v>
      </c>
      <c r="E26" s="49" t="n">
        <v>5714401430032</v>
      </c>
      <c r="F26" s="49" t="s">
        <v>450</v>
      </c>
      <c r="G26" s="50" t="s">
        <v>385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1" t="n">
        <f aca="false">TRUE()</f>
        <v>1</v>
      </c>
      <c r="J26" s="52" t="n">
        <f aca="false">TRUE()</f>
        <v>1</v>
      </c>
      <c r="K26" s="49" t="s">
        <v>451</v>
      </c>
      <c r="L26" s="53" t="n">
        <f aca="false">TRUE()</f>
        <v>1</v>
      </c>
      <c r="M26" s="54"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4"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5"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6" t="n">
        <f aca="false">MATCH(G26,options!$D$1:$D$20,0)</f>
        <v>3</v>
      </c>
    </row>
    <row r="27" customFormat="false" ht="23.85"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 Be green! ♻️ Avec ce clavier, économisez jusqu'à 80% de CO2!</v>
      </c>
      <c r="E27" s="49" t="n">
        <v>5714401430049</v>
      </c>
      <c r="F27" s="49" t="s">
        <v>452</v>
      </c>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1" t="n">
        <f aca="false">TRUE()</f>
        <v>1</v>
      </c>
      <c r="J27" s="52" t="n">
        <f aca="false">TRUE()</f>
        <v>1</v>
      </c>
      <c r="K27" s="49" t="s">
        <v>453</v>
      </c>
      <c r="L27" s="53" t="n">
        <f aca="false">TRUE()</f>
        <v>1</v>
      </c>
      <c r="M27" s="54"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4"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5"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6" t="n">
        <f aca="false">MATCH(G27,options!$D$1:$D$20,0)</f>
        <v>4</v>
      </c>
    </row>
    <row r="28" customFormat="false" ht="23.85" hidden="false" customHeight="false" outlineLevel="0" collapsed="false">
      <c r="B28" s="62"/>
      <c r="E28" s="49" t="n">
        <v>5714401430056</v>
      </c>
      <c r="F28" s="49" t="s">
        <v>454</v>
      </c>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t="s">
        <v>455</v>
      </c>
      <c r="L28" s="53" t="n">
        <f aca="false">TRUE()</f>
        <v>1</v>
      </c>
      <c r="M28" s="54" t="str">
        <f aca="false">IF(ISBLANK(K28),"",IF(L28, "https://raw.githubusercontent.com/PatrickVibild/TellusAmazonPictures/master/pictures/"&amp;K28&amp;"/1.jpg","https://download.lenovo.com/Images/Parts/"&amp;K28&amp;"/"&amp;K28&amp;"_A.jpg"))</f>
        <v>https://raw.githubusercontent.com/PatrickVibild/TellusAmazonPictures/master/pictures/Lenovo/T530/BL/UK/1.jpg</v>
      </c>
      <c r="N28" s="54" t="str">
        <f aca="false">IF(ISBLANK(K28),"",IF(L28, "https://raw.githubusercontent.com/PatrickVibild/TellusAmazonPictures/master/pictures/"&amp;K28&amp;"/2.jpg","https://download.lenovo.com/Images/Parts/"&amp;K28&amp;"/"&amp;K28&amp;"_B.jpg"))</f>
        <v>https://raw.githubusercontent.com/PatrickVibild/TellusAmazonPictures/master/pictures/Lenovo/T530/BL/UK/2.jpg</v>
      </c>
      <c r="O28" s="55" t="str">
        <f aca="false">IF(ISBLANK(K28),"",IF(L28, "https://raw.githubusercontent.com/PatrickVibild/TellusAmazonPictures/master/pictures/"&amp;K28&amp;"/3.jpg","https://download.lenovo.com/Images/Parts/"&amp;K28&amp;"/"&amp;K28&amp;"_details.jpg"))</f>
        <v>https://raw.githubusercontent.com/PatrickVibild/TellusAmazonPictures/master/pictures/Lenovo/T530/BL/UK/3.jpg</v>
      </c>
      <c r="P28" s="0" t="str">
        <f aca="false">IF(ISBLANK(K28),"",IF(L28, "https://raw.githubusercontent.com/PatrickVibild/TellusAmazonPictures/master/pictures/"&amp;K28&amp;"/4.jpg", ""))</f>
        <v>https://raw.githubusercontent.com/PatrickVibild/TellusAmazonPictures/master/pictures/Lenovo/T530/BL/UK/4.jpg</v>
      </c>
      <c r="Q28" s="0" t="str">
        <f aca="false">IF(ISBLANK(K28),"",IF(L28, "https://raw.githubusercontent.com/PatrickVibild/TellusAmazonPictures/master/pictures/"&amp;K28&amp;"/5.jpg", ""))</f>
        <v>https://raw.githubusercontent.com/PatrickVibild/TellusAmazonPictures/master/pictures/Lenovo/T530/BL/UK/5.jpg</v>
      </c>
      <c r="R28" s="0" t="str">
        <f aca="false">IF(ISBLANK(K28),"",IF(L28, "https://raw.githubusercontent.com/PatrickVibild/TellusAmazonPictures/master/pictures/"&amp;K28&amp;"/6.jpg", ""))</f>
        <v>https://raw.githubusercontent.com/PatrickVibild/TellusAmazonPictures/master/pictures/Lenovo/T530/BL/UK/6.jpg</v>
      </c>
      <c r="S28" s="0" t="str">
        <f aca="false">IF(ISBLANK(K28),"",IF(L28, "https://raw.githubusercontent.com/PatrickVibild/TellusAmazonPictures/master/pictures/"&amp;K28&amp;"/7.jpg", ""))</f>
        <v>https://raw.githubusercontent.com/PatrickVibild/TellusAmazonPictures/master/pictures/Lenovo/T530/BL/UK/7.jpg</v>
      </c>
      <c r="T28" s="0" t="str">
        <f aca="false">IF(ISBLANK(K28),"",IF(L28, "https://raw.githubusercontent.com/PatrickVibild/TellusAmazonPictures/master/pictures/"&amp;K28&amp;"/8.jpg",""))</f>
        <v>https://raw.githubusercontent.com/PatrickVibild/TellusAmazonPictures/master/pictures/Lenovo/T530/BL/UK/8.jpg</v>
      </c>
      <c r="U28" s="0" t="str">
        <f aca="false">IF(ISBLANK(K28),"",IF(L28, "https://raw.githubusercontent.com/PatrickVibild/TellusAmazonPictures/master/pictures/"&amp;K28&amp;"/9.jpg", ""))</f>
        <v>https://raw.githubusercontent.com/PatrickVibild/TellusAmazonPictures/master/pictures/Lenovo/T530/BL/UK/9.jpg</v>
      </c>
      <c r="V28" s="56" t="n">
        <f aca="false">MATCH(G28,options!$D$1:$D$20,0)</f>
        <v>5</v>
      </c>
    </row>
    <row r="29" customFormat="false" ht="12.8" hidden="false" customHeight="false" outlineLevel="0" collapsed="false">
      <c r="A29" s="44" t="s">
        <v>456</v>
      </c>
      <c r="B29" s="45"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49" t="n">
        <v>5714401430063</v>
      </c>
      <c r="F29" s="49" t="s">
        <v>457</v>
      </c>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t="n">
        <v>5714401430070</v>
      </c>
      <c r="F30" s="49" t="s">
        <v>458</v>
      </c>
      <c r="G30" s="50" t="s">
        <v>400</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1" t="n">
        <f aca="false">TRUE()</f>
        <v>1</v>
      </c>
      <c r="J30" s="52" t="n">
        <f aca="false">TRUE()</f>
        <v>1</v>
      </c>
      <c r="K30" s="49" t="s">
        <v>459</v>
      </c>
      <c r="L30" s="53" t="n">
        <f aca="false">FALSE()</f>
        <v>0</v>
      </c>
      <c r="M30" s="54" t="str">
        <f aca="false">IF(ISBLANK(K30),"",IF(L30, "https://raw.githubusercontent.com/PatrickVibild/TellusAmazonPictures/master/pictures/"&amp;K30&amp;"/1.jpg","https://download.lenovo.com/Images/Parts/"&amp;K30&amp;"/"&amp;K30&amp;"_A.jpg"))</f>
        <v>https://download.lenovo.com/Images/Parts/04X1359/04X1359_A.jpg</v>
      </c>
      <c r="N30" s="54" t="str">
        <f aca="false">IF(ISBLANK(K30),"",IF(L30, "https://raw.githubusercontent.com/PatrickVibild/TellusAmazonPictures/master/pictures/"&amp;K30&amp;"/2.jpg","https://download.lenovo.com/Images/Parts/"&amp;K30&amp;"/"&amp;K30&amp;"_B.jpg"))</f>
        <v>https://download.lenovo.com/Images/Parts/04X1359/04X1359_B.jpg</v>
      </c>
      <c r="O30" s="55" t="str">
        <f aca="false">IF(ISBLANK(K30),"",IF(L30, "https://raw.githubusercontent.com/PatrickVibild/TellusAmazonPictures/master/pictures/"&amp;K30&amp;"/3.jpg","https://download.lenovo.com/Images/Parts/"&amp;K30&amp;"/"&amp;K30&amp;"_details.jpg"))</f>
        <v>https://download.lenovo.com/Images/Parts/04X1359/04X1359_details.jpg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460</v>
      </c>
      <c r="B31" s="45"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49" t="n">
        <v>5714401430087</v>
      </c>
      <c r="F31" s="49" t="s">
        <v>461</v>
      </c>
      <c r="G31" s="50" t="s">
        <v>404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1" t="n">
        <f aca="false">TRUE()</f>
        <v>1</v>
      </c>
      <c r="J31" s="52" t="n">
        <f aca="false">TRUE()</f>
        <v>1</v>
      </c>
      <c r="K31" s="49" t="s">
        <v>462</v>
      </c>
      <c r="L31" s="53" t="n">
        <f aca="false">FALSE()</f>
        <v>0</v>
      </c>
      <c r="M31" s="54" t="str">
        <f aca="false">IF(ISBLANK(K31),"",IF(L31, "https://raw.githubusercontent.com/PatrickVibild/TellusAmazonPictures/master/pictures/"&amp;K31&amp;"/1.jpg","https://download.lenovo.com/Images/Parts/"&amp;K31&amp;"/"&amp;K31&amp;"_A.jpg"))</f>
        <v>https://download.lenovo.com/Images/Parts/04X1360/04X1360_A.jpg</v>
      </c>
      <c r="N31" s="54" t="str">
        <f aca="false">IF(ISBLANK(K31),"",IF(L31, "https://raw.githubusercontent.com/PatrickVibild/TellusAmazonPictures/master/pictures/"&amp;K31&amp;"/2.jpg","https://download.lenovo.com/Images/Parts/"&amp;K31&amp;"/"&amp;K31&amp;"_B.jpg"))</f>
        <v>https://download.lenovo.com/Images/Parts/04X1360/04X1360_B.jpg</v>
      </c>
      <c r="O31" s="55" t="str">
        <f aca="false">IF(ISBLANK(K31),"",IF(L31, "https://raw.githubusercontent.com/PatrickVibild/TellusAmazonPictures/master/pictures/"&amp;K31&amp;"/3.jpg","https://download.lenovo.com/Images/Parts/"&amp;K31&amp;"/"&amp;K31&amp;"_details.jpg"))</f>
        <v>https://download.lenovo.com/Images/Parts/04X1360/04X1360_details.jpg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5714401430094</v>
      </c>
      <c r="F32" s="49" t="s">
        <v>463</v>
      </c>
      <c r="G32" s="50"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1" t="n">
        <f aca="false">TRUE()</f>
        <v>1</v>
      </c>
      <c r="J32" s="52" t="n">
        <f aca="false">TRUE()</f>
        <v>1</v>
      </c>
      <c r="K32" s="49" t="s">
        <v>464</v>
      </c>
      <c r="L32" s="53" t="n">
        <f aca="false">FALSE()</f>
        <v>0</v>
      </c>
      <c r="M32" s="54" t="str">
        <f aca="false">IF(ISBLANK(K32),"",IF(L32, "https://raw.githubusercontent.com/PatrickVibild/TellusAmazonPictures/master/pictures/"&amp;K32&amp;"/1.jpg","https://download.lenovo.com/Images/Parts/"&amp;K32&amp;"/"&amp;K32&amp;"_A.jpg"))</f>
        <v>https://download.lenovo.com/Images/Parts/04X1361/04X1361_A.jpg</v>
      </c>
      <c r="N32" s="54" t="str">
        <f aca="false">IF(ISBLANK(K32),"",IF(L32, "https://raw.githubusercontent.com/PatrickVibild/TellusAmazonPictures/master/pictures/"&amp;K32&amp;"/2.jpg","https://download.lenovo.com/Images/Parts/"&amp;K32&amp;"/"&amp;K32&amp;"_B.jpg"))</f>
        <v>https://download.lenovo.com/Images/Parts/04X1361/04X1361_B.jpg</v>
      </c>
      <c r="O32" s="55" t="str">
        <f aca="false">IF(ISBLANK(K32),"",IF(L32, "https://raw.githubusercontent.com/PatrickVibild/TellusAmazonPictures/master/pictures/"&amp;K32&amp;"/3.jpg","https://download.lenovo.com/Images/Parts/"&amp;K32&amp;"/"&amp;K32&amp;"_details.jpg"))</f>
        <v>https://download.lenovo.com/Images/Parts/04X1361/04X1361_details.jpg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465</v>
      </c>
      <c r="B33" s="45" t="str">
        <f aca="false">IF(Values!$B$36=English!$B$2,English!B14, IF(Values!$B$36=German!$B$2,German!B14, IF(Values!$B$36=Italian!$B$2,Italian!B14, IF(Values!$B$36=Spanish!$B$2, Spanish!B14, IF(Values!$B$36=French!$B$2, French!B14, IF(Values!$B$36=Dutch!$B$2,Dutch!B14, IF(Values!$B$36=English!$D$32, English!B14, 0)))))))</f>
        <v>👉DES CLIENTS SATISFAITS DANS LE MONDE. Plus de 10.000 clients satisfaits dans le mondeTout neuf de la boîte ouverte, clavier rétroéclairé Lenovo de remplacement.</v>
      </c>
      <c r="E33" s="49" t="n">
        <v>5714401430100</v>
      </c>
      <c r="F33" s="49" t="s">
        <v>466</v>
      </c>
      <c r="G33" s="50"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1" t="n">
        <f aca="false">TRUE()</f>
        <v>1</v>
      </c>
      <c r="J33" s="52" t="n">
        <f aca="false">TRUE()</f>
        <v>1</v>
      </c>
      <c r="K33" s="49" t="s">
        <v>467</v>
      </c>
      <c r="L33" s="53" t="n">
        <f aca="false">FALSE()</f>
        <v>0</v>
      </c>
      <c r="M33" s="54" t="str">
        <f aca="false">IF(ISBLANK(K33),"",IF(L33, "https://raw.githubusercontent.com/PatrickVibild/TellusAmazonPictures/master/pictures/"&amp;K33&amp;"/1.jpg","https://download.lenovo.com/Images/Parts/"&amp;K33&amp;"/"&amp;K33&amp;"_A.jpg"))</f>
        <v>https://download.lenovo.com/Images/Parts/04X1249/04X1249_A.jpg</v>
      </c>
      <c r="N33" s="54" t="str">
        <f aca="false">IF(ISBLANK(K33),"",IF(L33, "https://raw.githubusercontent.com/PatrickVibild/TellusAmazonPictures/master/pictures/"&amp;K33&amp;"/2.jpg","https://download.lenovo.com/Images/Parts/"&amp;K33&amp;"/"&amp;K33&amp;"_B.jpg"))</f>
        <v>https://download.lenovo.com/Images/Parts/04X1249/04X1249_B.jpg</v>
      </c>
      <c r="O33" s="55" t="str">
        <f aca="false">IF(ISBLANK(K33),"",IF(L33, "https://raw.githubusercontent.com/PatrickVibild/TellusAmazonPictures/master/pictures/"&amp;K33&amp;"/3.jpg","https://download.lenovo.com/Images/Parts/"&amp;K33&amp;"/"&amp;K33&amp;"_details.jpg"))</f>
        <v>https://download.lenovo.com/Images/Parts/04X1249/04X1249_details.jpg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5714401430117</v>
      </c>
      <c r="F34" s="49" t="s">
        <v>468</v>
      </c>
      <c r="G34" s="50"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5714401430124</v>
      </c>
      <c r="F35" s="49" t="s">
        <v>469</v>
      </c>
      <c r="G35" s="50"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1" t="n">
        <f aca="false">TRUE()</f>
        <v>1</v>
      </c>
      <c r="J35" s="52" t="n">
        <f aca="false">TRUE()</f>
        <v>1</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https://download.lenovo.com/Images/Parts/04X1259/04X1259_A.jpg</v>
      </c>
      <c r="N35" s="54" t="str">
        <f aca="false">IF(ISBLANK(K35),"",IF(L35, "https://raw.githubusercontent.com/PatrickVibild/TellusAmazonPictures/master/pictures/"&amp;K35&amp;"/2.jpg","https://download.lenovo.com/Images/Parts/"&amp;K35&amp;"/"&amp;K35&amp;"_B.jpg"))</f>
        <v>https://download.lenovo.com/Images/Parts/04X1259/04X1259_B.jpg</v>
      </c>
      <c r="O35" s="55" t="str">
        <f aca="false">IF(ISBLANK(K35),"",IF(L35, "https://raw.githubusercontent.com/PatrickVibild/TellusAmazonPictures/master/pictures/"&amp;K35&amp;"/3.jpg","https://download.lenovo.com/Images/Parts/"&amp;K35&amp;"/"&amp;K35&amp;"_details.jpg"))</f>
        <v>https://download.lenovo.com/Images/Parts/04X1259/04X1259_details.jpg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1" t="s">
        <v>380</v>
      </c>
      <c r="E36" s="49" t="n">
        <v>5714401430131</v>
      </c>
      <c r="F36" s="49" t="s">
        <v>472</v>
      </c>
      <c r="G36" s="50"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473</v>
      </c>
      <c r="B37" s="61" t="s">
        <v>474</v>
      </c>
      <c r="E37" s="49" t="n">
        <v>5714401430148</v>
      </c>
      <c r="F37" s="49" t="s">
        <v>475</v>
      </c>
      <c r="G37" s="50"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1" t="n">
        <f aca="false">TRUE()</f>
        <v>1</v>
      </c>
      <c r="J37" s="52" t="n">
        <f aca="false">TRUE()</f>
        <v>1</v>
      </c>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5714401430155</v>
      </c>
      <c r="F38" s="49" t="s">
        <v>476</v>
      </c>
      <c r="G38" s="50"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5714401430162</v>
      </c>
      <c r="F39" s="49" t="s">
        <v>477</v>
      </c>
      <c r="G39" s="50"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5714401430179</v>
      </c>
      <c r="F40" s="49" t="s">
        <v>478</v>
      </c>
      <c r="G40" s="50" t="s">
        <v>433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1" t="n">
        <f aca="false">TRUE()</f>
        <v>1</v>
      </c>
      <c r="J40" s="52" t="n">
        <f aca="false">TRUE()</f>
        <v>1</v>
      </c>
      <c r="K40" s="49" t="s">
        <v>434</v>
      </c>
      <c r="L40" s="53" t="n">
        <f aca="false">FALSE()</f>
        <v>0</v>
      </c>
      <c r="M40" s="54" t="str">
        <f aca="false">IF(ISBLANK(K40),"",IF(L40, "https://raw.githubusercontent.com/PatrickVibild/TellusAmazonPictures/master/pictures/"&amp;K40&amp;"/1.jpg","https://download.lenovo.com/Images/Parts/"&amp;K40&amp;"/"&amp;K40&amp;"_A.jpg"))</f>
        <v>https://download.lenovo.com/Images/Parts/04X1380/04X1380_A.jpg</v>
      </c>
      <c r="N40" s="54" t="str">
        <f aca="false">IF(ISBLANK(K40),"",IF(L40, "https://raw.githubusercontent.com/PatrickVibild/TellusAmazonPictures/master/pictures/"&amp;K40&amp;"/2.jpg","https://download.lenovo.com/Images/Parts/"&amp;K40&amp;"/"&amp;K40&amp;"_B.jpg"))</f>
        <v>https://download.lenovo.com/Images/Parts/04X1380/04X1380_B.jpg</v>
      </c>
      <c r="O40" s="55" t="str">
        <f aca="false">IF(ISBLANK(K40),"",IF(L40, "https://raw.githubusercontent.com/PatrickVibild/TellusAmazonPictures/master/pictures/"&amp;K40&amp;"/3.jpg","https://download.lenovo.com/Images/Parts/"&amp;K40&amp;"/"&amp;K40&amp;"_details.jpg"))</f>
        <v>https://download.lenovo.com/Images/Parts/04X1380/04X1380_details.jpg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23.85" hidden="false" customHeight="false" outlineLevel="0" collapsed="false">
      <c r="E41" s="49" t="n">
        <v>5714401430186</v>
      </c>
      <c r="F41" s="49" t="s">
        <v>479</v>
      </c>
      <c r="G41" s="50" t="s">
        <v>436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52" t="n">
        <f aca="false">TRUE()</f>
        <v>1</v>
      </c>
      <c r="K41" s="49" t="s">
        <v>480</v>
      </c>
      <c r="L41" s="53" t="n">
        <f aca="false">TRUE()</f>
        <v>1</v>
      </c>
      <c r="M41" s="54"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4"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5"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6" t="n">
        <f aca="false">MATCH(G41,options!$D$1:$D$20,0)</f>
        <v>16</v>
      </c>
    </row>
    <row r="42" customFormat="false" ht="12.8" hidden="false" customHeight="false" outlineLevel="0" collapsed="false">
      <c r="E42" s="49" t="n">
        <v>5714401430193</v>
      </c>
      <c r="F42" s="49" t="s">
        <v>481</v>
      </c>
      <c r="G42" s="50" t="s">
        <v>438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23.85" hidden="false" customHeight="false" outlineLevel="0" collapsed="false">
      <c r="E43" s="49" t="n">
        <v>5714401430209</v>
      </c>
      <c r="F43" s="49" t="s">
        <v>482</v>
      </c>
      <c r="G43" s="50" t="s">
        <v>441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52" t="n">
        <f aca="false">TRUE()</f>
        <v>1</v>
      </c>
      <c r="K43" s="49" t="s">
        <v>483</v>
      </c>
      <c r="L43" s="53" t="n">
        <f aca="false">TRUE()</f>
        <v>1</v>
      </c>
      <c r="M43" s="54"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4"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5"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484</v>
      </c>
      <c r="B1" s="66" t="n">
        <f aca="false">TRUE()</f>
        <v>1</v>
      </c>
      <c r="C1" s="0" t="s">
        <v>383</v>
      </c>
      <c r="D1" s="50" t="s">
        <v>376</v>
      </c>
      <c r="F1" s="0" t="s">
        <v>485</v>
      </c>
      <c r="G1" s="0" t="s">
        <v>474</v>
      </c>
    </row>
    <row r="2" customFormat="false" ht="12.8" hidden="false" customHeight="false" outlineLevel="0" collapsed="false">
      <c r="A2" s="0" t="s">
        <v>431</v>
      </c>
      <c r="B2" s="66" t="n">
        <f aca="false">FALSE()</f>
        <v>0</v>
      </c>
      <c r="C2" s="0" t="s">
        <v>486</v>
      </c>
      <c r="D2" s="50" t="s">
        <v>380</v>
      </c>
      <c r="F2" s="0" t="s">
        <v>380</v>
      </c>
      <c r="G2" s="0" t="s">
        <v>441</v>
      </c>
    </row>
    <row r="3" customFormat="false" ht="12.8" hidden="false" customHeight="false" outlineLevel="0" collapsed="false">
      <c r="A3" s="0" t="s">
        <v>487</v>
      </c>
      <c r="D3" s="50" t="s">
        <v>385</v>
      </c>
      <c r="F3" s="0" t="s">
        <v>376</v>
      </c>
    </row>
    <row r="4" customFormat="false" ht="12.8" hidden="false" customHeight="false" outlineLevel="0" collapsed="false">
      <c r="D4" s="50" t="s">
        <v>389</v>
      </c>
      <c r="F4" s="0" t="s">
        <v>385</v>
      </c>
    </row>
    <row r="5" customFormat="false" ht="12.8" hidden="false" customHeight="false" outlineLevel="0" collapsed="false">
      <c r="D5" s="50" t="s">
        <v>393</v>
      </c>
      <c r="F5" s="0" t="s">
        <v>389</v>
      </c>
    </row>
    <row r="6" customFormat="false" ht="12.8" hidden="false" customHeight="false" outlineLevel="0" collapsed="false">
      <c r="D6" s="50" t="s">
        <v>397</v>
      </c>
      <c r="F6" s="0" t="s">
        <v>417</v>
      </c>
    </row>
    <row r="7" customFormat="false" ht="12.8" hidden="false" customHeight="false" outlineLevel="0" collapsed="false">
      <c r="D7" s="50" t="s">
        <v>400</v>
      </c>
    </row>
    <row r="8" customFormat="false" ht="12.8" hidden="false" customHeight="false" outlineLevel="0" collapsed="false">
      <c r="D8" s="50" t="s">
        <v>404</v>
      </c>
    </row>
    <row r="9" customFormat="false" ht="12.8" hidden="false" customHeight="false" outlineLevel="0" collapsed="false">
      <c r="D9" s="50" t="s">
        <v>412</v>
      </c>
    </row>
    <row r="10" customFormat="false" ht="12.8" hidden="false" customHeight="false" outlineLevel="0" collapsed="false">
      <c r="D10" s="50" t="s">
        <v>417</v>
      </c>
    </row>
    <row r="11" customFormat="false" ht="12.8" hidden="false" customHeight="false" outlineLevel="0" collapsed="false">
      <c r="D11" s="50" t="s">
        <v>422</v>
      </c>
    </row>
    <row r="12" customFormat="false" ht="12.8" hidden="false" customHeight="false" outlineLevel="0" collapsed="false">
      <c r="D12" s="50" t="s">
        <v>424</v>
      </c>
    </row>
    <row r="13" customFormat="false" ht="12.8" hidden="false" customHeight="false" outlineLevel="0" collapsed="false">
      <c r="D13" s="50" t="s">
        <v>427</v>
      </c>
    </row>
    <row r="14" customFormat="false" ht="12.8" hidden="false" customHeight="false" outlineLevel="0" collapsed="false">
      <c r="D14" s="50" t="s">
        <v>429</v>
      </c>
    </row>
    <row r="15" customFormat="false" ht="12.8" hidden="false" customHeight="false" outlineLevel="0" collapsed="false">
      <c r="D15" s="50" t="s">
        <v>433</v>
      </c>
    </row>
    <row r="16" customFormat="false" ht="12.8" hidden="false" customHeight="false" outlineLevel="0" collapsed="false">
      <c r="D16" s="50" t="s">
        <v>436</v>
      </c>
    </row>
    <row r="17" customFormat="false" ht="12.8" hidden="false" customHeight="false" outlineLevel="0" collapsed="false">
      <c r="D17" s="50" t="s">
        <v>438</v>
      </c>
    </row>
    <row r="18" customFormat="false" ht="12.8" hidden="false" customHeight="false" outlineLevel="0" collapsed="false">
      <c r="D18" s="50" t="s">
        <v>441</v>
      </c>
    </row>
    <row r="19" customFormat="false" ht="12.8" hidden="false" customHeight="false" outlineLevel="0" collapsed="false">
      <c r="D19" s="50" t="s">
        <v>415</v>
      </c>
    </row>
    <row r="20" customFormat="false" ht="12.8" hidden="false" customHeight="false" outlineLevel="0" collapsed="false">
      <c r="D20" s="50" t="s">
        <v>407</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485</v>
      </c>
    </row>
    <row r="3" customFormat="false" ht="14.9" hidden="false" customHeight="false" outlineLevel="0" collapsed="false">
      <c r="B3" s="68" t="s">
        <v>488</v>
      </c>
    </row>
    <row r="4" customFormat="false" ht="12.8" hidden="false" customHeight="false" outlineLevel="0" collapsed="false">
      <c r="B4" s="45" t="s">
        <v>489</v>
      </c>
    </row>
    <row r="5" customFormat="false" ht="12.8" hidden="false" customHeight="false" outlineLevel="0" collapsed="false">
      <c r="B5" s="45" t="s">
        <v>490</v>
      </c>
    </row>
    <row r="6" customFormat="false" ht="12.8" hidden="false" customHeight="false" outlineLevel="0" collapsed="false">
      <c r="B6" s="45" t="s">
        <v>491</v>
      </c>
    </row>
    <row r="7" customFormat="false" ht="12.8" hidden="false" customHeight="false" outlineLevel="0" collapsed="false">
      <c r="B7" s="45" t="s">
        <v>492</v>
      </c>
    </row>
    <row r="8" customFormat="false" ht="12.8" hidden="false" customHeight="false" outlineLevel="0" collapsed="false">
      <c r="B8" s="45" t="s">
        <v>493</v>
      </c>
    </row>
    <row r="9" customFormat="false" ht="12.8" hidden="false" customHeight="false" outlineLevel="0" collapsed="false">
      <c r="B9" s="45" t="s">
        <v>494</v>
      </c>
    </row>
    <row r="10" customFormat="false" ht="12.8" hidden="false" customHeight="false" outlineLevel="0" collapsed="false">
      <c r="B10" s="0" t="s">
        <v>495</v>
      </c>
    </row>
    <row r="11" customFormat="false" ht="12.8" hidden="false" customHeight="false" outlineLevel="0" collapsed="false">
      <c r="B11" s="0" t="s">
        <v>496</v>
      </c>
    </row>
    <row r="14" customFormat="false" ht="12.8" hidden="false" customHeight="false" outlineLevel="0" collapsed="false">
      <c r="B14" s="68" t="s">
        <v>497</v>
      </c>
    </row>
    <row r="20" customFormat="false" ht="12.8" hidden="false" customHeight="false" outlineLevel="0" collapsed="false">
      <c r="B20" s="50" t="s">
        <v>376</v>
      </c>
    </row>
    <row r="21" customFormat="false" ht="12.8" hidden="false" customHeight="false" outlineLevel="0" collapsed="false">
      <c r="B21" s="50" t="s">
        <v>380</v>
      </c>
    </row>
    <row r="22" customFormat="false" ht="12.8" hidden="false" customHeight="false" outlineLevel="0" collapsed="false">
      <c r="B22" s="50" t="s">
        <v>385</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400</v>
      </c>
    </row>
    <row r="27" customFormat="false" ht="12.8" hidden="false" customHeight="false" outlineLevel="0" collapsed="false">
      <c r="B27" s="50" t="s">
        <v>404</v>
      </c>
    </row>
    <row r="28" customFormat="false" ht="12.8" hidden="false" customHeight="false" outlineLevel="0" collapsed="false">
      <c r="B28" s="50" t="s">
        <v>412</v>
      </c>
    </row>
    <row r="29" customFormat="false" ht="12.8" hidden="false" customHeight="false" outlineLevel="0" collapsed="false">
      <c r="B29" s="50" t="s">
        <v>417</v>
      </c>
    </row>
    <row r="30" customFormat="false" ht="12.8" hidden="false" customHeight="false" outlineLevel="0" collapsed="false">
      <c r="B30" s="50" t="s">
        <v>422</v>
      </c>
    </row>
    <row r="31" customFormat="false" ht="12.8" hidden="false" customHeight="false" outlineLevel="0" collapsed="false">
      <c r="B31" s="50" t="s">
        <v>424</v>
      </c>
    </row>
    <row r="32" customFormat="false" ht="12.8" hidden="false" customHeight="false" outlineLevel="0" collapsed="false">
      <c r="B32" s="50" t="s">
        <v>427</v>
      </c>
    </row>
    <row r="33" customFormat="false" ht="12.8" hidden="false" customHeight="false" outlineLevel="0" collapsed="false">
      <c r="B33" s="50" t="s">
        <v>429</v>
      </c>
    </row>
    <row r="34" customFormat="false" ht="12.8" hidden="false" customHeight="false" outlineLevel="0" collapsed="false">
      <c r="B34" s="50" t="s">
        <v>433</v>
      </c>
      <c r="D34" s="45"/>
    </row>
    <row r="35" customFormat="false" ht="12.8" hidden="false" customHeight="false" outlineLevel="0" collapsed="false">
      <c r="B35" s="50" t="s">
        <v>436</v>
      </c>
      <c r="D35" s="45"/>
    </row>
    <row r="36" customFormat="false" ht="12.8" hidden="false" customHeight="false" outlineLevel="0" collapsed="false">
      <c r="B36" s="50" t="s">
        <v>438</v>
      </c>
      <c r="D36" s="45"/>
    </row>
    <row r="37" customFormat="false" ht="12.8" hidden="false" customHeight="false" outlineLevel="0" collapsed="false">
      <c r="B37" s="50" t="s">
        <v>441</v>
      </c>
      <c r="D37" s="45"/>
    </row>
    <row r="38" customFormat="false" ht="12.8" hidden="false" customHeight="false" outlineLevel="0" collapsed="false">
      <c r="B38" s="50" t="s">
        <v>415</v>
      </c>
      <c r="D38" s="45"/>
    </row>
    <row r="39" customFormat="false" ht="12.8" hidden="false" customHeight="false" outlineLevel="0" collapsed="false">
      <c r="B39" s="50"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7" t="s">
        <v>498</v>
      </c>
    </row>
    <row r="4" customFormat="false" ht="15" hidden="false" customHeight="false" outlineLevel="0" collapsed="false">
      <c r="B4" s="67" t="s">
        <v>499</v>
      </c>
    </row>
    <row r="5" customFormat="false" ht="15" hidden="false" customHeight="false" outlineLevel="0" collapsed="false">
      <c r="B5" s="67" t="s">
        <v>500</v>
      </c>
    </row>
    <row r="6" customFormat="false" ht="15" hidden="false" customHeight="false" outlineLevel="0" collapsed="false">
      <c r="B6" s="67" t="s">
        <v>501</v>
      </c>
    </row>
    <row r="7" customFormat="false" ht="15" hidden="false" customHeight="false" outlineLevel="0" collapsed="false">
      <c r="B7" s="67" t="s">
        <v>502</v>
      </c>
    </row>
    <row r="8" customFormat="false" ht="12.8" hidden="false" customHeight="false" outlineLevel="0" collapsed="false">
      <c r="B8" s="0" t="s">
        <v>503</v>
      </c>
    </row>
    <row r="9" customFormat="false" ht="12.8" hidden="false" customHeight="false" outlineLevel="0" collapsed="false">
      <c r="B9" s="0" t="s">
        <v>504</v>
      </c>
    </row>
    <row r="10" customFormat="false" ht="12.8" hidden="false" customHeight="false" outlineLevel="0" collapsed="false">
      <c r="B10" s="0" t="s">
        <v>505</v>
      </c>
    </row>
    <row r="11" customFormat="false" ht="12.8" hidden="false" customHeight="false" outlineLevel="0" collapsed="false">
      <c r="B11" s="0" t="s">
        <v>506</v>
      </c>
    </row>
    <row r="14" customFormat="false" ht="12.8" hidden="false" customHeight="false" outlineLevel="0" collapsed="false">
      <c r="B14"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393</v>
      </c>
    </row>
    <row r="25" customFormat="false" ht="12.8" hidden="false" customHeight="false" outlineLevel="0" collapsed="false">
      <c r="B25" s="0" t="s">
        <v>512</v>
      </c>
    </row>
    <row r="26" customFormat="false" ht="12.8" hidden="false" customHeight="false" outlineLevel="0" collapsed="false">
      <c r="B26" s="0" t="s">
        <v>513</v>
      </c>
    </row>
    <row r="27" customFormat="false" ht="12.8" hidden="false" customHeight="false" outlineLevel="0" collapsed="false">
      <c r="B27" s="0" t="s">
        <v>514</v>
      </c>
    </row>
    <row r="28" customFormat="false" ht="12.8" hidden="false" customHeight="false" outlineLevel="0" collapsed="false">
      <c r="B28" s="0" t="s">
        <v>515</v>
      </c>
    </row>
    <row r="29" customFormat="false" ht="12.8" hidden="false" customHeight="false" outlineLevel="0" collapsed="false">
      <c r="B29" s="0" t="s">
        <v>516</v>
      </c>
    </row>
    <row r="30" customFormat="false" ht="12.8" hidden="false" customHeight="false" outlineLevel="0" collapsed="false">
      <c r="B30" s="0" t="s">
        <v>517</v>
      </c>
    </row>
    <row r="31" customFormat="false" ht="12.8" hidden="false" customHeight="false" outlineLevel="0" collapsed="false">
      <c r="B31" s="0" t="s">
        <v>518</v>
      </c>
    </row>
    <row r="32" customFormat="false" ht="12.8" hidden="false" customHeight="false" outlineLevel="0" collapsed="false">
      <c r="B32" s="0" t="s">
        <v>519</v>
      </c>
    </row>
    <row r="33" customFormat="false" ht="12.8" hidden="false" customHeight="false" outlineLevel="0" collapsed="false">
      <c r="B33" s="0" t="s">
        <v>520</v>
      </c>
    </row>
    <row r="34" customFormat="false" ht="12.8" hidden="false" customHeight="false" outlineLevel="0" collapsed="false">
      <c r="B34" s="0" t="s">
        <v>521</v>
      </c>
    </row>
    <row r="35" customFormat="false" ht="12.8" hidden="false" customHeight="false" outlineLevel="0" collapsed="false">
      <c r="B35" s="0" t="s">
        <v>436</v>
      </c>
    </row>
    <row r="36" customFormat="false" ht="12.8" hidden="false" customHeight="false" outlineLevel="0" collapsed="false">
      <c r="B36" s="0" t="s">
        <v>522</v>
      </c>
    </row>
    <row r="37" customFormat="false" ht="12.8" hidden="false" customHeight="false" outlineLevel="0" collapsed="false">
      <c r="B37" s="0" t="s">
        <v>523</v>
      </c>
    </row>
    <row r="38" customFormat="false" ht="12.8" hidden="false" customHeight="false" outlineLevel="0" collapsed="false">
      <c r="B38" s="0" t="s">
        <v>524</v>
      </c>
    </row>
    <row r="39" customFormat="false" ht="12.8" hidden="false" customHeight="false" outlineLevel="0" collapsed="false">
      <c r="B39" s="0" t="s">
        <v>525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526</v>
      </c>
    </row>
    <row r="4" customFormat="false" ht="15" hidden="false" customHeight="false" outlineLevel="0" collapsed="false">
      <c r="B4" s="67" t="s">
        <v>527</v>
      </c>
    </row>
    <row r="5" customFormat="false" ht="15" hidden="false" customHeight="false" outlineLevel="0" collapsed="false">
      <c r="B5" s="67" t="s">
        <v>528</v>
      </c>
    </row>
    <row r="6" customFormat="false" ht="15" hidden="false" customHeight="false" outlineLevel="0" collapsed="false">
      <c r="B6" s="67" t="s">
        <v>529</v>
      </c>
    </row>
    <row r="7" customFormat="false" ht="12.8" hidden="false" customHeight="false" outlineLevel="0" collapsed="false">
      <c r="B7" s="0" t="s">
        <v>530</v>
      </c>
    </row>
    <row r="8" customFormat="false" ht="12.8" hidden="false" customHeight="false" outlineLevel="0" collapsed="false">
      <c r="B8" s="0" t="s">
        <v>531</v>
      </c>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0" t="s">
        <v>534</v>
      </c>
    </row>
    <row r="14" customFormat="false" ht="12.8" hidden="false" customHeight="false" outlineLevel="0" collapsed="false">
      <c r="B14" s="0" t="s">
        <v>535</v>
      </c>
    </row>
    <row r="20" customFormat="false" ht="12.8" hidden="false" customHeight="false" outlineLevel="0" collapsed="false">
      <c r="B20" s="0" t="s">
        <v>536</v>
      </c>
    </row>
    <row r="21" customFormat="false" ht="12.8" hidden="false" customHeight="false" outlineLevel="0" collapsed="false">
      <c r="B21" s="0" t="s">
        <v>537</v>
      </c>
    </row>
    <row r="22" customFormat="false" ht="12.8" hidden="false" customHeight="false" outlineLevel="0" collapsed="false">
      <c r="B22" s="0" t="s">
        <v>538</v>
      </c>
    </row>
    <row r="23" customFormat="false" ht="12.8" hidden="false" customHeight="false" outlineLevel="0" collapsed="false">
      <c r="B23" s="0" t="s">
        <v>539</v>
      </c>
    </row>
    <row r="24" customFormat="false" ht="12.8" hidden="false" customHeight="false" outlineLevel="0" collapsed="false">
      <c r="B24" s="0" t="s">
        <v>540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441</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380</v>
      </c>
    </row>
    <row r="3" customFormat="false" ht="12.8" hidden="false" customHeight="false" outlineLevel="0" collapsed="false">
      <c r="B3" s="0" t="s">
        <v>555</v>
      </c>
    </row>
    <row r="4" customFormat="false" ht="12.8" hidden="false" customHeight="false" outlineLevel="0" collapsed="false">
      <c r="B4" s="0" t="s">
        <v>556</v>
      </c>
    </row>
    <row r="5" customFormat="false" ht="12.8" hidden="false" customHeight="false" outlineLevel="0" collapsed="false">
      <c r="B5" s="0" t="s">
        <v>557</v>
      </c>
    </row>
    <row r="6" customFormat="false" ht="12.8" hidden="false" customHeight="false" outlineLevel="0" collapsed="false">
      <c r="B6" s="0" t="s">
        <v>558</v>
      </c>
    </row>
    <row r="7" customFormat="false" ht="12.8" hidden="false" customHeight="false" outlineLevel="0" collapsed="false">
      <c r="B7" s="0" t="s">
        <v>559</v>
      </c>
    </row>
    <row r="8" customFormat="false" ht="15" hidden="false" customHeight="false" outlineLevel="0" collapsed="false">
      <c r="B8" s="67" t="s">
        <v>560</v>
      </c>
    </row>
    <row r="9" customFormat="false" ht="12.8" hidden="false" customHeight="false" outlineLevel="0" collapsed="false">
      <c r="B9" s="0" t="s">
        <v>561</v>
      </c>
    </row>
    <row r="10" customFormat="false" ht="12.8" hidden="false" customHeight="false" outlineLevel="0" collapsed="false">
      <c r="B10" s="45" t="s">
        <v>562</v>
      </c>
    </row>
    <row r="11" customFormat="false" ht="12.8" hidden="false" customHeight="false" outlineLevel="0" collapsed="false">
      <c r="B11" s="45" t="s">
        <v>563</v>
      </c>
    </row>
    <row r="14" customFormat="false" ht="12.8" hidden="false" customHeight="false" outlineLevel="0" collapsed="false">
      <c r="B14" s="0"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393</v>
      </c>
    </row>
    <row r="25" customFormat="false" ht="12.8" hidden="false" customHeight="false" outlineLevel="0" collapsed="false">
      <c r="B25" s="0" t="s">
        <v>569</v>
      </c>
    </row>
    <row r="26" customFormat="false" ht="12.8" hidden="false" customHeight="false" outlineLevel="0" collapsed="false">
      <c r="B26" s="0" t="s">
        <v>570</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579</v>
      </c>
    </row>
    <row r="36" customFormat="false" ht="12.8" hidden="false" customHeight="false" outlineLevel="0" collapsed="false">
      <c r="B36" s="0" t="s">
        <v>580</v>
      </c>
    </row>
    <row r="37" customFormat="false" ht="12.8" hidden="false" customHeight="false" outlineLevel="0" collapsed="false">
      <c r="B37" s="0" t="s">
        <v>441</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385</v>
      </c>
    </row>
    <row r="3" customFormat="false" ht="15" hidden="false" customHeight="false" outlineLevel="0" collapsed="false">
      <c r="B3" s="67" t="s">
        <v>583</v>
      </c>
    </row>
    <row r="4" customFormat="false" ht="15" hidden="false" customHeight="false" outlineLevel="0" collapsed="false">
      <c r="B4" s="67" t="s">
        <v>584</v>
      </c>
    </row>
    <row r="5" customFormat="false" ht="12.8" hidden="false" customHeight="false" outlineLevel="0" collapsed="false">
      <c r="B5" s="0" t="s">
        <v>585</v>
      </c>
    </row>
    <row r="6" customFormat="false" ht="15" hidden="false" customHeight="false" outlineLevel="0" collapsed="false">
      <c r="B6" s="67" t="s">
        <v>586</v>
      </c>
    </row>
    <row r="7" customFormat="false" ht="15" hidden="false" customHeight="false" outlineLevel="0" collapsed="false">
      <c r="B7" s="67" t="s">
        <v>587</v>
      </c>
    </row>
    <row r="8" customFormat="false" ht="12.8" hidden="false" customHeight="false" outlineLevel="0" collapsed="false">
      <c r="B8" s="0" t="s">
        <v>588</v>
      </c>
    </row>
    <row r="9" customFormat="false" ht="12.8" hidden="false" customHeight="false" outlineLevel="0" collapsed="false">
      <c r="B9" s="69" t="s">
        <v>589</v>
      </c>
    </row>
    <row r="10" customFormat="false" ht="12.8" hidden="false" customHeight="false" outlineLevel="0" collapsed="false">
      <c r="B10" s="0" t="s">
        <v>590</v>
      </c>
    </row>
    <row r="11" customFormat="false" ht="12.8" hidden="false" customHeight="false" outlineLevel="0" collapsed="false">
      <c r="B11" s="0" t="s">
        <v>591</v>
      </c>
    </row>
    <row r="14" customFormat="false" ht="12.8" hidden="false" customHeight="false" outlineLevel="0" collapsed="false">
      <c r="B14" s="0" t="s">
        <v>592</v>
      </c>
    </row>
    <row r="20" customFormat="false" ht="12.8" hidden="false" customHeight="false" outlineLevel="0" collapsed="false">
      <c r="B20" s="0" t="s">
        <v>593</v>
      </c>
    </row>
    <row r="21" customFormat="false" ht="12.8" hidden="false" customHeight="false" outlineLevel="0" collapsed="false">
      <c r="B21" s="0" t="s">
        <v>594</v>
      </c>
    </row>
    <row r="22" customFormat="false" ht="12.8" hidden="false" customHeight="false" outlineLevel="0" collapsed="false">
      <c r="B22" s="0" t="s">
        <v>538</v>
      </c>
    </row>
    <row r="23" customFormat="false" ht="12.8" hidden="false" customHeight="false" outlineLevel="0" collapsed="false">
      <c r="B23" s="0" t="s">
        <v>595</v>
      </c>
    </row>
    <row r="24" customFormat="false" ht="12.8" hidden="false" customHeight="false" outlineLevel="0" collapsed="false">
      <c r="B24" s="0" t="s">
        <v>393</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579</v>
      </c>
    </row>
    <row r="36" customFormat="false" ht="12.8" hidden="false" customHeight="false" outlineLevel="0" collapsed="false">
      <c r="B36" s="0" t="s">
        <v>606</v>
      </c>
    </row>
    <row r="37" customFormat="false" ht="12.8" hidden="false" customHeight="false" outlineLevel="0" collapsed="false">
      <c r="B37" s="0" t="s">
        <v>523</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609</v>
      </c>
    </row>
    <row r="4" customFormat="false" ht="12.8" hidden="false" customHeight="false" outlineLevel="0" collapsed="false">
      <c r="B4" s="0" t="s">
        <v>610</v>
      </c>
    </row>
    <row r="5" customFormat="false" ht="12.8" hidden="false" customHeight="false" outlineLevel="0" collapsed="false">
      <c r="B5" s="0" t="s">
        <v>611</v>
      </c>
    </row>
    <row r="6" customFormat="false" ht="12.8" hidden="false" customHeight="false" outlineLevel="0" collapsed="false">
      <c r="B6" s="0" t="s">
        <v>612</v>
      </c>
    </row>
    <row r="7" customFormat="false" ht="12.8" hidden="false" customHeight="false" outlineLevel="0" collapsed="false">
      <c r="B7" s="0" t="s">
        <v>613</v>
      </c>
    </row>
    <row r="8" customFormat="false" ht="12.8" hidden="false" customHeight="false" outlineLevel="0" collapsed="false">
      <c r="B8" s="0" t="s">
        <v>614</v>
      </c>
    </row>
    <row r="9" customFormat="false" ht="12.8" hidden="false" customHeight="false" outlineLevel="0" collapsed="false">
      <c r="B9" s="0" t="s">
        <v>615</v>
      </c>
    </row>
    <row r="10" customFormat="false" ht="12.8" hidden="false" customHeight="false" outlineLevel="0" collapsed="false">
      <c r="B10" s="0" t="s">
        <v>616</v>
      </c>
    </row>
    <row r="11" customFormat="false" ht="12.8" hidden="false" customHeight="false" outlineLevel="0" collapsed="false">
      <c r="B11" s="0" t="s">
        <v>617</v>
      </c>
    </row>
    <row r="14" customFormat="false" ht="12.8" hidden="false" customHeight="false" outlineLevel="0" collapsed="false">
      <c r="B14" s="0" t="s">
        <v>618</v>
      </c>
    </row>
    <row r="20" customFormat="false" ht="12.8" hidden="false" customHeight="false" outlineLevel="0" collapsed="false">
      <c r="B20" s="0" t="s">
        <v>619</v>
      </c>
    </row>
    <row r="21" customFormat="false" ht="12.8" hidden="false" customHeight="false" outlineLevel="0" collapsed="false">
      <c r="B21" s="0" t="s">
        <v>620</v>
      </c>
    </row>
    <row r="22" customFormat="false" ht="12.8" hidden="false" customHeight="false" outlineLevel="0" collapsed="false">
      <c r="B22" s="0" t="s">
        <v>621</v>
      </c>
    </row>
    <row r="23" customFormat="false" ht="12.8" hidden="false" customHeight="false" outlineLevel="0" collapsed="false">
      <c r="B23" s="0" t="s">
        <v>622</v>
      </c>
    </row>
    <row r="24" customFormat="false" ht="12.8" hidden="false" customHeight="false" outlineLevel="0" collapsed="false">
      <c r="B24" s="0" t="s">
        <v>393</v>
      </c>
    </row>
    <row r="25" customFormat="false" ht="12.8" hidden="false" customHeight="false" outlineLevel="0" collapsed="false">
      <c r="B25" s="0" t="s">
        <v>623</v>
      </c>
    </row>
    <row r="26" customFormat="false" ht="12.8" hidden="false" customHeight="false" outlineLevel="0" collapsed="false">
      <c r="B26" s="0" t="s">
        <v>624</v>
      </c>
    </row>
    <row r="27" customFormat="false" ht="12.8" hidden="false" customHeight="false" outlineLevel="0" collapsed="false">
      <c r="B27" s="0" t="s">
        <v>625</v>
      </c>
    </row>
    <row r="28" customFormat="false" ht="12.8" hidden="false" customHeight="false" outlineLevel="0" collapsed="false">
      <c r="B28" s="0" t="s">
        <v>626</v>
      </c>
    </row>
    <row r="29" customFormat="false" ht="12.8" hidden="false" customHeight="false" outlineLevel="0" collapsed="false">
      <c r="B29" s="0" t="s">
        <v>627</v>
      </c>
    </row>
    <row r="30" customFormat="false" ht="12.8" hidden="false" customHeight="false" outlineLevel="0" collapsed="false">
      <c r="B30" s="0" t="s">
        <v>628</v>
      </c>
    </row>
    <row r="31" customFormat="false" ht="12.8" hidden="false" customHeight="false" outlineLevel="0" collapsed="false">
      <c r="B31" s="0" t="s">
        <v>629</v>
      </c>
    </row>
    <row r="32" customFormat="false" ht="12.8" hidden="false" customHeight="false" outlineLevel="0" collapsed="false">
      <c r="B32" s="0" t="s">
        <v>630</v>
      </c>
    </row>
    <row r="33" customFormat="false" ht="12.8" hidden="false" customHeight="false" outlineLevel="0" collapsed="false">
      <c r="B33" s="0" t="s">
        <v>631</v>
      </c>
    </row>
    <row r="34" customFormat="false" ht="12.8" hidden="false" customHeight="false" outlineLevel="0" collapsed="false">
      <c r="B34" s="0" t="s">
        <v>632</v>
      </c>
    </row>
    <row r="35" customFormat="false" ht="12.8" hidden="false" customHeight="false" outlineLevel="0" collapsed="false">
      <c r="B35" s="0" t="s">
        <v>633</v>
      </c>
    </row>
    <row r="36" customFormat="false" ht="12.8" hidden="false" customHeight="false" outlineLevel="0" collapsed="false">
      <c r="B36" s="0" t="s">
        <v>522</v>
      </c>
    </row>
    <row r="37" customFormat="false" ht="12.8" hidden="false" customHeight="false" outlineLevel="0" collapsed="false">
      <c r="B37" s="0" t="s">
        <v>441</v>
      </c>
    </row>
    <row r="38" customFormat="false" ht="12.8" hidden="false" customHeight="false" outlineLevel="0" collapsed="false">
      <c r="B38" s="0" t="s">
        <v>634</v>
      </c>
    </row>
    <row r="39" customFormat="false" ht="12.8" hidden="false" customHeight="false" outlineLevel="0" collapsed="false">
      <c r="B39" s="0" t="s">
        <v>635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2020-11-04T11:16:09Z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