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B20334AE-54BD-084D-BD61-9AF2AB8C8E28}"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L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27" i="1"/>
  <c r="FE31" i="1"/>
  <c r="F38" i="1"/>
  <c r="AM34" i="1"/>
  <c r="AB37" i="1"/>
  <c r="AK34" i="1"/>
  <c r="AB32" i="1"/>
  <c r="AM29" i="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<sst xmlns="http://schemas.openxmlformats.org/spreadsheetml/2006/main" count="927" uniqueCount="758">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</sst>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T440 parent</v>
      </c>
      <c r="C4" s="29" t="s">
        <v>345</v>
      </c>
      <c r="D4" s="30">
        <f>Values!B14</f>
        <v>5714401440994</v>
      </c>
      <c r="E4" s="31" t="s">
        <v>346</v>
      </c>
      <c r="F4" s="28" t="str">
        <f>SUBSTITUTE(Values!B1, "{language}", "") &amp; " " &amp; Values!B3</f>
        <v>replacement  backlit keyboard for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IF(ISBLANK(Values!E12),"",Values!H12)</f>
        <v>Danish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IF(ISBLANK(Values!E13),"",Values!H13)</f>
        <v>Dutch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IF(ISBLANK(Values!E14),"",Values!H14)</f>
        <v>Norwegian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IF(ISBLANK(Values!E15),"",Values!H15)</f>
        <v>Polish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IF(ISBLANK(Values!E16),"",Values!H16)</f>
        <v>Portuguese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IF(ISBLANK(Values!E17),"",Values!H17)</f>
        <v>Swedish – Finnish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IF(ISBLANK(Values!E18),"",Values!H18)</f>
        <v>Swiss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IF(ISBLANK(Values!E20),"",Values!H20)</f>
        <v>Russian</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t="str">
        <f>IF(ISBLANK(Values!E21),"",IF($CO22="DEFAULT", Values!$B$18, ""))</f>
        <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Hungarian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f>IF(ISBLANK(Values!E24),"",IF($CO25="DEFAULT", Values!$B$18, ""))</f>
        <v>5</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f>IF(ISBLANK(Values!E25),"",IF($CO26="DEFAULT", Values!$B$18, ""))</f>
        <v>5</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f>IF(ISBLANK(Values!E26),"",IF($CO27="DEFAULT", Values!$B$18, ""))</f>
        <v>5</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f>IF(ISBLANK(Values!E27),"",IF($CO28="DEFAULT", Values!$B$18, ""))</f>
        <v>5</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f>IF(ISBLANK(Values!E28),"",IF($CO29="DEFAULT", Values!$B$18, ""))</f>
        <v>5</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t="str">
        <f>IF(ISBLANK(Values!E43),"",IF($CO44="DEFAULT", Values!$B$18, ""))</f>
        <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2022-08-10T21:44:47Z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