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<sst xmlns="http://schemas.openxmlformats.org/spreadsheetml/2006/main" count="807" uniqueCount="660">
  <si>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</si>
  <si>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</si>
  <si>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</si>
  <si>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</si>
  <si>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</si>
  <si>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</si>
  <si>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</si>
  <si>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</si>
  <si>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</si>
  <si>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</si>
  <si>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</si>
  <si>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</si>
  <si>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</si>
  <si>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</si>
  <si>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</si>
  <si>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</si>
  <si>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</si>
  <si>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</si>
  <si>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</si>
  <si>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</si>
  <si>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</si>
  <si>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</si>
  <si>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</si>
  <si>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</si>
  <si>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</si>
  <si>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</si>
  <si>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</si>
  <si>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</si>
  <si>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</si>
  <si>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</si>
  <si>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</si>
  <si>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</si>
  <si>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</si>
  <si>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</si>
  <si>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</si>
  <si>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</si>
  <si>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</si>
  <si>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</si>
  <si>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</si>
  <si>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</si>
  <si>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</si>
  <si>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</si>
  <si>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</si>
  <si>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</si>
  <si>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</si>
  <si>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</si>
  <si>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</si>
  <si>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</si>
  <si>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</si>
  <si>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</si>
  <si>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</si>
  <si>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</si>
  <si>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</si>
  <si>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</si>
  <si>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</si>
  <si>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</si>
  <si>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</si>
  <si>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</si>
  <si>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</si>
  <si>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</si>
  <si>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</si>
  <si>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</si>
  <si>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</si>
  <si>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</si>
  <si>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</si>
  <si>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</si>
  <si>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</si>
  <si>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</si>
  <si>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</si>
  <si>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</si>
  <si>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</si>
  <si>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</si>
  <si>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</si>
  <si>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</si>
  <si>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</si>
  <si>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</si>
  <si>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</si>
  <si>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</si>
  <si>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</si>
  <si>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</si>
  <si>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</si>
  <si>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</si>
  <si>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</si>
  <si>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</si>
  <si>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</si>
  <si>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</si>
  <si>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</si>
  <si>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</si>
  <si>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</si>
  <si>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</si>
  <si>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</si>
  <si>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</si>
  <si>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</si>
  <si>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</si>
  <si>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</si>
  <si>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</si>
  <si>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</si>
  <si>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</si>
  <si>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</si>
  <si>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</si>
  <si>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</si>
  <si>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</si>
  <si>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</si>
  <si>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</si>
  <si>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</si>
  <si>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</si>
  <si>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</si>
  <si>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</si>
  <si>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</si>
  <si>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</si>
  <si>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</si>
  <si>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</si>
  <si>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</si>
  <si>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</si>
  <si>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</si>
  <si>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</si>
  <si>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</si>
  <si>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</si>
  <si>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</si>
  <si>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</si>
  <si>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</si>
  <si>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</si>
  <si>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</si>
  <si>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</si>
  <si>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</si>
  <si>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</si>
  <si>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</si>
  <si>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</si>
  <si>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</si>
  <si>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</si>
  <si>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</si>
  <si>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</si>
  <si>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</si>
  <si>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</si>
  <si>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</si>
  <si>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</si>
  <si>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</si>
  <si>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</si>
  <si>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</si>
  <si>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</si>
  <si>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</si>
  <si>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</si>
  <si>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</si>
  <si>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</si>
  <si>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</si>
  <si>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</si>
  <si>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</si>
  <si>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</si>
  <si>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</si>
  <si>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</si>
  <si>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</si>
  <si>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</si>
  <si>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</si>
  <si>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</si>
  <si>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</si>
  <si>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</si>
  <si>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</si>
  <si>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</si>
  <si>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</si>
  <si>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</si>
  <si>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</si>
  <si>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</si>
  <si>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</si>
  <si>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</si>
  <si>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</si>
  <si>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</si>
  <si>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</si>
  <si>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</si>
  <si>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</si>
  <si>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</si>
  <si>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</si>
  <si>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</si>
  <si>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</si>
  <si>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</si>
  <si>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</si>
  <si>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</si>
  <si>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</si>
  <si>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</si>
  <si>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</si>
  <si>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</si>
  <si>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</si>
  <si>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</si>
  <si>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</si>
  <si>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</si>
  <si>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</si>
  <si>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</si>
  <si>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</si>
  <si>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</si>
  <si>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</si>
  <si>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</si>
  <si>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</si>
  <si>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</si>
  <si>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</si>
  <si>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</si>
  <si>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</si>
  <si>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</si>
  <si>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</si>
  <si>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</si>
  <si>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</si>
  <si>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</si>
  <si>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</si>
  <si>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</si>
  <si>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</si>
  <si>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</si>
  <si>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</si>
  <si>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</si>
  <si>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</si>
  <si>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</si>
  <si>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</si>
  <si>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</si>
  <si>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</si>
  <si>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</si>
  <si>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</si>
  <si>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</si>
  <si>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</si>
  <si>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</si>
  <si>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</si>
  <si>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</si>
  <si>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</si>
  <si>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</si>
  <si>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</si>
  <si>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</si>
  <si>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</si>
  <si>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</si>
  <si>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</si>
  <si>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</si>
  <si>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</si>
  <si>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</si>
  <si>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</si>
  <si>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</si>
  <si>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</si>
  <si>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</si>
  <si>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</si>
  <si>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</si>
  <si>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</si>
  <si>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</si>
  <si>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</si>
  <si>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</si>
  <si>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</si>
  <si>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</si>
  <si>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</si>
  <si>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</si>
  <si>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</si>
  <si>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</si>
  <si>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</si>
  <si>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</si>
  <si>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</si>
  <si>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</si>
  <si>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</si>
  <si>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</si>
  <si>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</si>
  <si>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</si>
  <si>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</si>
  <si>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</si>
  <si>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</si>
  <si>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</si>
  <si>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</si>
  <si>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</si>
  <si>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</si>
  <si>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</si>
  <si>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</si>
  <si>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</si>
  <si>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</si>
  <si>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</si>
  <si>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</si>
  <si>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</si>
  <si>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</si>
  <si>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</si>
  <si>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</si>
  <si>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</si>
  <si>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</si>
  <si>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</si>
  <si>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</si>
  <si>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</si>
  <si>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</si>
  <si>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</si>
  <si>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</si>
  <si>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</si>
  <si>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</si>
  <si>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</si>
  <si>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</si>
  <si>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</si>
  <si>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</si>
  <si>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</si>
  <si>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</si>
  <si>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</si>
  <si>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</si>
  <si>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</si>
  <si>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</si>
  <si>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</si>
  <si>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</si>
  <si>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</si>
  <si>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</si>
  <si>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</si>
  <si>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</si>
  <si>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</si>
  <si>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</si>
  <si>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</si>
  <si>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</si>
  <si>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</si>
  <si>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</si>
  <si>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</si>
  <si>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</si>
  <si>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</si>
  <si>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</si>
  <si>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</si>
  <si>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</si>
  <si>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</si>
  <si>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</si>
  <si>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</si>
  <si>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</si>
  <si>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</si>
  <si>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</si>
  <si>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</si>
  <si>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</si>
  <si>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</si>
  <si>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</si>
  <si>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</si>
  <si>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</si>
  <si>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</si>
  <si>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</si>
  <si>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</si>
  <si>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</si>
  <si>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</si>
  <si>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</si>
  <si>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</si>
  <si>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</si>
  <si>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</si>
  <si>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</si>
  <si>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</si>
  <si>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</si>
  <si>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</si>
  <si>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</si>
  <si>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</si>
  <si>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</si>
  <si>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</si>
  <si>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</si>
  <si>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</si>
  <si>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</si>
  <si>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</si>
  <si>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</si>
  <si>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</si>
  <si>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</si>
  <si>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</si>
  <si>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</si>
  <si>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</si>
  <si>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</si>
  <si>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</si>
  <si>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</si>
  <si>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</si>
  <si>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</si>
  <si>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</si>
  <si>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</si>
  <si>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</si>
  <si>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</si>
  <si>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</si>
  <si>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</si>
  <si>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</si>
  <si>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</si>
  <si>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</si>
  <si>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</si>
  <si>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</si>
  <si>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</si>
  <si>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</si>
  <si>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</si>
  <si>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</si>
  <si>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</si>
  <si>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Lenovo/T460s/RG/DE</t>
  </si>
  <si>
    <t xml:space="preserve">Price – NON-Backlit</t>
  </si>
  <si>
    <t xml:space="preserve">Lenovo T460s Regular - FR</t>
  </si>
  <si>
    <t xml:space="preserve">French</t>
  </si>
  <si>
    <t xml:space="preserve">Lenovo/T460s/RG/FR</t>
  </si>
  <si>
    <t xml:space="preserve">Packing size</t>
  </si>
  <si>
    <t xml:space="preserve">Big</t>
  </si>
  <si>
    <t xml:space="preserve">Lenovo T460s Regular - IT</t>
  </si>
  <si>
    <t xml:space="preserve">Italian</t>
  </si>
  <si>
    <t xml:space="preserve">Lenovo/T460s/RG/IT</t>
  </si>
  <si>
    <t xml:space="preserve">Package height (CM)</t>
  </si>
  <si>
    <t xml:space="preserve">Lenovo T460s Regular - ES</t>
  </si>
  <si>
    <t xml:space="preserve">Spanish</t>
  </si>
  <si>
    <t xml:space="preserve">Lenovo/T460s/RG/ES</t>
  </si>
  <si>
    <t xml:space="preserve">Package width (CM)</t>
  </si>
  <si>
    <t xml:space="preserve">Lenovo T460s Regular - UK</t>
  </si>
  <si>
    <t xml:space="preserve">UK</t>
  </si>
  <si>
    <t xml:space="preserve">Lenovo/T460s/RG/UK</t>
  </si>
  <si>
    <t xml:space="preserve">Package length (CM)</t>
  </si>
  <si>
    <t xml:space="preserve">Lenovo T460s Regular - NOR</t>
  </si>
  <si>
    <t xml:space="preserve">Scandinavian – Nordic</t>
  </si>
  <si>
    <t xml:space="preserve">Lenovo/T460s/RG/NOR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</si>
  <si>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</si>
  <si>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</si>
  <si>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</si>
  <si>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</si>
  <si>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</si>
  <si>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</si>
  <si>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</si>
  <si>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</si>
  <si>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</si>
  <si>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</si>
  <si>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</si>
  <si>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</si>
  <si>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</si>
  <si>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</si>
  <si>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</si>
  <si>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</si>
  <si>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</si>
  <si>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</si>
  <si>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</si>
  <si>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</si>
  <si>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</si>
  <si>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</si>
  <si>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</si>
  <si>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</si>
  <si>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</si>
  <si>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</si>
  <si>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</si>
  <si>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</si>
  <si>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</si>
  <si>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</si>
  <si>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</si>
  <si>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</si>
  <si>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</si>
  <si>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</si>
  <si>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</si>
  <si>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</si>
  <si>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</si>
  <si>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PartialUpdate</t>
  </si>
  <si>
    <t xml:space="preserve">Lenovo T460s Regular - CH</t>
  </si>
  <si>
    <t xml:space="preserve">Swiss</t>
  </si>
  <si>
    <t xml:space="preserve">01YT127</t>
  </si>
  <si>
    <t xml:space="preserve">Lenovo T460s Regular - US INT</t>
  </si>
  <si>
    <t xml:space="preserve">US International</t>
  </si>
  <si>
    <t xml:space="preserve">Lenovo/T460s/RG/USI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</si>
  <si>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</si>
  <si>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</si>
  <si>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</si>
  <si>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</si>
  <si>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</si>
  <si>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</si>
  <si>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</si>
  <si>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</si>
  <si>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Lenovo/T460s/BL/DE</t>
  </si>
  <si>
    <t xml:space="preserve">Bullet Point 5:</t>
  </si>
  <si>
    <t xml:space="preserve">Lenovo T460s - FR FBA</t>
  </si>
  <si>
    <t xml:space="preserve">Lenovo/T460s/BL/FR</t>
  </si>
  <si>
    <t xml:space="preserve">Bullet Point 4:</t>
  </si>
  <si>
    <t xml:space="preserve">Lenovo T460s - IT</t>
  </si>
  <si>
    <t xml:space="preserve">Lenovo/T460s/BL/IT</t>
  </si>
  <si>
    <t xml:space="preserve">Lenovo T460s - ES FBA</t>
  </si>
  <si>
    <t xml:space="preserve">Lenovo/T460s/BL/ES</t>
  </si>
  <si>
    <t xml:space="preserve">Lenovo T460s - UK</t>
  </si>
  <si>
    <t xml:space="preserve">Lenovo/T460s/BL/UK</t>
  </si>
  <si>
    <t xml:space="preserve">Product Description</t>
  </si>
  <si>
    <t xml:space="preserve">Lenovo T460s - NOR</t>
  </si>
  <si>
    <t xml:space="preserve">Lenovo/T460s/BL/NOR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</si>
  <si>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</si>
  <si>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</si>
  <si>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</si>
  <si>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</si>
  <si>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</si>
  <si>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</si>
  <si>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</si>
  <si>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</si>
  <si>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</si>
  <si>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</si>
  <si>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</si>
  <si>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</si>
  <si>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</si>
  <si>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</si>
  <si>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</si>
  <si>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</si>
  <si>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</si>
  <si>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</si>
  <si>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</si>
  <si>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</si>
  <si>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</si>
  <si>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</si>
  <si>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</si>
  <si>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</si>
  <si>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Lenovo/T460s/BL/USI</t>
  </si>
  <si>
    <t xml:space="preserve">Lenovo T460s - RUS</t>
  </si>
  <si>
    <t xml:space="preserve">01YT165</t>
  </si>
  <si>
    <t xml:space="preserve">Lenovo T460s - US</t>
  </si>
  <si>
    <t xml:space="preserve">Lenovo/T460s/BL/US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</si>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</sst>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J221" colorId="64" zoomScale="100" zoomScaleNormal="100" zoomScalePageLayoutView="100" workbookViewId="0">
      <selection pane="topLeft" activeCell="AB5" activeCellId="0" sqref="A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v>
      </c>
      <c r="B5" s="38" t="str">
        <f aca="false">IF(ISBLANK(Values!E4),"",Values!F4)</f>
        <v>Lenovo T460s Regular - DE</v>
      </c>
      <c r="C5" s="32"/>
      <c r="D5" s="30" t="n">
        <f aca="false">IF(ISBLANK(Values!E4),"",Values!E4)</f>
        <v>5714401465010</v>
      </c>
      <c r="E5" s="31" t="str">
        <f aca="false">IF(ISBLANK(Values!E4),"","EAN")</f>
        <v>EAN</v>
      </c>
      <c r="F5" s="28"/>
      <c r="G5" s="32"/>
      <c r="H5" s="27"/>
      <c r="I5" s="27"/>
      <c r="J5" s="39"/>
      <c r="K5" s="28"/>
      <c r="L5" s="40"/>
      <c r="M5" s="41" t="str">
        <f aca="false">IF(ISBLANK(Values!E4),"",Values!$M4)</f>
        <v>https://raw.githubusercontent.com/PatrickVibild/TellusAmazonPictures/master/pictures/Lenovo/T460s/RG/DE/1.jpg</v>
      </c>
      <c r="N5" s="41" t="str">
        <f aca="false">IF(ISBLANK(Values!$F4),"",Values!N4)</f>
        <v>https://raw.githubusercontent.com/PatrickVibild/TellusAmazonPictures/master/pictures/Lenovo/T460s/RG/DE/2.jpg</v>
      </c>
      <c r="O5" s="41" t="str">
        <f aca="false">IF(ISBLANK(Values!$F4),"",Values!O4)</f>
        <v>https://raw.githubusercontent.com/PatrickVibild/TellusAmazonPictures/master/pictures/Lenovo/T460s/RG/DE/3.jpg</v>
      </c>
      <c r="P5" s="41" t="str">
        <f aca="false">IF(ISBLANK(Values!$F4),"",Values!P4)</f>
        <v>https://raw.githubusercontent.com/PatrickVibild/TellusAmazonPictures/master/pictures/Lenovo/T460s/RG/DE/4.jpg</v>
      </c>
      <c r="Q5" s="41" t="str">
        <f aca="false">IF(ISBLANK(Values!$F4),"",Values!Q4)</f>
        <v>https://raw.githubusercontent.com/PatrickVibild/TellusAmazonPictures/master/pictures/Lenovo/T460s/RG/DE/5.jpg</v>
      </c>
      <c r="R5" s="41" t="str">
        <f aca="false">IF(ISBLANK(Values!$F4),"",Values!R4)</f>
        <v>https://raw.githubusercontent.com/PatrickVibild/TellusAmazonPictures/master/pictures/Lenovo/T460s/RG/DE/6.jpg</v>
      </c>
      <c r="S5" s="41" t="str">
        <f aca="false">IF(ISBLANK(Values!$F4),"",Values!S4)</f>
        <v>https://raw.githubusercontent.com/PatrickVibild/TellusAmazonPictures/master/pictures/Lenovo/T460s/RG/DE/7.jpg</v>
      </c>
      <c r="T5" s="41" t="str">
        <f aca="false">IF(ISBLANK(Values!$F4),"",Values!T4)</f>
        <v>https://raw.githubusercontent.com/PatrickVibild/TellusAmazonPictures/master/pictures/Lenovo/T460s/RG/DE/8.jpg</v>
      </c>
      <c r="U5" s="41" t="str">
        <f aca="false">IF(ISBLANK(Values!$F4),"",Values!U4)</f>
        <v>https://raw.githubusercontent.com/PatrickVibild/TellusAmazonPictures/master/pictures/Lenovo/T460s/RG/DE/9.jpg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v>
      </c>
      <c r="B6" s="38" t="str">
        <f aca="false">IF(ISBLANK(Values!E5),"",Values!F5)</f>
        <v>Lenovo T460s Regular - FR</v>
      </c>
      <c r="C6" s="32"/>
      <c r="D6" s="30" t="n">
        <f aca="false">IF(ISBLANK(Values!E5),"",Values!E5)</f>
        <v>5714401465027</v>
      </c>
      <c r="E6" s="31" t="str">
        <f aca="false">IF(ISBLANK(Values!E5),"","EAN")</f>
        <v>EAN</v>
      </c>
      <c r="F6" s="28"/>
      <c r="G6" s="32"/>
      <c r="H6" s="27"/>
      <c r="I6" s="27"/>
      <c r="J6" s="39"/>
      <c r="K6" s="28"/>
      <c r="L6" s="40"/>
      <c r="M6" s="41" t="str">
        <f aca="false">IF(ISBLANK(Values!E5),"",Values!$M5)</f>
        <v>https://raw.githubusercontent.com/PatrickVibild/TellusAmazonPictures/master/pictures/Lenovo/T460s/RG/FR/1.jpg</v>
      </c>
      <c r="N6" s="41" t="str">
        <f aca="false">IF(ISBLANK(Values!$F5),"",Values!N5)</f>
        <v>https://raw.githubusercontent.com/PatrickVibild/TellusAmazonPictures/master/pictures/Lenovo/T460s/RG/FR/2.jpg</v>
      </c>
      <c r="O6" s="41" t="str">
        <f aca="false">IF(ISBLANK(Values!$F5),"",Values!O5)</f>
        <v>https://raw.githubusercontent.com/PatrickVibild/TellusAmazonPictures/master/pictures/Lenovo/T460s/RG/FR/3.jpg</v>
      </c>
      <c r="P6" s="41" t="str">
        <f aca="false">IF(ISBLANK(Values!$F5),"",Values!P5)</f>
        <v>https://raw.githubusercontent.com/PatrickVibild/TellusAmazonPictures/master/pictures/Lenovo/T460s/RG/FR/4.jpg</v>
      </c>
      <c r="Q6" s="41" t="str">
        <f aca="false">IF(ISBLANK(Values!$F5),"",Values!Q5)</f>
        <v>https://raw.githubusercontent.com/PatrickVibild/TellusAmazonPictures/master/pictures/Lenovo/T460s/RG/FR/5.jpg</v>
      </c>
      <c r="R6" s="41" t="str">
        <f aca="false">IF(ISBLANK(Values!$F5),"",Values!R5)</f>
        <v>https://raw.githubusercontent.com/PatrickVibild/TellusAmazonPictures/master/pictures/Lenovo/T460s/RG/FR/6.jpg</v>
      </c>
      <c r="S6" s="41" t="str">
        <f aca="false">IF(ISBLANK(Values!$F5),"",Values!S5)</f>
        <v>https://raw.githubusercontent.com/PatrickVibild/TellusAmazonPictures/master/pictures/Lenovo/T460s/RG/FR/7.jpg</v>
      </c>
      <c r="T6" s="41" t="str">
        <f aca="false">IF(ISBLANK(Values!$F5),"",Values!T5)</f>
        <v>https://raw.githubusercontent.com/PatrickVibild/TellusAmazonPictures/master/pictures/Lenovo/T460s/RG/FR/8.jpg</v>
      </c>
      <c r="U6" s="41" t="str">
        <f aca="false">IF(ISBLANK(Values!$F5),"",Values!U5)</f>
        <v>https://raw.githubusercontent.com/PatrickVibild/TellusAmazonPictures/master/pictures/Lenovo/T460s/RG/FR/9.jpg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v>
      </c>
      <c r="B7" s="38" t="str">
        <f aca="false">IF(ISBLANK(Values!E6),"",Values!F6)</f>
        <v>Lenovo T460s Regular - IT</v>
      </c>
      <c r="C7" s="32"/>
      <c r="D7" s="30" t="n">
        <f aca="false">IF(ISBLANK(Values!E6),"",Values!E6)</f>
        <v>5714401465034</v>
      </c>
      <c r="E7" s="31" t="str">
        <f aca="false">IF(ISBLANK(Values!E6),"","EAN")</f>
        <v>EAN</v>
      </c>
      <c r="F7" s="28"/>
      <c r="G7" s="32"/>
      <c r="H7" s="27"/>
      <c r="I7" s="27"/>
      <c r="J7" s="39"/>
      <c r="K7" s="28"/>
      <c r="L7" s="40"/>
      <c r="M7" s="41" t="str">
        <f aca="false">IF(ISBLANK(Values!E6),"",Values!$M6)</f>
        <v>https://raw.githubusercontent.com/PatrickVibild/TellusAmazonPictures/master/pictures/Lenovo/T460s/RG/IT/1.jpg</v>
      </c>
      <c r="N7" s="41" t="str">
        <f aca="false">IF(ISBLANK(Values!$F6),"",Values!N6)</f>
        <v>https://raw.githubusercontent.com/PatrickVibild/TellusAmazonPictures/master/pictures/Lenovo/T460s/RG/IT/2.jpg</v>
      </c>
      <c r="O7" s="41" t="str">
        <f aca="false">IF(ISBLANK(Values!$F6),"",Values!O6)</f>
        <v>https://raw.githubusercontent.com/PatrickVibild/TellusAmazonPictures/master/pictures/Lenovo/T460s/RG/IT/3.jpg</v>
      </c>
      <c r="P7" s="41" t="str">
        <f aca="false">IF(ISBLANK(Values!$F6),"",Values!P6)</f>
        <v>https://raw.githubusercontent.com/PatrickVibild/TellusAmazonPictures/master/pictures/Lenovo/T460s/RG/IT/4.jpg</v>
      </c>
      <c r="Q7" s="41" t="str">
        <f aca="false">IF(ISBLANK(Values!$F6),"",Values!Q6)</f>
        <v>https://raw.githubusercontent.com/PatrickVibild/TellusAmazonPictures/master/pictures/Lenovo/T460s/RG/IT/5.jpg</v>
      </c>
      <c r="R7" s="41" t="str">
        <f aca="false">IF(ISBLANK(Values!$F6),"",Values!R6)</f>
        <v>https://raw.githubusercontent.com/PatrickVibild/TellusAmazonPictures/master/pictures/Lenovo/T460s/RG/IT/6.jpg</v>
      </c>
      <c r="S7" s="41" t="str">
        <f aca="false">IF(ISBLANK(Values!$F6),"",Values!S6)</f>
        <v>https://raw.githubusercontent.com/PatrickVibild/TellusAmazonPictures/master/pictures/Lenovo/T460s/RG/IT/7.jpg</v>
      </c>
      <c r="T7" s="41" t="str">
        <f aca="false">IF(ISBLANK(Values!$F6),"",Values!T6)</f>
        <v>https://raw.githubusercontent.com/PatrickVibild/TellusAmazonPictures/master/pictures/Lenovo/T460s/RG/IT/8.jpg</v>
      </c>
      <c r="U7" s="41" t="str">
        <f aca="false">IF(ISBLANK(Values!$F6),"",Values!U6)</f>
        <v>https://raw.githubusercontent.com/PatrickVibild/TellusAmazonPictures/master/pictures/Lenovo/T460s/RG/IT/9.jpg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8" t="str">
        <f aca="false">IF(ISBLANK(Values!E7),"",Values!F7)</f>
        <v>Lenovo T460s Regular - ES</v>
      </c>
      <c r="C8" s="32"/>
      <c r="D8" s="30" t="n">
        <f aca="false">IF(ISBLANK(Values!E7),"",Values!E7)</f>
        <v>5714401465041</v>
      </c>
      <c r="E8" s="31" t="str">
        <f aca="false">IF(ISBLANK(Values!E7),"","EAN")</f>
        <v>EAN</v>
      </c>
      <c r="F8" s="28"/>
      <c r="G8" s="32"/>
      <c r="H8" s="27"/>
      <c r="I8" s="27"/>
      <c r="J8" s="39"/>
      <c r="K8" s="28"/>
      <c r="L8" s="40"/>
      <c r="M8" s="41" t="str">
        <f aca="false">IF(ISBLANK(Values!E7),"",Values!$M7)</f>
        <v>https://raw.githubusercontent.com/PatrickVibild/TellusAmazonPictures/master/pictures/Lenovo/T460s/RG/ES/1.jpg</v>
      </c>
      <c r="N8" s="41" t="str">
        <f aca="false">IF(ISBLANK(Values!$F7),"",Values!N7)</f>
        <v>https://raw.githubusercontent.com/PatrickVibild/TellusAmazonPictures/master/pictures/Lenovo/T460s/RG/ES/2.jpg</v>
      </c>
      <c r="O8" s="41" t="str">
        <f aca="false">IF(ISBLANK(Values!$F7),"",Values!O7)</f>
        <v>https://raw.githubusercontent.com/PatrickVibild/TellusAmazonPictures/master/pictures/Lenovo/T460s/RG/ES/3.jpg</v>
      </c>
      <c r="P8" s="41" t="str">
        <f aca="false">IF(ISBLANK(Values!$F7),"",Values!P7)</f>
        <v>https://raw.githubusercontent.com/PatrickVibild/TellusAmazonPictures/master/pictures/Lenovo/T460s/RG/ES/4.jpg</v>
      </c>
      <c r="Q8" s="41" t="str">
        <f aca="false">IF(ISBLANK(Values!$F7),"",Values!Q7)</f>
        <v>https://raw.githubusercontent.com/PatrickVibild/TellusAmazonPictures/master/pictures/Lenovo/T460s/RG/ES/5.jpg</v>
      </c>
      <c r="R8" s="41" t="str">
        <f aca="false">IF(ISBLANK(Values!$F7),"",Values!R7)</f>
        <v>https://raw.githubusercontent.com/PatrickVibild/TellusAmazonPictures/master/pictures/Lenovo/T460s/RG/ES/6.jpg</v>
      </c>
      <c r="S8" s="41" t="str">
        <f aca="false">IF(ISBLANK(Values!$F7),"",Values!S7)</f>
        <v>https://raw.githubusercontent.com/PatrickVibild/TellusAmazonPictures/master/pictures/Lenovo/T460s/RG/ES/7.jpg</v>
      </c>
      <c r="T8" s="41" t="str">
        <f aca="false">IF(ISBLANK(Values!$F7),"",Values!T7)</f>
        <v>https://raw.githubusercontent.com/PatrickVibild/TellusAmazonPictures/master/pictures/Lenovo/T460s/RG/ES/8.jpg</v>
      </c>
      <c r="U8" s="41" t="str">
        <f aca="false">IF(ISBLANK(Values!$F7),"",Values!U7)</f>
        <v>https://raw.githubusercontent.com/PatrickVibild/TellusAmazonPictures/master/pictures/Lenovo/T460s/RG/ES/9.jpg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8" t="str">
        <f aca="false">IF(ISBLANK(Values!E8),"",Values!F8)</f>
        <v>Lenovo T460s Regular - UK</v>
      </c>
      <c r="C9" s="32"/>
      <c r="D9" s="30" t="n">
        <f aca="false">IF(ISBLANK(Values!E8),"",Values!E8)</f>
        <v>5714401465058</v>
      </c>
      <c r="E9" s="31" t="str">
        <f aca="false">IF(ISBLANK(Values!E8),"","EAN")</f>
        <v>EAN</v>
      </c>
      <c r="F9" s="28"/>
      <c r="G9" s="32"/>
      <c r="H9" s="27"/>
      <c r="I9" s="27"/>
      <c r="J9" s="39"/>
      <c r="K9" s="28"/>
      <c r="L9" s="40"/>
      <c r="M9" s="41" t="str">
        <f aca="false">IF(ISBLANK(Values!E8),"",Values!$M8)</f>
        <v>https://raw.githubusercontent.com/PatrickVibild/TellusAmazonPictures/master/pictures/Lenovo/T460s/RG/UK/1.jpg</v>
      </c>
      <c r="N9" s="41" t="str">
        <f aca="false">IF(ISBLANK(Values!$F8),"",Values!N8)</f>
        <v>https://raw.githubusercontent.com/PatrickVibild/TellusAmazonPictures/master/pictures/Lenovo/T460s/RG/UK/2.jpg</v>
      </c>
      <c r="O9" s="41" t="str">
        <f aca="false">IF(ISBLANK(Values!$F8),"",Values!O8)</f>
        <v>https://raw.githubusercontent.com/PatrickVibild/TellusAmazonPictures/master/pictures/Lenovo/T460s/RG/UK/3.jpg</v>
      </c>
      <c r="P9" s="41" t="str">
        <f aca="false">IF(ISBLANK(Values!$F8),"",Values!P8)</f>
        <v>https://raw.githubusercontent.com/PatrickVibild/TellusAmazonPictures/master/pictures/Lenovo/T460s/RG/UK/4.jpg</v>
      </c>
      <c r="Q9" s="41" t="str">
        <f aca="false">IF(ISBLANK(Values!$F8),"",Values!Q8)</f>
        <v>https://raw.githubusercontent.com/PatrickVibild/TellusAmazonPictures/master/pictures/Lenovo/T460s/RG/UK/5.jpg</v>
      </c>
      <c r="R9" s="41" t="str">
        <f aca="false">IF(ISBLANK(Values!$F8),"",Values!R8)</f>
        <v>https://raw.githubusercontent.com/PatrickVibild/TellusAmazonPictures/master/pictures/Lenovo/T460s/RG/UK/6.jpg</v>
      </c>
      <c r="S9" s="41" t="str">
        <f aca="false">IF(ISBLANK(Values!$F8),"",Values!S8)</f>
        <v>https://raw.githubusercontent.com/PatrickVibild/TellusAmazonPictures/master/pictures/Lenovo/T460s/RG/UK/7.jpg</v>
      </c>
      <c r="T9" s="41" t="str">
        <f aca="false">IF(ISBLANK(Values!$F8),"",Values!T8)</f>
        <v>https://raw.githubusercontent.com/PatrickVibild/TellusAmazonPictures/master/pictures/Lenovo/T460s/RG/UK/8.jpg</v>
      </c>
      <c r="U9" s="41" t="str">
        <f aca="false">IF(ISBLANK(Values!$F8),"",Values!U8)</f>
        <v>https://raw.githubusercontent.com/PatrickVibild/TellusAmazonPictures/master/pictures/Lenovo/T460s/RG/UK/9.jpg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8" t="str">
        <f aca="false">IF(ISBLANK(Values!E9),"",Values!F9)</f>
        <v>Lenovo T460s Regular - NOR</v>
      </c>
      <c r="C10" s="32"/>
      <c r="D10" s="30" t="n">
        <f aca="false">IF(ISBLANK(Values!E9),"",Values!E9)</f>
        <v>5714401465065</v>
      </c>
      <c r="E10" s="31" t="str">
        <f aca="false">IF(ISBLANK(Values!E9),"","EAN")</f>
        <v>EAN</v>
      </c>
      <c r="F10" s="28"/>
      <c r="G10" s="32"/>
      <c r="H10" s="27"/>
      <c r="I10" s="27"/>
      <c r="J10" s="39"/>
      <c r="K10" s="28"/>
      <c r="L10" s="40"/>
      <c r="M10" s="41" t="str">
        <f aca="false">IF(ISBLANK(Values!E9),"",Values!$M9)</f>
        <v>https://raw.githubusercontent.com/PatrickVibild/TellusAmazonPictures/master/pictures/Lenovo/T460s/RG/NOR/1.jpg</v>
      </c>
      <c r="N10" s="41" t="str">
        <f aca="false">IF(ISBLANK(Values!$F9),"",Values!N9)</f>
        <v>https://raw.githubusercontent.com/PatrickVibild/TellusAmazonPictures/master/pictures/Lenovo/T460s/RG/NOR/2.jpg</v>
      </c>
      <c r="O10" s="41" t="str">
        <f aca="false">IF(ISBLANK(Values!$F9),"",Values!O9)</f>
        <v>https://raw.githubusercontent.com/PatrickVibild/TellusAmazonPictures/master/pictures/Lenovo/T460s/RG/NOR/3.jpg</v>
      </c>
      <c r="P10" s="41" t="str">
        <f aca="false">IF(ISBLANK(Values!$F9),"",Values!P9)</f>
        <v>https://raw.githubusercontent.com/PatrickVibild/TellusAmazonPictures/master/pictures/Lenovo/T460s/RG/NOR/4.jpg</v>
      </c>
      <c r="Q10" s="41" t="str">
        <f aca="false">IF(ISBLANK(Values!$F9),"",Values!Q9)</f>
        <v>https://raw.githubusercontent.com/PatrickVibild/TellusAmazonPictures/master/pictures/Lenovo/T460s/RG/NOR/5.jpg</v>
      </c>
      <c r="R10" s="41" t="str">
        <f aca="false">IF(ISBLANK(Values!$F9),"",Values!R9)</f>
        <v>https://raw.githubusercontent.com/PatrickVibild/TellusAmazonPictures/master/pictures/Lenovo/T460s/RG/NOR/6.jpg</v>
      </c>
      <c r="S10" s="41" t="str">
        <f aca="false">IF(ISBLANK(Values!$F9),"",Values!S9)</f>
        <v>https://raw.githubusercontent.com/PatrickVibild/TellusAmazonPictures/master/pictures/Lenovo/T460s/RG/NOR/7.jpg</v>
      </c>
      <c r="T10" s="41" t="str">
        <f aca="false">IF(ISBLANK(Values!$F9),"",Values!T9)</f>
        <v>https://raw.githubusercontent.com/PatrickVibild/TellusAmazonPictures/master/pictures/Lenovo/T460s/RG/NOR/8.jpg</v>
      </c>
      <c r="U10" s="41" t="str">
        <f aca="false">IF(ISBLANK(Values!$F9),"",Values!U9)</f>
        <v>https://raw.githubusercontent.com/PatrickVibild/TellusAmazonPictures/master/pictures/Lenovo/T460s/RG/NOR/9.jpg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8" t="str">
        <f aca="false">IF(ISBLANK(Values!E10),"",Values!F10)</f>
        <v>Lenovo T460s Regular - BE</v>
      </c>
      <c r="C11" s="32"/>
      <c r="D11" s="30" t="n">
        <f aca="false">IF(ISBLANK(Values!E10),"",Values!E10)</f>
        <v>5714401465072</v>
      </c>
      <c r="E11" s="31" t="str">
        <f aca="false">IF(ISBLANK(Values!E10),"","EAN")</f>
        <v>EAN</v>
      </c>
      <c r="F11" s="28"/>
      <c r="G11" s="32"/>
      <c r="H11" s="27"/>
      <c r="I11" s="27"/>
      <c r="J11" s="39"/>
      <c r="K11" s="28"/>
      <c r="L11" s="40"/>
      <c r="M11" s="41" t="str">
        <f aca="false">IF(ISBLANK(Values!E10),"",Values!$M10)</f>
        <v>https://download.lenovo.com/Images/Parts/01YR052/01YR052_A.jpg</v>
      </c>
      <c r="N11" s="41" t="str">
        <f aca="false">IF(ISBLANK(Values!$F10),"",Values!N10)</f>
        <v>https://download.lenovo.com/Images/Parts/01YR052/01YR052_B.jpg</v>
      </c>
      <c r="O11" s="41" t="str">
        <f aca="false">IF(ISBLANK(Values!$F10),"",Values!O10)</f>
        <v>https://download.lenovo.com/Images/Parts/01YR052/01YR052_details.jpg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8" t="str">
        <f aca="false">IF(ISBLANK(Values!E11),"",Values!F11)</f>
        <v>Lenovo T460s Regular - BG</v>
      </c>
      <c r="C12" s="32"/>
      <c r="D12" s="30" t="n">
        <f aca="false">IF(ISBLANK(Values!E11),"",Values!E11)</f>
        <v>5714401465089</v>
      </c>
      <c r="E12" s="31" t="str">
        <f aca="false">IF(ISBLANK(Values!E11),"","EAN")</f>
        <v>EAN</v>
      </c>
      <c r="F12" s="28"/>
      <c r="G12" s="32"/>
      <c r="H12" s="27"/>
      <c r="I12" s="27"/>
      <c r="J12" s="39"/>
      <c r="K12" s="28"/>
      <c r="L12" s="40"/>
      <c r="M12" s="41" t="str">
        <f aca="false">IF(ISBLANK(Values!E11),"",Values!$M11)</f>
        <v/>
      </c>
      <c r="N12" s="41" t="str">
        <f aca="false">IF(ISBLANK(Values!$F11),"",Values!N11)</f>
        <v/>
      </c>
      <c r="O12" s="41" t="str">
        <f aca="false">IF(ISBLANK(Values!$F11),"",Values!O11)</f>
        <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8" t="str">
        <f aca="false">IF(ISBLANK(Values!E12),"",Values!F12)</f>
        <v>Lenovo T460s Regular - CZ</v>
      </c>
      <c r="C13" s="32"/>
      <c r="D13" s="30" t="n">
        <f aca="false">IF(ISBLANK(Values!E12),"",Values!E12)</f>
        <v>5714401465096</v>
      </c>
      <c r="E13" s="31" t="str">
        <f aca="false">IF(ISBLANK(Values!E12),"","EAN")</f>
        <v>EAN</v>
      </c>
      <c r="F13" s="28"/>
      <c r="G13" s="32"/>
      <c r="H13" s="27"/>
      <c r="I13" s="27"/>
      <c r="J13" s="39"/>
      <c r="K13" s="28"/>
      <c r="L13" s="40"/>
      <c r="M13" s="41" t="str">
        <f aca="false">IF(ISBLANK(Values!E12),"",Values!$M12)</f>
        <v>https://download.lenovo.com/Images/Parts/01YT108/01YT108_A.jpg</v>
      </c>
      <c r="N13" s="41" t="str">
        <f aca="false">IF(ISBLANK(Values!$F12),"",Values!N12)</f>
        <v>https://download.lenovo.com/Images/Parts/01YT108/01YT108_B.jpg</v>
      </c>
      <c r="O13" s="41" t="str">
        <f aca="false">IF(ISBLANK(Values!$F12),"",Values!O12)</f>
        <v>https://download.lenovo.com/Images/Parts/01YT108/01YT108_details.jpg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8" t="str">
        <f aca="false">IF(ISBLANK(Values!E13),"",Values!F13)</f>
        <v>Lenovo T460s Regular - DK</v>
      </c>
      <c r="C14" s="32"/>
      <c r="D14" s="30" t="n">
        <f aca="false">IF(ISBLANK(Values!E13),"",Values!E13)</f>
        <v>5714401465102</v>
      </c>
      <c r="E14" s="31" t="str">
        <f aca="false">IF(ISBLANK(Values!E13),"","EAN")</f>
        <v>EAN</v>
      </c>
      <c r="F14" s="28"/>
      <c r="G14" s="32"/>
      <c r="H14" s="27"/>
      <c r="I14" s="27"/>
      <c r="J14" s="39"/>
      <c r="K14" s="28"/>
      <c r="L14" s="40"/>
      <c r="M14" s="41" t="str">
        <f aca="false">IF(ISBLANK(Values!E13),"",Values!$M13)</f>
        <v>https://download.lenovo.com/Images/Parts/01YR055/01YR055_A.jpg</v>
      </c>
      <c r="N14" s="41" t="str">
        <f aca="false">IF(ISBLANK(Values!$F13),"",Values!N13)</f>
        <v>https://download.lenovo.com/Images/Parts/01YR055/01YR055_B.jpg</v>
      </c>
      <c r="O14" s="41" t="str">
        <f aca="false">IF(ISBLANK(Values!$F13),"",Values!O13)</f>
        <v>https://download.lenovo.com/Images/Parts/01YR055/01YR055_details.jpg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8" t="str">
        <f aca="false">IF(ISBLANK(Values!E14),"",Values!F14)</f>
        <v>Lenovo T460s Regular - HU</v>
      </c>
      <c r="C15" s="32"/>
      <c r="D15" s="30" t="n">
        <f aca="false">IF(ISBLANK(Values!E14),"",Values!E14)</f>
        <v>5714401465119</v>
      </c>
      <c r="E15" s="31" t="str">
        <f aca="false">IF(ISBLANK(Values!E14),"","EAN")</f>
        <v>EAN</v>
      </c>
      <c r="F15" s="28"/>
      <c r="G15" s="32"/>
      <c r="H15" s="27"/>
      <c r="I15" s="27"/>
      <c r="J15" s="39"/>
      <c r="K15" s="28"/>
      <c r="L15" s="40"/>
      <c r="M15" s="41" t="str">
        <f aca="false">IF(ISBLANK(Values!E14),"",Values!$M14)</f>
        <v>https://download.lenovo.com/Images/Parts/01YT115/01YT115_A.jpg</v>
      </c>
      <c r="N15" s="41" t="str">
        <f aca="false">IF(ISBLANK(Values!$F14),"",Values!N14)</f>
        <v>https://download.lenovo.com/Images/Parts/01YT115/01YT115_B.jpg</v>
      </c>
      <c r="O15" s="41" t="str">
        <f aca="false">IF(ISBLANK(Values!$F14),"",Values!O14)</f>
        <v>https://download.lenovo.com/Images/Parts/01YT115/01YT115_details.jpg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8" t="str">
        <f aca="false">IF(ISBLANK(Values!E15),"",Values!F15)</f>
        <v>Lenovo T460s Regular - NL</v>
      </c>
      <c r="C16" s="32"/>
      <c r="D16" s="30" t="n">
        <f aca="false">IF(ISBLANK(Values!E15),"",Values!E15)</f>
        <v>5714401465126</v>
      </c>
      <c r="E16" s="31" t="str">
        <f aca="false">IF(ISBLANK(Values!E15),"","EAN")</f>
        <v>EAN</v>
      </c>
      <c r="F16" s="28"/>
      <c r="G16" s="32"/>
      <c r="H16" s="27"/>
      <c r="I16" s="27"/>
      <c r="J16" s="39"/>
      <c r="K16" s="28"/>
      <c r="L16" s="40"/>
      <c r="M16" s="41" t="str">
        <f aca="false">IF(ISBLANK(Values!E15),"",Values!$M15)</f>
        <v>https://download.lenovo.com/Images/Parts/01YT119/01YT119_A.jpg</v>
      </c>
      <c r="N16" s="41" t="str">
        <f aca="false">IF(ISBLANK(Values!$F15),"",Values!N15)</f>
        <v>https://download.lenovo.com/Images/Parts/01YT119/01YT119_B.jpg</v>
      </c>
      <c r="O16" s="41" t="str">
        <f aca="false">IF(ISBLANK(Values!$F15),"",Values!O15)</f>
        <v>https://download.lenovo.com/Images/Parts/01YT119/01YT119_details.jpg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8" t="str">
        <f aca="false">IF(ISBLANK(Values!E16),"",Values!F16)</f>
        <v>Lenovo T460s Regular - NO</v>
      </c>
      <c r="C17" s="32"/>
      <c r="D17" s="30" t="n">
        <f aca="false">IF(ISBLANK(Values!E16),"",Values!E16)</f>
        <v>5714401465133</v>
      </c>
      <c r="E17" s="31" t="str">
        <f aca="false">IF(ISBLANK(Values!E16),"","EAN")</f>
        <v>EAN</v>
      </c>
      <c r="F17" s="28"/>
      <c r="G17" s="32"/>
      <c r="H17" s="27"/>
      <c r="I17" s="27"/>
      <c r="J17" s="39"/>
      <c r="K17" s="28"/>
      <c r="L17" s="40"/>
      <c r="M17" s="41" t="str">
        <f aca="false">IF(ISBLANK(Values!E16),"",Values!$M16)</f>
        <v>https://download.lenovo.com/Images/Parts/01YT120/01YT120_A.jpg</v>
      </c>
      <c r="N17" s="41" t="str">
        <f aca="false">IF(ISBLANK(Values!$F16),"",Values!N16)</f>
        <v>https://download.lenovo.com/Images/Parts/01YT120/01YT120_B.jpg</v>
      </c>
      <c r="O17" s="41" t="str">
        <f aca="false">IF(ISBLANK(Values!$F16),"",Values!O16)</f>
        <v>https://download.lenovo.com/Images/Parts/01YT120/01YT120_details.jpg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8" t="str">
        <f aca="false">IF(ISBLANK(Values!E17),"",Values!F17)</f>
        <v>Lenovo T460s Regular - PL</v>
      </c>
      <c r="C18" s="32"/>
      <c r="D18" s="30" t="n">
        <f aca="false">IF(ISBLANK(Values!E17),"",Values!E17)</f>
        <v>5714401465140</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8" t="str">
        <f aca="false">IF(ISBLANK(Values!E18),"",Values!F18)</f>
        <v>Lenovo T460s Regular - PT</v>
      </c>
      <c r="C19" s="32"/>
      <c r="D19" s="30" t="n">
        <f aca="false">IF(ISBLANK(Values!E18),"",Values!E18)</f>
        <v>5714401465157</v>
      </c>
      <c r="E19" s="31" t="str">
        <f aca="false">IF(ISBLANK(Values!E18),"","EAN")</f>
        <v>EAN</v>
      </c>
      <c r="F19" s="28"/>
      <c r="G19" s="32"/>
      <c r="H19" s="27"/>
      <c r="I19" s="27"/>
      <c r="J19" s="39"/>
      <c r="K19" s="28"/>
      <c r="L19" s="40"/>
      <c r="M19" s="41" t="str">
        <f aca="false">IF(ISBLANK(Values!E18),"",Values!$M18)</f>
        <v>https://download.lenovo.com/Images/Parts/01YT122/01YT122_A.jpg</v>
      </c>
      <c r="N19" s="41" t="str">
        <f aca="false">IF(ISBLANK(Values!$F18),"",Values!N18)</f>
        <v>https://download.lenovo.com/Images/Parts/01YT122/01YT122_B.jpg</v>
      </c>
      <c r="O19" s="41" t="str">
        <f aca="false">IF(ISBLANK(Values!$F18),"",Values!O18)</f>
        <v>https://download.lenovo.com/Images/Parts/01YT122/01YT122_details.jpg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8" t="str">
        <f aca="false">IF(ISBLANK(Values!E19),"",Values!F19)</f>
        <v>Lenovo T460s Regular - SE/FI</v>
      </c>
      <c r="C20" s="32"/>
      <c r="D20" s="30" t="n">
        <f aca="false">IF(ISBLANK(Values!E19),"",Values!E19)</f>
        <v>5714401465164</v>
      </c>
      <c r="E20" s="31" t="str">
        <f aca="false">IF(ISBLANK(Values!E19),"","EAN")</f>
        <v>EAN</v>
      </c>
      <c r="F20" s="28"/>
      <c r="G20" s="32"/>
      <c r="H20" s="27"/>
      <c r="I20" s="27"/>
      <c r="J20" s="39"/>
      <c r="K20" s="28"/>
      <c r="L20" s="40"/>
      <c r="M20" s="41" t="str">
        <f aca="false">IF(ISBLANK(Values!E19),"",Values!$M19)</f>
        <v>https://download.lenovo.com/Images/Parts/01YR072/01YR072_A.jpg</v>
      </c>
      <c r="N20" s="41" t="str">
        <f aca="false">IF(ISBLANK(Values!$F19),"",Values!N19)</f>
        <v>https://download.lenovo.com/Images/Parts/01YR072/01YR072_B.jpg</v>
      </c>
      <c r="O20" s="41" t="str">
        <f aca="false">IF(ISBLANK(Values!$F19),"",Values!O19)</f>
        <v>https://download.lenovo.com/Images/Parts/01YR072/01YR072_details.jpg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8" t="str">
        <f aca="false">IF(ISBLANK(Values!E20),"",Values!F20)</f>
        <v>Lenovo T460s Regular - CH</v>
      </c>
      <c r="C21" s="32"/>
      <c r="D21" s="30" t="n">
        <f aca="false">IF(ISBLANK(Values!E20),"",Values!E20)</f>
        <v>5714401465171</v>
      </c>
      <c r="E21" s="31" t="str">
        <f aca="false">IF(ISBLANK(Values!E20),"","EAN")</f>
        <v>EAN</v>
      </c>
      <c r="F21" s="28"/>
      <c r="G21" s="32"/>
      <c r="H21" s="27"/>
      <c r="I21" s="27"/>
      <c r="J21" s="39"/>
      <c r="K21" s="28"/>
      <c r="L21" s="40"/>
      <c r="M21" s="41" t="str">
        <f aca="false">IF(ISBLANK(Values!E20),"",Values!$M20)</f>
        <v>https://download.lenovo.com/Images/Parts/01YT127/01YT127_A.jpg</v>
      </c>
      <c r="N21" s="41" t="str">
        <f aca="false">IF(ISBLANK(Values!$F20),"",Values!N20)</f>
        <v>https://download.lenovo.com/Images/Parts/01YT127/01YT127_B.jpg</v>
      </c>
      <c r="O21" s="41" t="str">
        <f aca="false">IF(ISBLANK(Values!$F20),"",Values!O20)</f>
        <v>https://download.lenovo.com/Images/Parts/01YT127/01YT127_details.jpg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8" t="str">
        <f aca="false">IF(ISBLANK(Values!E21),"",Values!F21)</f>
        <v>Lenovo T460s Regular - US INT</v>
      </c>
      <c r="C22" s="32"/>
      <c r="D22" s="30" t="n">
        <f aca="false">IF(ISBLANK(Values!E21),"",Values!E21)</f>
        <v>5714401465188</v>
      </c>
      <c r="E22" s="31" t="str">
        <f aca="false">IF(ISBLANK(Values!E21),"","EAN")</f>
        <v>EAN</v>
      </c>
      <c r="F22" s="28"/>
      <c r="G22" s="32"/>
      <c r="H22" s="27"/>
      <c r="I22" s="27"/>
      <c r="J22" s="39"/>
      <c r="K22" s="28"/>
      <c r="L22" s="40"/>
      <c r="M22" s="41" t="str">
        <f aca="false">IF(ISBLANK(Values!E21),"",Values!$M21)</f>
        <v>https://raw.githubusercontent.com/PatrickVibild/TellusAmazonPictures/master/pictures/Lenovo/T460s/RG/USI/1.jpg</v>
      </c>
      <c r="N22" s="41" t="str">
        <f aca="false">IF(ISBLANK(Values!$F21),"",Values!N21)</f>
        <v>https://raw.githubusercontent.com/PatrickVibild/TellusAmazonPictures/master/pictures/Lenovo/T460s/RG/USI/2.jpg</v>
      </c>
      <c r="O22" s="41" t="str">
        <f aca="false">IF(ISBLANK(Values!$F21),"",Values!O21)</f>
        <v>https://raw.githubusercontent.com/PatrickVibild/TellusAmazonPictures/master/pictures/Lenovo/T460s/RG/USI/3.jpg</v>
      </c>
      <c r="P22" s="41" t="str">
        <f aca="false">IF(ISBLANK(Values!$F21),"",Values!P21)</f>
        <v>https://raw.githubusercontent.com/PatrickVibild/TellusAmazonPictures/master/pictures/Lenovo/T460s/RG/USI/4.jpg</v>
      </c>
      <c r="Q22" s="41" t="str">
        <f aca="false">IF(ISBLANK(Values!$F21),"",Values!Q21)</f>
        <v>https://raw.githubusercontent.com/PatrickVibild/TellusAmazonPictures/master/pictures/Lenovo/T460s/RG/USI/5.jpg</v>
      </c>
      <c r="R22" s="41" t="str">
        <f aca="false">IF(ISBLANK(Values!$F21),"",Values!R21)</f>
        <v>https://raw.githubusercontent.com/PatrickVibild/TellusAmazonPictures/master/pictures/Lenovo/T460s/RG/USI/6.jpg</v>
      </c>
      <c r="S22" s="41" t="str">
        <f aca="false">IF(ISBLANK(Values!$F21),"",Values!S21)</f>
        <v>https://raw.githubusercontent.com/PatrickVibild/TellusAmazonPictures/master/pictures/Lenovo/T460s/RG/USI/7.jpg</v>
      </c>
      <c r="T22" s="41" t="str">
        <f aca="false">IF(ISBLANK(Values!$F21),"",Values!T21)</f>
        <v>https://raw.githubusercontent.com/PatrickVibild/TellusAmazonPictures/master/pictures/Lenovo/T460s/RG/USI/8.jpg</v>
      </c>
      <c r="U22" s="41" t="str">
        <f aca="false">IF(ISBLANK(Values!$F21),"",Values!U21)</f>
        <v>https://raw.githubusercontent.com/PatrickVibild/TellusAmazonPictures/master/pictures/Lenovo/T460s/RG/USI/9.jpg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v>
      </c>
      <c r="B23" s="38" t="str">
        <f aca="false">IF(ISBLANK(Values!E22),"",Values!F22)</f>
        <v>Lenovo T460s Regular - RUS</v>
      </c>
      <c r="C23" s="32"/>
      <c r="D23" s="30" t="n">
        <f aca="false">IF(ISBLANK(Values!E22),"",Values!E22)</f>
        <v>5714401465195</v>
      </c>
      <c r="E23" s="31" t="str">
        <f aca="false">IF(ISBLANK(Values!E22),"","EAN")</f>
        <v>EAN</v>
      </c>
      <c r="F23" s="28"/>
      <c r="G23" s="32"/>
      <c r="H23" s="27"/>
      <c r="I23" s="27"/>
      <c r="J23" s="39"/>
      <c r="K23" s="28"/>
      <c r="L23" s="40"/>
      <c r="M23" s="41" t="str">
        <f aca="false">IF(ISBLANK(Values!E22),"",Values!$M22)</f>
        <v>https://download.lenovo.com/Images/Parts/01YR069/01YR069_A.jpg</v>
      </c>
      <c r="N23" s="41" t="str">
        <f aca="false">IF(ISBLANK(Values!$F22),"",Values!N22)</f>
        <v>https://download.lenovo.com/Images/Parts/01YR069/01YR069_B.jpg</v>
      </c>
      <c r="O23" s="41" t="str">
        <f aca="false">IF(ISBLANK(Values!$F22),"",Values!O22)</f>
        <v>https://download.lenovo.com/Images/Parts/01YR069/01YR069_details.jpg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v>
      </c>
      <c r="B24" s="38" t="str">
        <f aca="false">IF(ISBLANK(Values!E23),"",Values!F23)</f>
        <v>Lenovo T460s Regular - US</v>
      </c>
      <c r="C24" s="32"/>
      <c r="D24" s="30" t="n">
        <f aca="false">IF(ISBLANK(Values!E23),"",Values!E23)</f>
        <v>5714401465201</v>
      </c>
      <c r="E24" s="31" t="str">
        <f aca="false">IF(ISBLANK(Values!E23),"","EAN")</f>
        <v>EAN</v>
      </c>
      <c r="F24" s="28"/>
      <c r="G24" s="46"/>
      <c r="H24" s="27"/>
      <c r="I24" s="27"/>
      <c r="J24" s="39"/>
      <c r="K24" s="28"/>
      <c r="L24" s="40"/>
      <c r="M24" s="41" t="str">
        <f aca="false">IF(ISBLANK(Values!E23),"",Values!$M23)</f>
        <v>https://raw.githubusercontent.com/PatrickVibild/TellusAmazonPictures/master/pictures/Lenovo/T460s/RG/USI/1.jpg</v>
      </c>
      <c r="N24" s="41" t="str">
        <f aca="false">IF(ISBLANK(Values!$F23),"",Values!N23)</f>
        <v>https://raw.githubusercontent.com/PatrickVibild/TellusAmazonPictures/master/pictures/Lenovo/T460s/RG/USI/2.jpg</v>
      </c>
      <c r="O24" s="41" t="str">
        <f aca="false">IF(ISBLANK(Values!$F23),"",Values!O23)</f>
        <v>https://raw.githubusercontent.com/PatrickVibild/TellusAmazonPictures/master/pictures/Lenovo/T460s/RG/USI/3.jpg</v>
      </c>
      <c r="P24" s="41" t="str">
        <f aca="false">IF(ISBLANK(Values!$F23),"",Values!P23)</f>
        <v>https://raw.githubusercontent.com/PatrickVibild/TellusAmazonPictures/master/pictures/Lenovo/T460s/RG/USI/4.jpg</v>
      </c>
      <c r="Q24" s="41" t="str">
        <f aca="false">IF(ISBLANK(Values!$F23),"",Values!Q23)</f>
        <v>https://raw.githubusercontent.com/PatrickVibild/TellusAmazonPictures/master/pictures/Lenovo/T460s/RG/USI/5.jpg</v>
      </c>
      <c r="R24" s="41" t="str">
        <f aca="false">IF(ISBLANK(Values!$F23),"",Values!R23)</f>
        <v>https://raw.githubusercontent.com/PatrickVibild/TellusAmazonPictures/master/pictures/Lenovo/T460s/RG/USI/6.jpg</v>
      </c>
      <c r="S24" s="41" t="str">
        <f aca="false">IF(ISBLANK(Values!$F23),"",Values!S23)</f>
        <v>https://raw.githubusercontent.com/PatrickVibild/TellusAmazonPictures/master/pictures/Lenovo/T460s/RG/USI/7.jpg</v>
      </c>
      <c r="T24" s="41" t="str">
        <f aca="false">IF(ISBLANK(Values!$F23),"",Values!T23)</f>
        <v>https://raw.githubusercontent.com/PatrickVibild/TellusAmazonPictures/master/pictures/Lenovo/T460s/RG/USI/8.jpg</v>
      </c>
      <c r="U24" s="41" t="str">
        <f aca="false">IF(ISBLANK(Values!$F23),"",Values!U23)</f>
        <v>https://raw.githubusercontent.com/PatrickVibild/TellusAmazonPictures/master/pictures/Lenovo/T460s/RG/USI/9.jpg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v>
      </c>
      <c r="B25" s="38" t="str">
        <f aca="false">IF(ISBLANK(Values!E24),"",Values!F24)</f>
        <v>Lenovo T460s - DE</v>
      </c>
      <c r="C25" s="32"/>
      <c r="D25" s="30" t="n">
        <f aca="false">IF(ISBLANK(Values!E24),"",Values!E24)</f>
        <v>5714401460015</v>
      </c>
      <c r="E25" s="31" t="str">
        <f aca="false">IF(ISBLANK(Values!E24),"","EAN")</f>
        <v>EAN</v>
      </c>
      <c r="F25" s="28"/>
      <c r="G25" s="32"/>
      <c r="H25" s="27"/>
      <c r="I25" s="27"/>
      <c r="J25" s="39"/>
      <c r="K25" s="28"/>
      <c r="L25" s="40"/>
      <c r="M25" s="41" t="str">
        <f aca="false">IF(ISBLANK(Values!E24),"",Values!$M24)</f>
        <v>https://raw.githubusercontent.com/PatrickVibild/TellusAmazonPictures/master/pictures/Lenovo/T460s/BL/DE/1.jpg</v>
      </c>
      <c r="N25" s="41" t="str">
        <f aca="false">IF(ISBLANK(Values!$F24),"",Values!N24)</f>
        <v>https://raw.githubusercontent.com/PatrickVibild/TellusAmazonPictures/master/pictures/Lenovo/T460s/BL/DE/2.jpg</v>
      </c>
      <c r="O25" s="41" t="str">
        <f aca="false">IF(ISBLANK(Values!$F24),"",Values!O24)</f>
        <v>https://raw.githubusercontent.com/PatrickVibild/TellusAmazonPictures/master/pictures/Lenovo/T460s/BL/DE/3.jpg</v>
      </c>
      <c r="P25" s="41" t="str">
        <f aca="false">IF(ISBLANK(Values!$F24),"",Values!P24)</f>
        <v>https://raw.githubusercontent.com/PatrickVibild/TellusAmazonPictures/master/pictures/Lenovo/T460s/BL/DE/4.jpg</v>
      </c>
      <c r="Q25" s="41" t="str">
        <f aca="false">IF(ISBLANK(Values!$F24),"",Values!Q24)</f>
        <v>https://raw.githubusercontent.com/PatrickVibild/TellusAmazonPictures/master/pictures/Lenovo/T460s/BL/DE/5.jpg</v>
      </c>
      <c r="R25" s="41" t="str">
        <f aca="false">IF(ISBLANK(Values!$F24),"",Values!R24)</f>
        <v>https://raw.githubusercontent.com/PatrickVibild/TellusAmazonPictures/master/pictures/Lenovo/T460s/BL/DE/6.jpg</v>
      </c>
      <c r="S25" s="41" t="str">
        <f aca="false">IF(ISBLANK(Values!$F24),"",Values!S24)</f>
        <v>https://raw.githubusercontent.com/PatrickVibild/TellusAmazonPictures/master/pictures/Lenovo/T460s/BL/DE/7.jpg</v>
      </c>
      <c r="T25" s="41" t="str">
        <f aca="false">IF(ISBLANK(Values!$F24),"",Values!T24)</f>
        <v>https://raw.githubusercontent.com/PatrickVibild/TellusAmazonPictures/master/pictures/Lenovo/T460s/BL/DE/8.jpg</v>
      </c>
      <c r="U25" s="41" t="str">
        <f aca="false">IF(ISBLANK(Values!$F24),"",Values!U24)</f>
        <v>https://raw.githubusercontent.com/PatrickVibild/TellusAmazonPictures/master/pictures/Lenovo/T460s/BL/DE/9.jpg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v>
      </c>
      <c r="B26" s="38" t="str">
        <f aca="false">IF(ISBLANK(Values!E25),"",Values!F25)</f>
        <v>Lenovo T460s - FR FBA</v>
      </c>
      <c r="C26" s="32"/>
      <c r="D26" s="30" t="n">
        <f aca="false">IF(ISBLANK(Values!E25),"",Values!E25)</f>
        <v>5714401460022</v>
      </c>
      <c r="E26" s="31" t="str">
        <f aca="false">IF(ISBLANK(Values!E25),"","EAN")</f>
        <v>EAN</v>
      </c>
      <c r="F26" s="28"/>
      <c r="G26" s="32"/>
      <c r="H26" s="27"/>
      <c r="I26" s="27"/>
      <c r="J26" s="39"/>
      <c r="K26" s="28"/>
      <c r="L26" s="40"/>
      <c r="M26" s="41" t="str">
        <f aca="false">IF(ISBLANK(Values!E25),"",Values!$M25)</f>
        <v>https://raw.githubusercontent.com/PatrickVibild/TellusAmazonPictures/master/pictures/Lenovo/T460s/BL/FR/1.jpg</v>
      </c>
      <c r="N26" s="41" t="str">
        <f aca="false">IF(ISBLANK(Values!$F25),"",Values!N25)</f>
        <v>https://raw.githubusercontent.com/PatrickVibild/TellusAmazonPictures/master/pictures/Lenovo/T460s/BL/FR/2.jpg</v>
      </c>
      <c r="O26" s="41" t="str">
        <f aca="false">IF(ISBLANK(Values!$F25),"",Values!O25)</f>
        <v>https://raw.githubusercontent.com/PatrickVibild/TellusAmazonPictures/master/pictures/Lenovo/T460s/BL/FR/3.jpg</v>
      </c>
      <c r="P26" s="41" t="str">
        <f aca="false">IF(ISBLANK(Values!$F25),"",Values!P25)</f>
        <v>https://raw.githubusercontent.com/PatrickVibild/TellusAmazonPictures/master/pictures/Lenovo/T460s/BL/FR/4.jpg</v>
      </c>
      <c r="Q26" s="41" t="str">
        <f aca="false">IF(ISBLANK(Values!$F25),"",Values!Q25)</f>
        <v>https://raw.githubusercontent.com/PatrickVibild/TellusAmazonPictures/master/pictures/Lenovo/T460s/BL/FR/5.jpg</v>
      </c>
      <c r="R26" s="41" t="str">
        <f aca="false">IF(ISBLANK(Values!$F25),"",Values!R25)</f>
        <v>https://raw.githubusercontent.com/PatrickVibild/TellusAmazonPictures/master/pictures/Lenovo/T460s/BL/FR/6.jpg</v>
      </c>
      <c r="S26" s="41" t="str">
        <f aca="false">IF(ISBLANK(Values!$F25),"",Values!S25)</f>
        <v>https://raw.githubusercontent.com/PatrickVibild/TellusAmazonPictures/master/pictures/Lenovo/T460s/BL/FR/7.jpg</v>
      </c>
      <c r="T26" s="41" t="str">
        <f aca="false">IF(ISBLANK(Values!$F25),"",Values!T25)</f>
        <v>https://raw.githubusercontent.com/PatrickVibild/TellusAmazonPictures/master/pictures/Lenovo/T460s/BL/FR/8.jpg</v>
      </c>
      <c r="U26" s="41" t="str">
        <f aca="false">IF(ISBLANK(Values!$F25),"",Values!U25)</f>
        <v>https://raw.githubusercontent.com/PatrickVibild/TellusAmazonPictures/master/pictures/Lenovo/T460s/BL/FR/9.jpg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v>
      </c>
      <c r="B27" s="38" t="str">
        <f aca="false">IF(ISBLANK(Values!E26),"",Values!F26)</f>
        <v>Lenovo T460s - IT</v>
      </c>
      <c r="C27" s="32"/>
      <c r="D27" s="30" t="n">
        <f aca="false">IF(ISBLANK(Values!E26),"",Values!E26)</f>
        <v>5714401460039</v>
      </c>
      <c r="E27" s="31" t="str">
        <f aca="false">IF(ISBLANK(Values!E26),"","EAN")</f>
        <v>EAN</v>
      </c>
      <c r="F27" s="28"/>
      <c r="G27" s="32"/>
      <c r="H27" s="27"/>
      <c r="I27" s="27"/>
      <c r="J27" s="39"/>
      <c r="K27" s="28"/>
      <c r="L27" s="40"/>
      <c r="M27" s="41" t="str">
        <f aca="false">IF(ISBLANK(Values!E26),"",Values!$M26)</f>
        <v>https://raw.githubusercontent.com/PatrickVibild/TellusAmazonPictures/master/pictures/Lenovo/T460s/BL/IT/1.jpg</v>
      </c>
      <c r="N27" s="41" t="str">
        <f aca="false">IF(ISBLANK(Values!$F26),"",Values!N26)</f>
        <v>https://raw.githubusercontent.com/PatrickVibild/TellusAmazonPictures/master/pictures/Lenovo/T460s/BL/IT/2.jpg</v>
      </c>
      <c r="O27" s="41" t="str">
        <f aca="false">IF(ISBLANK(Values!$F26),"",Values!O26)</f>
        <v>https://raw.githubusercontent.com/PatrickVibild/TellusAmazonPictures/master/pictures/Lenovo/T460s/BL/IT/3.jpg</v>
      </c>
      <c r="P27" s="41" t="str">
        <f aca="false">IF(ISBLANK(Values!$F26),"",Values!P26)</f>
        <v>https://raw.githubusercontent.com/PatrickVibild/TellusAmazonPictures/master/pictures/Lenovo/T460s/BL/IT/4.jpg</v>
      </c>
      <c r="Q27" s="41" t="str">
        <f aca="false">IF(ISBLANK(Values!$F26),"",Values!Q26)</f>
        <v>https://raw.githubusercontent.com/PatrickVibild/TellusAmazonPictures/master/pictures/Lenovo/T460s/BL/IT/5.jpg</v>
      </c>
      <c r="R27" s="41" t="str">
        <f aca="false">IF(ISBLANK(Values!$F26),"",Values!R26)</f>
        <v>https://raw.githubusercontent.com/PatrickVibild/TellusAmazonPictures/master/pictures/Lenovo/T460s/BL/IT/6.jpg</v>
      </c>
      <c r="S27" s="41" t="str">
        <f aca="false">IF(ISBLANK(Values!$F26),"",Values!S26)</f>
        <v>https://raw.githubusercontent.com/PatrickVibild/TellusAmazonPictures/master/pictures/Lenovo/T460s/BL/IT/7.jpg</v>
      </c>
      <c r="T27" s="41" t="str">
        <f aca="false">IF(ISBLANK(Values!$F26),"",Values!T26)</f>
        <v>https://raw.githubusercontent.com/PatrickVibild/TellusAmazonPictures/master/pictures/Lenovo/T460s/BL/IT/8.jpg</v>
      </c>
      <c r="U27" s="41" t="str">
        <f aca="false">IF(ISBLANK(Values!$F26),"",Values!U26)</f>
        <v>https://raw.githubusercontent.com/PatrickVibild/TellusAmazonPictures/master/pictures/Lenovo/T460s/BL/IT/9.jpg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v>
      </c>
      <c r="B28" s="38" t="str">
        <f aca="false">IF(ISBLANK(Values!E27),"",Values!F27)</f>
        <v>Lenovo T460s - ES FBA</v>
      </c>
      <c r="C28" s="32"/>
      <c r="D28" s="30" t="n">
        <f aca="false">IF(ISBLANK(Values!E27),"",Values!E27)</f>
        <v>5714401460046</v>
      </c>
      <c r="E28" s="31" t="str">
        <f aca="false">IF(ISBLANK(Values!E27),"","EAN")</f>
        <v>EAN</v>
      </c>
      <c r="F28" s="28"/>
      <c r="G28" s="32"/>
      <c r="H28" s="27"/>
      <c r="I28" s="27"/>
      <c r="J28" s="39"/>
      <c r="K28" s="28"/>
      <c r="L28" s="40"/>
      <c r="M28" s="41" t="str">
        <f aca="false">IF(ISBLANK(Values!E27),"",Values!$M27)</f>
        <v>https://raw.githubusercontent.com/PatrickVibild/TellusAmazonPictures/master/pictures/Lenovo/T460s/BL/ES/1.jpg</v>
      </c>
      <c r="N28" s="41" t="str">
        <f aca="false">IF(ISBLANK(Values!$F27),"",Values!N27)</f>
        <v>https://raw.githubusercontent.com/PatrickVibild/TellusAmazonPictures/master/pictures/Lenovo/T460s/BL/ES/2.jpg</v>
      </c>
      <c r="O28" s="41" t="str">
        <f aca="false">IF(ISBLANK(Values!$F27),"",Values!O27)</f>
        <v>https://raw.githubusercontent.com/PatrickVibild/TellusAmazonPictures/master/pictures/Lenovo/T460s/BL/ES/3.jpg</v>
      </c>
      <c r="P28" s="41" t="str">
        <f aca="false">IF(ISBLANK(Values!$F27),"",Values!P27)</f>
        <v>https://raw.githubusercontent.com/PatrickVibild/TellusAmazonPictures/master/pictures/Lenovo/T460s/BL/ES/4.jpg</v>
      </c>
      <c r="Q28" s="41" t="str">
        <f aca="false">IF(ISBLANK(Values!$F27),"",Values!Q27)</f>
        <v>https://raw.githubusercontent.com/PatrickVibild/TellusAmazonPictures/master/pictures/Lenovo/T460s/BL/ES/5.jpg</v>
      </c>
      <c r="R28" s="41" t="str">
        <f aca="false">IF(ISBLANK(Values!$F27),"",Values!R27)</f>
        <v>https://raw.githubusercontent.com/PatrickVibild/TellusAmazonPictures/master/pictures/Lenovo/T460s/BL/ES/6.jpg</v>
      </c>
      <c r="S28" s="41" t="str">
        <f aca="false">IF(ISBLANK(Values!$F27),"",Values!S27)</f>
        <v>https://raw.githubusercontent.com/PatrickVibild/TellusAmazonPictures/master/pictures/Lenovo/T460s/BL/ES/7.jpg</v>
      </c>
      <c r="T28" s="41" t="str">
        <f aca="false">IF(ISBLANK(Values!$F27),"",Values!T27)</f>
        <v>https://raw.githubusercontent.com/PatrickVibild/TellusAmazonPictures/master/pictures/Lenovo/T460s/BL/ES/8.jpg</v>
      </c>
      <c r="U28" s="41" t="str">
        <f aca="false">IF(ISBLANK(Values!$F27),"",Values!U27)</f>
        <v>https://raw.githubusercontent.com/PatrickVibild/TellusAmazonPictures/master/pictures/Lenovo/T460s/BL/ES/9.jpg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v>
      </c>
      <c r="B29" s="38" t="str">
        <f aca="false">IF(ISBLANK(Values!E28),"",Values!F28)</f>
        <v>Lenovo T460s - UK</v>
      </c>
      <c r="C29" s="32"/>
      <c r="D29" s="30" t="n">
        <f aca="false">IF(ISBLANK(Values!E28),"",Values!E28)</f>
        <v>5714401460053</v>
      </c>
      <c r="E29" s="31" t="str">
        <f aca="false">IF(ISBLANK(Values!E28),"","EAN")</f>
        <v>EAN</v>
      </c>
      <c r="F29" s="28"/>
      <c r="G29" s="32"/>
      <c r="H29" s="27"/>
      <c r="I29" s="27"/>
      <c r="J29" s="39"/>
      <c r="K29" s="28"/>
      <c r="L29" s="40"/>
      <c r="M29" s="41" t="str">
        <f aca="false">IF(ISBLANK(Values!E28),"",Values!$M28)</f>
        <v>https://raw.githubusercontent.com/PatrickVibild/TellusAmazonPictures/master/pictures/Lenovo/T460s/BL/UK/1.jpg</v>
      </c>
      <c r="N29" s="41" t="str">
        <f aca="false">IF(ISBLANK(Values!$F28),"",Values!N28)</f>
        <v>https://raw.githubusercontent.com/PatrickVibild/TellusAmazonPictures/master/pictures/Lenovo/T460s/BL/UK/2.jpg</v>
      </c>
      <c r="O29" s="41" t="str">
        <f aca="false">IF(ISBLANK(Values!$F28),"",Values!O28)</f>
        <v>https://raw.githubusercontent.com/PatrickVibild/TellusAmazonPictures/master/pictures/Lenovo/T460s/BL/UK/3.jpg</v>
      </c>
      <c r="P29" s="41" t="str">
        <f aca="false">IF(ISBLANK(Values!$F28),"",Values!P28)</f>
        <v>https://raw.githubusercontent.com/PatrickVibild/TellusAmazonPictures/master/pictures/Lenovo/T460s/BL/UK/4.jpg</v>
      </c>
      <c r="Q29" s="41" t="str">
        <f aca="false">IF(ISBLANK(Values!$F28),"",Values!Q28)</f>
        <v>https://raw.githubusercontent.com/PatrickVibild/TellusAmazonPictures/master/pictures/Lenovo/T460s/BL/UK/5.jpg</v>
      </c>
      <c r="R29" s="41" t="str">
        <f aca="false">IF(ISBLANK(Values!$F28),"",Values!R28)</f>
        <v>https://raw.githubusercontent.com/PatrickVibild/TellusAmazonPictures/master/pictures/Lenovo/T460s/BL/UK/6.jpg</v>
      </c>
      <c r="S29" s="41" t="str">
        <f aca="false">IF(ISBLANK(Values!$F28),"",Values!S28)</f>
        <v>https://raw.githubusercontent.com/PatrickVibild/TellusAmazonPictures/master/pictures/Lenovo/T460s/BL/UK/7.jpg</v>
      </c>
      <c r="T29" s="41" t="str">
        <f aca="false">IF(ISBLANK(Values!$F28),"",Values!T28)</f>
        <v>https://raw.githubusercontent.com/PatrickVibild/TellusAmazonPictures/master/pictures/Lenovo/T460s/BL/UK/8.jpg</v>
      </c>
      <c r="U29" s="41" t="str">
        <f aca="false">IF(ISBLANK(Values!$F28),"",Values!U28)</f>
        <v>https://raw.githubusercontent.com/PatrickVibild/TellusAmazonPictures/master/pictures/Lenovo/T460s/BL/UK/9.jpg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v>
      </c>
      <c r="B30" s="38" t="str">
        <f aca="false">IF(ISBLANK(Values!E29),"",Values!F29)</f>
        <v>Lenovo T460s - NOR</v>
      </c>
      <c r="C30" s="32"/>
      <c r="D30" s="30" t="n">
        <f aca="false">IF(ISBLANK(Values!E29),"",Values!E29)</f>
        <v>5714401460060</v>
      </c>
      <c r="E30" s="31" t="str">
        <f aca="false">IF(ISBLANK(Values!E29),"","EAN")</f>
        <v>EAN</v>
      </c>
      <c r="F30" s="28"/>
      <c r="G30" s="32"/>
      <c r="H30" s="27"/>
      <c r="I30" s="27"/>
      <c r="J30" s="39"/>
      <c r="K30" s="28"/>
      <c r="L30" s="40"/>
      <c r="M30" s="41" t="str">
        <f aca="false">IF(ISBLANK(Values!E29),"",Values!$M29)</f>
        <v>https://raw.githubusercontent.com/PatrickVibild/TellusAmazonPictures/master/pictures/Lenovo/T460s/BL/NOR/1.jpg</v>
      </c>
      <c r="N30" s="41" t="str">
        <f aca="false">IF(ISBLANK(Values!$F29),"",Values!N29)</f>
        <v>https://raw.githubusercontent.com/PatrickVibild/TellusAmazonPictures/master/pictures/Lenovo/T460s/BL/NOR/2.jpg</v>
      </c>
      <c r="O30" s="41" t="str">
        <f aca="false">IF(ISBLANK(Values!$F29),"",Values!O29)</f>
        <v>https://raw.githubusercontent.com/PatrickVibild/TellusAmazonPictures/master/pictures/Lenovo/T460s/BL/NOR/3.jpg</v>
      </c>
      <c r="P30" s="41" t="str">
        <f aca="false">IF(ISBLANK(Values!$F29),"",Values!P29)</f>
        <v>https://raw.githubusercontent.com/PatrickVibild/TellusAmazonPictures/master/pictures/Lenovo/T460s/BL/NOR/4.jpg</v>
      </c>
      <c r="Q30" s="41" t="str">
        <f aca="false">IF(ISBLANK(Values!$F29),"",Values!Q29)</f>
        <v>https://raw.githubusercontent.com/PatrickVibild/TellusAmazonPictures/master/pictures/Lenovo/T460s/BL/NOR/5.jpg</v>
      </c>
      <c r="R30" s="41" t="str">
        <f aca="false">IF(ISBLANK(Values!$F29),"",Values!R29)</f>
        <v>https://raw.githubusercontent.com/PatrickVibild/TellusAmazonPictures/master/pictures/Lenovo/T460s/BL/NOR/6.jpg</v>
      </c>
      <c r="S30" s="41" t="str">
        <f aca="false">IF(ISBLANK(Values!$F29),"",Values!S29)</f>
        <v>https://raw.githubusercontent.com/PatrickVibild/TellusAmazonPictures/master/pictures/Lenovo/T460s/BL/NOR/7.jpg</v>
      </c>
      <c r="T30" s="41" t="str">
        <f aca="false">IF(ISBLANK(Values!$F29),"",Values!T29)</f>
        <v>https://raw.githubusercontent.com/PatrickVibild/TellusAmazonPictures/master/pictures/Lenovo/T460s/BL/NOR/8.jpg</v>
      </c>
      <c r="U30" s="41" t="str">
        <f aca="false">IF(ISBLANK(Values!$F29),"",Values!U29)</f>
        <v>https://raw.githubusercontent.com/PatrickVibild/TellusAmazonPictures/master/pictures/Lenovo/T460s/BL/NOR/9.jpg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v>
      </c>
      <c r="B31" s="38" t="str">
        <f aca="false">IF(ISBLANK(Values!E30),"",Values!F30)</f>
        <v>Lenovo T460s - BE</v>
      </c>
      <c r="C31" s="32"/>
      <c r="D31" s="30" t="n">
        <f aca="false">IF(ISBLANK(Values!E30),"",Values!E30)</f>
        <v>5714401460077</v>
      </c>
      <c r="E31" s="31" t="str">
        <f aca="false">IF(ISBLANK(Values!E30),"","EAN")</f>
        <v>EAN</v>
      </c>
      <c r="F31" s="28"/>
      <c r="G31" s="32"/>
      <c r="H31" s="27"/>
      <c r="I31" s="27"/>
      <c r="J31" s="39"/>
      <c r="K31" s="28"/>
      <c r="L31" s="40"/>
      <c r="M31" s="41" t="str">
        <f aca="false">IF(ISBLANK(Values!E30),"",Values!$M30)</f>
        <v>https://download.lenovo.com/Images/Parts/01YR094/01YR094_A.jpg</v>
      </c>
      <c r="N31" s="41" t="str">
        <f aca="false">IF(ISBLANK(Values!$F30),"",Values!N30)</f>
        <v>https://download.lenovo.com/Images/Parts/01YR094/01YR094_B.jpg</v>
      </c>
      <c r="O31" s="41" t="str">
        <f aca="false">IF(ISBLANK(Values!$F30),"",Values!O30)</f>
        <v>https://download.lenovo.com/Images/Parts/01YR094/01YR094_details.jpg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v>
      </c>
      <c r="B32" s="38" t="str">
        <f aca="false">IF(ISBLANK(Values!E31),"",Values!F31)</f>
        <v>Lenovo T460s - BG</v>
      </c>
      <c r="C32" s="32"/>
      <c r="D32" s="30" t="n">
        <f aca="false">IF(ISBLANK(Values!E31),"",Values!E31)</f>
        <v>5714401460084</v>
      </c>
      <c r="E32" s="31" t="str">
        <f aca="false">IF(ISBLANK(Values!E31),"","EAN")</f>
        <v>EAN</v>
      </c>
      <c r="F32" s="28"/>
      <c r="G32" s="32"/>
      <c r="H32" s="27"/>
      <c r="I32" s="27"/>
      <c r="J32" s="39"/>
      <c r="K32" s="28"/>
      <c r="L32" s="40"/>
      <c r="M32" s="41" t="str">
        <f aca="false">IF(ISBLANK(Values!E31),"",Values!$M31)</f>
        <v/>
      </c>
      <c r="N32" s="41" t="str">
        <f aca="false">IF(ISBLANK(Values!$F31),"",Values!N31)</f>
        <v/>
      </c>
      <c r="O32" s="41" t="str">
        <f aca="false">IF(ISBLANK(Values!$F31),"",Values!O31)</f>
        <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v>
      </c>
      <c r="B33" s="38" t="str">
        <f aca="false">IF(ISBLANK(Values!E32),"",Values!F32)</f>
        <v>Lenovo T460s - CZ</v>
      </c>
      <c r="C33" s="32"/>
      <c r="D33" s="30" t="n">
        <f aca="false">IF(ISBLANK(Values!E32),"",Values!E32)</f>
        <v>5714401460091</v>
      </c>
      <c r="E33" s="31" t="str">
        <f aca="false">IF(ISBLANK(Values!E32),"","EAN")</f>
        <v>EAN</v>
      </c>
      <c r="F33" s="28"/>
      <c r="G33" s="32"/>
      <c r="H33" s="27"/>
      <c r="I33" s="27"/>
      <c r="J33" s="39"/>
      <c r="K33" s="28"/>
      <c r="L33" s="40"/>
      <c r="M33" s="41" t="str">
        <f aca="false">IF(ISBLANK(Values!E32),"",Values!$M32)</f>
        <v>https://download.lenovo.com/Images/Parts/01YR096/01YR096_A.jpg</v>
      </c>
      <c r="N33" s="41" t="str">
        <f aca="false">IF(ISBLANK(Values!$F32),"",Values!N32)</f>
        <v>https://download.lenovo.com/Images/Parts/01YR096/01YR096_B.jpg</v>
      </c>
      <c r="O33" s="41" t="str">
        <f aca="false">IF(ISBLANK(Values!$F32),"",Values!O32)</f>
        <v>https://download.lenovo.com/Images/Parts/01YR096/01YR096_details.jpg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v>
      </c>
      <c r="B34" s="38" t="str">
        <f aca="false">IF(ISBLANK(Values!E33),"",Values!F33)</f>
        <v>Lenovo T460s - DK</v>
      </c>
      <c r="C34" s="32"/>
      <c r="D34" s="30" t="n">
        <f aca="false">IF(ISBLANK(Values!E33),"",Values!E33)</f>
        <v>5714401460107</v>
      </c>
      <c r="E34" s="31" t="str">
        <f aca="false">IF(ISBLANK(Values!E33),"","EAN")</f>
        <v>EAN</v>
      </c>
      <c r="F34" s="28"/>
      <c r="G34" s="32"/>
      <c r="H34" s="27"/>
      <c r="I34" s="27"/>
      <c r="J34" s="39"/>
      <c r="K34" s="28"/>
      <c r="L34" s="40"/>
      <c r="M34" s="41" t="str">
        <f aca="false">IF(ISBLANK(Values!E33),"",Values!$M33)</f>
        <v>https://download.lenovo.com/Images/Parts/01YR097/01YR097_A.jpg</v>
      </c>
      <c r="N34" s="41" t="str">
        <f aca="false">IF(ISBLANK(Values!$F33),"",Values!N33)</f>
        <v>https://download.lenovo.com/Images/Parts/01YR097/01YR097_B.jpg</v>
      </c>
      <c r="O34" s="41" t="str">
        <f aca="false">IF(ISBLANK(Values!$F33),"",Values!O33)</f>
        <v>https://download.lenovo.com/Images/Parts/01YR097/01YR097_details.jpg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v>
      </c>
      <c r="B35" s="38" t="str">
        <f aca="false">IF(ISBLANK(Values!E34),"",Values!F34)</f>
        <v>Lenovo T460s - HU</v>
      </c>
      <c r="C35" s="32"/>
      <c r="D35" s="30" t="n">
        <f aca="false">IF(ISBLANK(Values!E34),"",Values!E34)</f>
        <v>5714401460114</v>
      </c>
      <c r="E35" s="31" t="str">
        <f aca="false">IF(ISBLANK(Values!E34),"","EAN")</f>
        <v>EAN</v>
      </c>
      <c r="F35" s="28"/>
      <c r="G35" s="32"/>
      <c r="H35" s="27"/>
      <c r="I35" s="27"/>
      <c r="J35" s="39"/>
      <c r="K35" s="28"/>
      <c r="L35" s="40"/>
      <c r="M35" s="41" t="str">
        <f aca="false">IF(ISBLANK(Values!E34),"",Values!$M34)</f>
        <v>https://download.lenovo.com/Images/Parts/01YR103/01YR103_A.jpg</v>
      </c>
      <c r="N35" s="41" t="str">
        <f aca="false">IF(ISBLANK(Values!$F34),"",Values!N34)</f>
        <v>https://download.lenovo.com/Images/Parts/01YR103/01YR103_B.jpg</v>
      </c>
      <c r="O35" s="41" t="str">
        <f aca="false">IF(ISBLANK(Values!$F34),"",Values!O34)</f>
        <v>https://download.lenovo.com/Images/Parts/01YR103/01YR103_details.jpg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v>
      </c>
      <c r="B36" s="38" t="str">
        <f aca="false">IF(ISBLANK(Values!E35),"",Values!F35)</f>
        <v>Lenovo T460s - NL</v>
      </c>
      <c r="C36" s="32"/>
      <c r="D36" s="30" t="n">
        <f aca="false">IF(ISBLANK(Values!E35),"",Values!E35)</f>
        <v>5714401460121</v>
      </c>
      <c r="E36" s="31" t="str">
        <f aca="false">IF(ISBLANK(Values!E35),"","EAN")</f>
        <v>EAN</v>
      </c>
      <c r="F36" s="28"/>
      <c r="G36" s="32"/>
      <c r="H36" s="27"/>
      <c r="I36" s="27"/>
      <c r="J36" s="39"/>
      <c r="K36" s="28"/>
      <c r="L36" s="40"/>
      <c r="M36" s="41" t="str">
        <f aca="false">IF(ISBLANK(Values!E35),"",Values!$M35)</f>
        <v>https://download.lenovo.com/Images/Parts/01YT119/01YT119_A.jpg</v>
      </c>
      <c r="N36" s="41" t="str">
        <f aca="false">IF(ISBLANK(Values!$F35),"",Values!N35)</f>
        <v>https://download.lenovo.com/Images/Parts/01YT119/01YT119_B.jpg</v>
      </c>
      <c r="O36" s="41" t="str">
        <f aca="false">IF(ISBLANK(Values!$F35),"",Values!O35)</f>
        <v>https://download.lenovo.com/Images/Parts/01YT119/01YT119_details.jpg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v>
      </c>
      <c r="B37" s="38" t="str">
        <f aca="false">IF(ISBLANK(Values!E36),"",Values!F36)</f>
        <v>Lenovo T460s - NO</v>
      </c>
      <c r="C37" s="32"/>
      <c r="D37" s="30" t="n">
        <f aca="false">IF(ISBLANK(Values!E36),"",Values!E36)</f>
        <v>5714401460138</v>
      </c>
      <c r="E37" s="31" t="str">
        <f aca="false">IF(ISBLANK(Values!E36),"","EAN")</f>
        <v>EAN</v>
      </c>
      <c r="F37" s="28"/>
      <c r="G37" s="32"/>
      <c r="H37" s="27"/>
      <c r="I37" s="27"/>
      <c r="J37" s="39"/>
      <c r="K37" s="28"/>
      <c r="L37" s="40"/>
      <c r="M37" s="41" t="str">
        <f aca="false">IF(ISBLANK(Values!E36),"",Values!$M36)</f>
        <v>https://download.lenovo.com/Images/Parts/01YT162/01YT162_A.jpg</v>
      </c>
      <c r="N37" s="41" t="str">
        <f aca="false">IF(ISBLANK(Values!$F36),"",Values!N36)</f>
        <v>https://download.lenovo.com/Images/Parts/01YT162/01YT162_B.jpg</v>
      </c>
      <c r="O37" s="41" t="str">
        <f aca="false">IF(ISBLANK(Values!$F36),"",Values!O36)</f>
        <v>https://download.lenovo.com/Images/Parts/01YT162/01YT162_details.jpg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v>
      </c>
      <c r="B38" s="38" t="str">
        <f aca="false">IF(ISBLANK(Values!E37),"",Values!F37)</f>
        <v>Lenovo T460s - PL</v>
      </c>
      <c r="C38" s="32"/>
      <c r="D38" s="30" t="n">
        <f aca="false">IF(ISBLANK(Values!E37),"",Values!E37)</f>
        <v>5714401460145</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v>
      </c>
      <c r="B39" s="38" t="str">
        <f aca="false">IF(ISBLANK(Values!E38),"",Values!F38)</f>
        <v>Lenovo T460s - PT</v>
      </c>
      <c r="C39" s="32"/>
      <c r="D39" s="30" t="n">
        <f aca="false">IF(ISBLANK(Values!E38),"",Values!E38)</f>
        <v>5714401460152</v>
      </c>
      <c r="E39" s="31" t="str">
        <f aca="false">IF(ISBLANK(Values!E38),"","EAN")</f>
        <v>EAN</v>
      </c>
      <c r="F39" s="28"/>
      <c r="G39" s="32"/>
      <c r="H39" s="27"/>
      <c r="I39" s="27"/>
      <c r="J39" s="39"/>
      <c r="K39" s="28"/>
      <c r="L39" s="40"/>
      <c r="M39" s="41" t="str">
        <f aca="false">IF(ISBLANK(Values!E38),"",Values!$M38)</f>
        <v>https://download.lenovo.com/Images/Parts/01YR110/01YR110_A.jpg</v>
      </c>
      <c r="N39" s="41" t="str">
        <f aca="false">IF(ISBLANK(Values!$F38),"",Values!N38)</f>
        <v>https://download.lenovo.com/Images/Parts/01YR110/01YR110_B.jpg</v>
      </c>
      <c r="O39" s="41" t="str">
        <f aca="false">IF(ISBLANK(Values!$F38),"",Values!O38)</f>
        <v>https://download.lenovo.com/Images/Parts/01YR110/01YR110_details.jpg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v>
      </c>
      <c r="B40" s="38" t="str">
        <f aca="false">IF(ISBLANK(Values!E39),"",Values!F39)</f>
        <v>Lenovo T460s - SE/FI</v>
      </c>
      <c r="C40" s="32"/>
      <c r="D40" s="30" t="n">
        <f aca="false">IF(ISBLANK(Values!E39),"",Values!E39)</f>
        <v>5714401460169</v>
      </c>
      <c r="E40" s="31" t="str">
        <f aca="false">IF(ISBLANK(Values!E39),"","EAN")</f>
        <v>EAN</v>
      </c>
      <c r="F40" s="28"/>
      <c r="G40" s="32"/>
      <c r="H40" s="27"/>
      <c r="I40" s="27"/>
      <c r="J40" s="39"/>
      <c r="K40" s="28"/>
      <c r="L40" s="40"/>
      <c r="M40" s="41" t="str">
        <f aca="false">IF(ISBLANK(Values!E39),"",Values!$M39)</f>
        <v>https://download.lenovo.com/Images/Parts/01YR114/01YR114_A.jpg</v>
      </c>
      <c r="N40" s="41" t="str">
        <f aca="false">IF(ISBLANK(Values!$F39),"",Values!N39)</f>
        <v>https://download.lenovo.com/Images/Parts/01YR114/01YR114_B.jpg</v>
      </c>
      <c r="O40" s="41" t="str">
        <f aca="false">IF(ISBLANK(Values!$F39),"",Values!O39)</f>
        <v>https://download.lenovo.com/Images/Parts/01YR114/01YR114_details.jpg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v>
      </c>
      <c r="B41" s="38" t="str">
        <f aca="false">IF(ISBLANK(Values!E40),"",Values!F40)</f>
        <v>Lenovo T460s - CH</v>
      </c>
      <c r="C41" s="32"/>
      <c r="D41" s="30" t="n">
        <f aca="false">IF(ISBLANK(Values!E40),"",Values!E40)</f>
        <v>5714401460176</v>
      </c>
      <c r="E41" s="31" t="str">
        <f aca="false">IF(ISBLANK(Values!E40),"","EAN")</f>
        <v>EAN</v>
      </c>
      <c r="F41" s="28"/>
      <c r="G41" s="32"/>
      <c r="H41" s="27"/>
      <c r="I41" s="27"/>
      <c r="J41" s="39"/>
      <c r="K41" s="28"/>
      <c r="L41" s="40"/>
      <c r="M41" s="41" t="str">
        <f aca="false">IF(ISBLANK(Values!E40),"",Values!$M40)</f>
        <v>https://download.lenovo.com/Images/Parts/01YR115/01YR115_A.jpg</v>
      </c>
      <c r="N41" s="41" t="str">
        <f aca="false">IF(ISBLANK(Values!$F40),"",Values!N40)</f>
        <v>https://download.lenovo.com/Images/Parts/01YR115/01YR115_B.jpg</v>
      </c>
      <c r="O41" s="41" t="str">
        <f aca="false">IF(ISBLANK(Values!$F40),"",Values!O40)</f>
        <v>https://download.lenovo.com/Images/Parts/01YR115/01YR115_details.jpg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8" t="str">
        <f aca="false">IF(ISBLANK(Values!E41),"",Values!F41)</f>
        <v>Lenovo T460s - US INT</v>
      </c>
      <c r="C42" s="32"/>
      <c r="D42" s="30" t="n">
        <f aca="false">IF(ISBLANK(Values!E41),"",Values!E41)</f>
        <v>5714401460183</v>
      </c>
      <c r="E42" s="31" t="str">
        <f aca="false">IF(ISBLANK(Values!E41),"","EAN")</f>
        <v>EAN</v>
      </c>
      <c r="F42" s="28"/>
      <c r="G42" s="32"/>
      <c r="H42" s="27"/>
      <c r="I42" s="27"/>
      <c r="J42" s="39"/>
      <c r="K42" s="28"/>
      <c r="L42" s="40"/>
      <c r="M42" s="41" t="str">
        <f aca="false">IF(ISBLANK(Values!E41),"",Values!$M41)</f>
        <v>https://raw.githubusercontent.com/PatrickVibild/TellusAmazonPictures/master/pictures/Lenovo/T460s/BL/USI/1.jpg</v>
      </c>
      <c r="N42" s="41" t="str">
        <f aca="false">IF(ISBLANK(Values!$F41),"",Values!N41)</f>
        <v>https://raw.githubusercontent.com/PatrickVibild/TellusAmazonPictures/master/pictures/Lenovo/T460s/BL/USI/2.jpg</v>
      </c>
      <c r="O42" s="41" t="str">
        <f aca="false">IF(ISBLANK(Values!$F41),"",Values!O41)</f>
        <v>https://raw.githubusercontent.com/PatrickVibild/TellusAmazonPictures/master/pictures/Lenovo/T460s/BL/USI/3.jpg</v>
      </c>
      <c r="P42" s="41" t="str">
        <f aca="false">IF(ISBLANK(Values!$F41),"",Values!P41)</f>
        <v>https://raw.githubusercontent.com/PatrickVibild/TellusAmazonPictures/master/pictures/Lenovo/T460s/BL/USI/4.jpg</v>
      </c>
      <c r="Q42" s="41" t="str">
        <f aca="false">IF(ISBLANK(Values!$F41),"",Values!Q41)</f>
        <v>https://raw.githubusercontent.com/PatrickVibild/TellusAmazonPictures/master/pictures/Lenovo/T460s/BL/USI/5.jpg</v>
      </c>
      <c r="R42" s="41" t="str">
        <f aca="false">IF(ISBLANK(Values!$F41),"",Values!R41)</f>
        <v>https://raw.githubusercontent.com/PatrickVibild/TellusAmazonPictures/master/pictures/Lenovo/T460s/BL/USI/6.jpg</v>
      </c>
      <c r="S42" s="41" t="str">
        <f aca="false">IF(ISBLANK(Values!$F41),"",Values!S41)</f>
        <v>https://raw.githubusercontent.com/PatrickVibild/TellusAmazonPictures/master/pictures/Lenovo/T460s/BL/USI/7.jpg</v>
      </c>
      <c r="T42" s="41" t="str">
        <f aca="false">IF(ISBLANK(Values!$F41),"",Values!T41)</f>
        <v>https://raw.githubusercontent.com/PatrickVibild/TellusAmazonPictures/master/pictures/Lenovo/T460s/BL/USI/8.jpg</v>
      </c>
      <c r="U42" s="41" t="str">
        <f aca="false">IF(ISBLANK(Values!$F41),"",Values!U41)</f>
        <v>https://raw.githubusercontent.com/PatrickVibild/TellusAmazonPictures/master/pictures/Lenovo/T460s/BL/USI/9.jpg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v>
      </c>
      <c r="B43" s="38" t="str">
        <f aca="false">IF(ISBLANK(Values!E42),"",Values!F42)</f>
        <v>Lenovo T460s - RUS</v>
      </c>
      <c r="C43" s="32"/>
      <c r="D43" s="30" t="n">
        <f aca="false">IF(ISBLANK(Values!E42),"",Values!E42)</f>
        <v>5714401460190</v>
      </c>
      <c r="E43" s="31" t="str">
        <f aca="false">IF(ISBLANK(Values!E42),"","EAN")</f>
        <v>EAN</v>
      </c>
      <c r="F43" s="28"/>
      <c r="G43" s="32"/>
      <c r="H43" s="27"/>
      <c r="I43" s="27"/>
      <c r="J43" s="39"/>
      <c r="K43" s="28"/>
      <c r="L43" s="40"/>
      <c r="M43" s="41" t="str">
        <f aca="false">IF(ISBLANK(Values!E42),"",Values!$M42)</f>
        <v>https://download.lenovo.com/Images/Parts/01YT165/01YT165_A.jpg</v>
      </c>
      <c r="N43" s="41" t="str">
        <f aca="false">IF(ISBLANK(Values!$F42),"",Values!N42)</f>
        <v>https://download.lenovo.com/Images/Parts/01YT165/01YT165_B.jpg</v>
      </c>
      <c r="O43" s="41" t="str">
        <f aca="false">IF(ISBLANK(Values!$F42),"",Values!O42)</f>
        <v>https://download.lenovo.com/Images/Parts/01YT165/01YT165_details.jpg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v>
      </c>
      <c r="B44" s="38" t="str">
        <f aca="false">IF(ISBLANK(Values!E43),"",Values!F43)</f>
        <v>Lenovo T460s - US</v>
      </c>
      <c r="C44" s="32"/>
      <c r="D44" s="30" t="n">
        <f aca="false">IF(ISBLANK(Values!E43),"",Values!E43)</f>
        <v>5714401460206</v>
      </c>
      <c r="E44" s="31" t="str">
        <f aca="false">IF(ISBLANK(Values!E43),"","EAN")</f>
        <v>EAN</v>
      </c>
      <c r="F44" s="28"/>
      <c r="G44" s="32"/>
      <c r="H44" s="27"/>
      <c r="I44" s="27"/>
      <c r="J44" s="39"/>
      <c r="K44" s="28"/>
      <c r="L44" s="40"/>
      <c r="M44" s="41" t="str">
        <f aca="false">IF(ISBLANK(Values!E43),"",Values!$M43)</f>
        <v>https://raw.githubusercontent.com/PatrickVibild/TellusAmazonPictures/master/pictures/Lenovo/T460s/BL/US/1.jpg</v>
      </c>
      <c r="N44" s="41" t="str">
        <f aca="false">IF(ISBLANK(Values!$F43),"",Values!N43)</f>
        <v>https://raw.githubusercontent.com/PatrickVibild/TellusAmazonPictures/master/pictures/Lenovo/T460s/BL/US/2.jpg</v>
      </c>
      <c r="O44" s="41" t="str">
        <f aca="false">IF(ISBLANK(Values!$F43),"",Values!O43)</f>
        <v>https://raw.githubusercontent.com/PatrickVibild/TellusAmazonPictures/master/pictures/Lenovo/T460s/BL/US/3.jpg</v>
      </c>
      <c r="P44" s="41" t="str">
        <f aca="false">IF(ISBLANK(Values!$F43),"",Values!P43)</f>
        <v>https://raw.githubusercontent.com/PatrickVibild/TellusAmazonPictures/master/pictures/Lenovo/T460s/BL/US/4.jpg</v>
      </c>
      <c r="Q44" s="41" t="str">
        <f aca="false">IF(ISBLANK(Values!$F43),"",Values!Q43)</f>
        <v>https://raw.githubusercontent.com/PatrickVibild/TellusAmazonPictures/master/pictures/Lenovo/T460s/BL/US/5.jpg</v>
      </c>
      <c r="R44" s="41" t="str">
        <f aca="false">IF(ISBLANK(Values!$F43),"",Values!R43)</f>
        <v>https://raw.githubusercontent.com/PatrickVibild/TellusAmazonPictures/master/pictures/Lenovo/T460s/BL/US/6.jpg</v>
      </c>
      <c r="S44" s="41" t="str">
        <f aca="false">IF(ISBLANK(Values!$F43),"",Values!S43)</f>
        <v>https://raw.githubusercontent.com/PatrickVibild/TellusAmazonPictures/master/pictures/Lenovo/T460s/BL/US/7.jpg</v>
      </c>
      <c r="T44" s="41" t="str">
        <f aca="false">IF(ISBLANK(Values!$F43),"",Values!T43)</f>
        <v>https://raw.githubusercontent.com/PatrickVibild/TellusAmazonPictures/master/pictures/Lenovo/T460s/BL/US/8.jpg</v>
      </c>
      <c r="U44" s="41" t="str">
        <f aca="false">IF(ISBLANK(Values!$F43),"",Values!U43)</f>
        <v>https://raw.githubusercontent.com/PatrickVibild/TellusAmazonPictures/master/pictures/Lenovo/T460s/BL/US/9.jpg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
      </c>
      <c r="B47" s="38" t="str">
        <f aca="false">IF(ISBLANK(Values!E46),"",Values!F46)</f>
        <v/>
      </c>
      <c r="C47" s="32"/>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
      </c>
      <c r="B48" s="38" t="str">
        <f aca="false">IF(ISBLANK(Values!E47),"",Values!F47)</f>
        <v/>
      </c>
      <c r="C48" s="32"/>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
      </c>
      <c r="B49" s="38" t="str">
        <f aca="false">IF(ISBLANK(Values!E48),"",Values!F48)</f>
        <v/>
      </c>
      <c r="C49" s="32"/>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
      </c>
      <c r="B50" s="38" t="str">
        <f aca="false">IF(ISBLANK(Values!E49),"",Values!F49)</f>
        <v/>
      </c>
      <c r="C50" s="32"/>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
      </c>
      <c r="B51" s="38" t="str">
        <f aca="false">IF(ISBLANK(Values!E50),"",Values!F50)</f>
        <v/>
      </c>
      <c r="C51" s="32"/>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
      </c>
      <c r="B52" s="38" t="str">
        <f aca="false">IF(ISBLANK(Values!E51),"",Values!F51)</f>
        <v/>
      </c>
      <c r="C52" s="32"/>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
      </c>
      <c r="B53" s="38" t="str">
        <f aca="false">IF(ISBLANK(Values!E52),"",Values!F52)</f>
        <v/>
      </c>
      <c r="C53" s="32"/>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
      </c>
      <c r="B54" s="38" t="str">
        <f aca="false">IF(ISBLANK(Values!E53),"",Values!F53)</f>
        <v/>
      </c>
      <c r="C54" s="32"/>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
      </c>
      <c r="B55" s="38" t="str">
        <f aca="false">IF(ISBLANK(Values!E54),"",Values!F54)</f>
        <v/>
      </c>
      <c r="C55" s="32"/>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
      </c>
      <c r="B56" s="38" t="str">
        <f aca="false">IF(ISBLANK(Values!E55),"",Values!F55)</f>
        <v/>
      </c>
      <c r="C56" s="32"/>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
      </c>
      <c r="B57" s="38" t="str">
        <f aca="false">IF(ISBLANK(Values!E56),"",Values!F56)</f>
        <v/>
      </c>
      <c r="C57" s="32"/>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
      </c>
      <c r="B58" s="38" t="str">
        <f aca="false">IF(ISBLANK(Values!E57),"",Values!F57)</f>
        <v/>
      </c>
      <c r="C58" s="32"/>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
      </c>
      <c r="B59" s="38" t="str">
        <f aca="false">IF(ISBLANK(Values!E58),"",Values!F58)</f>
        <v/>
      </c>
      <c r="C59" s="32"/>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
      </c>
      <c r="B60" s="38" t="str">
        <f aca="false">IF(ISBLANK(Values!E59),"",Values!F59)</f>
        <v/>
      </c>
      <c r="C60" s="32"/>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
      </c>
      <c r="B61" s="38" t="str">
        <f aca="false">IF(ISBLANK(Values!E60),"",Values!F60)</f>
        <v/>
      </c>
      <c r="C61" s="32"/>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
      </c>
      <c r="B62" s="38" t="str">
        <f aca="false">IF(ISBLANK(Values!E61),"",Values!F61)</f>
        <v/>
      </c>
      <c r="C62" s="32"/>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
      </c>
      <c r="B63" s="38" t="str">
        <f aca="false">IF(ISBLANK(Values!E62),"",Values!F62)</f>
        <v/>
      </c>
      <c r="C63" s="32"/>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
      </c>
      <c r="B64" s="38" t="str">
        <f aca="false">IF(ISBLANK(Values!E63),"",Values!F63)</f>
        <v/>
      </c>
      <c r="C64" s="32"/>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c r="AI83" s="42"/>
      <c r="AJ83" s="43"/>
      <c r="AT83" s="28"/>
      <c r="AV83" s="36"/>
      <c r="BE83" s="27"/>
      <c r="BF83" s="27"/>
      <c r="BG83" s="27"/>
      <c r="BH83" s="27"/>
      <c r="CP83" s="36"/>
      <c r="CQ83" s="36"/>
      <c r="CR83" s="36"/>
      <c r="DO83" s="27"/>
      <c r="DP83" s="27"/>
      <c r="DS83" s="31"/>
      <c r="DY83" s="31"/>
      <c r="DZ83" s="31"/>
      <c r="EA83" s="31"/>
      <c r="EB83" s="31"/>
      <c r="EC83" s="31"/>
      <c r="EV83" s="31"/>
      <c r="FI83" s="36"/>
      <c r="FJ83" s="36"/>
      <c r="FO83" s="28"/>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c r="AI84" s="42"/>
      <c r="AJ84" s="43"/>
      <c r="AT84" s="28"/>
      <c r="AV84" s="36"/>
      <c r="BE84" s="27"/>
      <c r="BF84" s="27"/>
      <c r="BG84" s="27"/>
      <c r="BH84" s="27"/>
      <c r="CP84" s="36"/>
      <c r="CQ84" s="36"/>
      <c r="CR84" s="36"/>
      <c r="DO84" s="27"/>
      <c r="DP84" s="27"/>
      <c r="DS84" s="31"/>
      <c r="DY84" s="31"/>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c r="AI85" s="42"/>
      <c r="AJ85" s="43"/>
      <c r="AT85" s="28"/>
      <c r="AV85" s="36"/>
      <c r="BE85" s="27"/>
      <c r="BF85" s="27"/>
      <c r="BG85" s="27"/>
      <c r="BH85" s="27"/>
      <c r="CP85" s="36"/>
      <c r="CQ85" s="36"/>
      <c r="CR85" s="36"/>
      <c r="DO85" s="27"/>
      <c r="DP85" s="27"/>
      <c r="DS85" s="31"/>
      <c r="DY85" s="31"/>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c r="AI86" s="42"/>
      <c r="AJ86" s="43"/>
      <c r="AT86" s="28"/>
      <c r="AV86" s="36"/>
      <c r="BE86" s="27"/>
      <c r="BF86" s="27"/>
      <c r="BG86" s="27"/>
      <c r="BH86" s="27"/>
      <c r="CP86" s="36"/>
      <c r="CQ86" s="36"/>
      <c r="CR86" s="36"/>
      <c r="DO86" s="27"/>
      <c r="DP86" s="27"/>
      <c r="DS86" s="31"/>
      <c r="DY86" s="31"/>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c r="AI87" s="42"/>
      <c r="AJ87" s="43"/>
      <c r="AT87" s="28"/>
      <c r="AV87" s="36"/>
      <c r="BE87" s="27"/>
      <c r="BF87" s="27"/>
      <c r="BG87" s="27"/>
      <c r="BH87" s="27"/>
      <c r="CP87" s="36"/>
      <c r="CQ87" s="36"/>
      <c r="CR87" s="36"/>
      <c r="DO87" s="27"/>
      <c r="DP87" s="27"/>
      <c r="DS87" s="31"/>
      <c r="DY87" s="31"/>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c r="AI88" s="42"/>
      <c r="AJ88" s="43"/>
      <c r="AT88" s="28"/>
      <c r="AV88" s="36"/>
      <c r="BE88" s="27"/>
      <c r="BF88" s="27"/>
      <c r="BG88" s="27"/>
      <c r="BH88" s="27"/>
      <c r="CP88" s="36"/>
      <c r="CQ88" s="36"/>
      <c r="CR88" s="36"/>
      <c r="DO88" s="27"/>
      <c r="DP88" s="27"/>
      <c r="DS88" s="31"/>
      <c r="DY88" s="31"/>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c r="AI89" s="42"/>
      <c r="AJ89" s="43"/>
      <c r="AT89" s="28"/>
      <c r="AV89" s="36"/>
      <c r="BE89" s="27"/>
      <c r="BF89" s="27"/>
      <c r="BG89" s="27"/>
      <c r="BH89" s="27"/>
      <c r="CP89" s="36"/>
      <c r="CQ89" s="36"/>
      <c r="CR89" s="36"/>
      <c r="DO89" s="27"/>
      <c r="DP89" s="27"/>
      <c r="DS89" s="31"/>
      <c r="DY89" s="31"/>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c r="AI90" s="42"/>
      <c r="AJ90" s="43"/>
      <c r="AT90" s="28"/>
      <c r="AV90" s="36"/>
      <c r="BE90" s="27"/>
      <c r="BF90" s="27"/>
      <c r="BG90" s="27"/>
      <c r="BH90" s="27"/>
      <c r="CP90" s="36"/>
      <c r="CQ90" s="36"/>
      <c r="CR90" s="36"/>
      <c r="DO90" s="27"/>
      <c r="DP90" s="27"/>
      <c r="DS90" s="31"/>
      <c r="DY90" s="31"/>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c r="AI91" s="42"/>
      <c r="AJ91" s="43"/>
      <c r="AT91" s="28"/>
      <c r="AV91" s="36"/>
      <c r="BE91" s="27"/>
      <c r="BF91" s="27"/>
      <c r="BG91" s="27"/>
      <c r="BH91" s="27"/>
      <c r="CP91" s="36"/>
      <c r="CQ91" s="36"/>
      <c r="CR91" s="36"/>
      <c r="DO91" s="27"/>
      <c r="DP91" s="27"/>
      <c r="DS91" s="31"/>
      <c r="DY91" s="31"/>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c r="AI92" s="42"/>
      <c r="AJ92" s="43"/>
      <c r="AT92" s="28"/>
      <c r="AV92" s="36"/>
      <c r="BE92" s="27"/>
      <c r="BF92" s="27"/>
      <c r="BG92" s="27"/>
      <c r="BH92" s="27"/>
      <c r="CP92" s="36"/>
      <c r="CQ92" s="36"/>
      <c r="CR92" s="36"/>
      <c r="DO92" s="27"/>
      <c r="DP92" s="27"/>
      <c r="DS92" s="31"/>
      <c r="DY92" s="31"/>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c r="AI93" s="42"/>
      <c r="AJ93" s="43"/>
      <c r="AT93" s="28"/>
      <c r="AV93" s="36"/>
      <c r="BE93" s="27"/>
      <c r="BF93" s="27"/>
      <c r="BG93" s="27"/>
      <c r="BH93" s="27"/>
      <c r="CP93" s="36"/>
      <c r="CQ93" s="36"/>
      <c r="CR93" s="36"/>
      <c r="DO93" s="27"/>
      <c r="DP93" s="27"/>
      <c r="DS93" s="31"/>
      <c r="DY93" s="31"/>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7" t="str">
        <f aca="false">IF(ISBLANK([1]Values!$F122),"",[1]Values!P122)</f>
        <v/>
      </c>
      <c r="Q123" s="47" t="str">
        <f aca="false">IF(ISBLANK([1]Values!$F122),"",[1]Values!Q122)</f>
        <v/>
      </c>
      <c r="R123" s="47" t="str">
        <f aca="false">IF(ISBLANK([1]Values!$F122),"",[1]Values!R122)</f>
        <v/>
      </c>
      <c r="S123" s="47" t="str">
        <f aca="false">IF(ISBLANK([1]Values!$F122),"",[1]Values!S122)</f>
        <v/>
      </c>
      <c r="T123" s="47" t="str">
        <f aca="false">IF(ISBLANK([1]Values!$F122),"",[1]Values!T122)</f>
        <v/>
      </c>
      <c r="U123" s="47"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7" t="str">
        <f aca="false">IF(ISBLANK([1]Values!$F123),"",[1]Values!P123)</f>
        <v/>
      </c>
      <c r="Q124" s="47" t="str">
        <f aca="false">IF(ISBLANK([1]Values!$F123),"",[1]Values!Q123)</f>
        <v/>
      </c>
      <c r="R124" s="47" t="str">
        <f aca="false">IF(ISBLANK([1]Values!$F123),"",[1]Values!R123)</f>
        <v/>
      </c>
      <c r="S124" s="47" t="str">
        <f aca="false">IF(ISBLANK([1]Values!$F123),"",[1]Values!S123)</f>
        <v/>
      </c>
      <c r="T124" s="47" t="str">
        <f aca="false">IF(ISBLANK([1]Values!$F123),"",[1]Values!T123)</f>
        <v/>
      </c>
      <c r="U124" s="47"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7" t="str">
        <f aca="false">IF(ISBLANK([1]Values!$F124),"",[1]Values!P124)</f>
        <v/>
      </c>
      <c r="Q125" s="47" t="str">
        <f aca="false">IF(ISBLANK([1]Values!$F124),"",[1]Values!Q124)</f>
        <v/>
      </c>
      <c r="R125" s="47" t="str">
        <f aca="false">IF(ISBLANK([1]Values!$F124),"",[1]Values!R124)</f>
        <v/>
      </c>
      <c r="S125" s="47" t="str">
        <f aca="false">IF(ISBLANK([1]Values!$F124),"",[1]Values!S124)</f>
        <v/>
      </c>
      <c r="T125" s="47" t="str">
        <f aca="false">IF(ISBLANK([1]Values!$F124),"",[1]Values!T124)</f>
        <v/>
      </c>
      <c r="U125" s="47"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7" t="str">
        <f aca="false">IF(ISBLANK([1]Values!$F125),"",[1]Values!P125)</f>
        <v/>
      </c>
      <c r="Q126" s="47" t="str">
        <f aca="false">IF(ISBLANK([1]Values!$F125),"",[1]Values!Q125)</f>
        <v/>
      </c>
      <c r="R126" s="47" t="str">
        <f aca="false">IF(ISBLANK([1]Values!$F125),"",[1]Values!R125)</f>
        <v/>
      </c>
      <c r="S126" s="47" t="str">
        <f aca="false">IF(ISBLANK([1]Values!$F125),"",[1]Values!S125)</f>
        <v/>
      </c>
      <c r="T126" s="47" t="str">
        <f aca="false">IF(ISBLANK([1]Values!$F125),"",[1]Values!T125)</f>
        <v/>
      </c>
      <c r="U126" s="47"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7" t="str">
        <f aca="false">IF(ISBLANK([1]Values!$F126),"",[1]Values!P126)</f>
        <v/>
      </c>
      <c r="Q127" s="47" t="str">
        <f aca="false">IF(ISBLANK([1]Values!$F126),"",[1]Values!Q126)</f>
        <v/>
      </c>
      <c r="R127" s="47" t="str">
        <f aca="false">IF(ISBLANK([1]Values!$F126),"",[1]Values!R126)</f>
        <v/>
      </c>
      <c r="S127" s="47" t="str">
        <f aca="false">IF(ISBLANK([1]Values!$F126),"",[1]Values!S126)</f>
        <v/>
      </c>
      <c r="T127" s="47" t="str">
        <f aca="false">IF(ISBLANK([1]Values!$F126),"",[1]Values!T126)</f>
        <v/>
      </c>
      <c r="U127" s="47"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7" t="str">
        <f aca="false">IF(ISBLANK([1]Values!$F127),"",[1]Values!P127)</f>
        <v/>
      </c>
      <c r="Q128" s="47" t="str">
        <f aca="false">IF(ISBLANK([1]Values!$F127),"",[1]Values!Q127)</f>
        <v/>
      </c>
      <c r="R128" s="47" t="str">
        <f aca="false">IF(ISBLANK([1]Values!$F127),"",[1]Values!R127)</f>
        <v/>
      </c>
      <c r="S128" s="47" t="str">
        <f aca="false">IF(ISBLANK([1]Values!$F127),"",[1]Values!S127)</f>
        <v/>
      </c>
      <c r="T128" s="47" t="str">
        <f aca="false">IF(ISBLANK([1]Values!$F127),"",[1]Values!T127)</f>
        <v/>
      </c>
      <c r="U128" s="47"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7" t="str">
        <f aca="false">IF(ISBLANK([1]Values!$F128),"",[1]Values!P128)</f>
        <v/>
      </c>
      <c r="Q129" s="47" t="str">
        <f aca="false">IF(ISBLANK([1]Values!$F128),"",[1]Values!Q128)</f>
        <v/>
      </c>
      <c r="R129" s="47" t="str">
        <f aca="false">IF(ISBLANK([1]Values!$F128),"",[1]Values!R128)</f>
        <v/>
      </c>
      <c r="S129" s="47" t="str">
        <f aca="false">IF(ISBLANK([1]Values!$F128),"",[1]Values!S128)</f>
        <v/>
      </c>
      <c r="T129" s="47" t="str">
        <f aca="false">IF(ISBLANK([1]Values!$F128),"",[1]Values!T128)</f>
        <v/>
      </c>
      <c r="U129" s="47"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7" t="str">
        <f aca="false">IF(ISBLANK([1]Values!$F129),"",[1]Values!P129)</f>
        <v/>
      </c>
      <c r="Q130" s="47" t="str">
        <f aca="false">IF(ISBLANK([1]Values!$F129),"",[1]Values!Q129)</f>
        <v/>
      </c>
      <c r="R130" s="47" t="str">
        <f aca="false">IF(ISBLANK([1]Values!$F129),"",[1]Values!R129)</f>
        <v/>
      </c>
      <c r="S130" s="47" t="str">
        <f aca="false">IF(ISBLANK([1]Values!$F129),"",[1]Values!S129)</f>
        <v/>
      </c>
      <c r="T130" s="47" t="str">
        <f aca="false">IF(ISBLANK([1]Values!$F129),"",[1]Values!T129)</f>
        <v/>
      </c>
      <c r="U130" s="47"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7" t="str">
        <f aca="false">IF(ISBLANK([1]Values!$F130),"",[1]Values!P130)</f>
        <v/>
      </c>
      <c r="Q131" s="47" t="str">
        <f aca="false">IF(ISBLANK([1]Values!$F130),"",[1]Values!Q130)</f>
        <v/>
      </c>
      <c r="R131" s="47" t="str">
        <f aca="false">IF(ISBLANK([1]Values!$F130),"",[1]Values!R130)</f>
        <v/>
      </c>
      <c r="S131" s="47" t="str">
        <f aca="false">IF(ISBLANK([1]Values!$F130),"",[1]Values!S130)</f>
        <v/>
      </c>
      <c r="T131" s="47" t="str">
        <f aca="false">IF(ISBLANK([1]Values!$F130),"",[1]Values!T130)</f>
        <v/>
      </c>
      <c r="U131" s="47"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c r="AI194" s="42"/>
      <c r="AJ194" s="43"/>
      <c r="AV194" s="28"/>
      <c r="BE194" s="27"/>
      <c r="BF194" s="27"/>
      <c r="BG194" s="27"/>
      <c r="BH194" s="27"/>
      <c r="CP194" s="36"/>
      <c r="CQ194" s="36"/>
      <c r="CR194" s="36"/>
      <c r="DO194" s="27"/>
      <c r="DP194" s="27"/>
      <c r="DS194" s="31"/>
      <c r="DY194" s="31"/>
      <c r="DZ194" s="31"/>
      <c r="EA194" s="31"/>
      <c r="EB194" s="31"/>
      <c r="EC194" s="31"/>
      <c r="EV194" s="31"/>
      <c r="FI194" s="36"/>
      <c r="FJ194" s="36"/>
      <c r="FO194" s="28"/>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c r="AI195" s="42"/>
      <c r="AJ195" s="43"/>
      <c r="AV195" s="28"/>
      <c r="BE195" s="27"/>
      <c r="BF195" s="27"/>
      <c r="BG195" s="27"/>
      <c r="BH195" s="27"/>
      <c r="CP195" s="36"/>
      <c r="CQ195" s="36"/>
      <c r="CR195" s="36"/>
      <c r="DO195" s="27"/>
      <c r="DP195" s="27"/>
      <c r="DS195" s="31"/>
      <c r="DY195" s="31"/>
      <c r="DZ195" s="31"/>
      <c r="EA195" s="31"/>
      <c r="EB195" s="31"/>
      <c r="EC195" s="31"/>
      <c r="EV195" s="31"/>
      <c r="FI195" s="36"/>
      <c r="FJ195" s="36"/>
      <c r="FO195" s="28"/>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c r="AI196" s="42"/>
      <c r="AJ196" s="43"/>
      <c r="AV196" s="28"/>
      <c r="BE196" s="27"/>
      <c r="BF196" s="27"/>
      <c r="BG196" s="27"/>
      <c r="BH196" s="27"/>
      <c r="CP196" s="36"/>
      <c r="CQ196" s="36"/>
      <c r="CR196" s="36"/>
      <c r="DO196" s="27"/>
      <c r="DP196" s="27"/>
      <c r="DS196" s="31"/>
      <c r="DY196" s="31"/>
      <c r="DZ196" s="31"/>
      <c r="EA196" s="31"/>
      <c r="EB196" s="31"/>
      <c r="EC196" s="31"/>
      <c r="EV196" s="31"/>
      <c r="FI196" s="36"/>
      <c r="FJ196" s="36"/>
      <c r="FO196" s="28"/>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c r="AI197" s="42"/>
      <c r="AJ197" s="43"/>
      <c r="AV197" s="28"/>
      <c r="BE197" s="27"/>
      <c r="BF197" s="27"/>
      <c r="BG197" s="27"/>
      <c r="BH197" s="27"/>
      <c r="CP197" s="36"/>
      <c r="CQ197" s="36"/>
      <c r="CR197" s="36"/>
      <c r="DO197" s="27"/>
      <c r="DP197" s="27"/>
      <c r="DS197" s="31"/>
      <c r="DY197" s="31"/>
      <c r="DZ197" s="31"/>
      <c r="EA197" s="31"/>
      <c r="EB197" s="31"/>
      <c r="EC197" s="31"/>
      <c r="EV197" s="31"/>
      <c r="FI197" s="36"/>
      <c r="FJ197" s="36"/>
      <c r="FO197" s="28"/>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c r="AI198" s="42"/>
      <c r="AJ198" s="43"/>
      <c r="AV198" s="28"/>
      <c r="BE198" s="27"/>
      <c r="BF198" s="27"/>
      <c r="BG198" s="27"/>
      <c r="BH198" s="27"/>
      <c r="CP198" s="36"/>
      <c r="CQ198" s="36"/>
      <c r="CR198" s="36"/>
      <c r="DO198" s="27"/>
      <c r="DP198" s="27"/>
      <c r="DS198" s="31"/>
      <c r="DY198" s="31"/>
      <c r="DZ198" s="31"/>
      <c r="EA198" s="31"/>
      <c r="EB198" s="31"/>
      <c r="EC198" s="31"/>
      <c r="EV198" s="31"/>
      <c r="FI198" s="36"/>
      <c r="FJ198" s="36"/>
      <c r="FO198" s="28"/>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c r="AI199" s="42"/>
      <c r="AJ199" s="43"/>
      <c r="AV199" s="28"/>
      <c r="BE199" s="27"/>
      <c r="BF199" s="27"/>
      <c r="BG199" s="27"/>
      <c r="BH199" s="27"/>
      <c r="CP199" s="36"/>
      <c r="CQ199" s="36"/>
      <c r="CR199" s="36"/>
      <c r="DO199" s="27"/>
      <c r="DP199" s="27"/>
      <c r="DS199" s="31"/>
      <c r="DY199" s="31"/>
      <c r="DZ199" s="31"/>
      <c r="EA199" s="31"/>
      <c r="EB199" s="31"/>
      <c r="EC199" s="31"/>
      <c r="EV199" s="31"/>
      <c r="FI199" s="36"/>
      <c r="FJ199" s="36"/>
      <c r="FO199" s="28"/>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c r="AI200" s="42"/>
      <c r="AJ200" s="43"/>
      <c r="AV200" s="28"/>
      <c r="BE200" s="27"/>
      <c r="BF200" s="27"/>
      <c r="BG200" s="27"/>
      <c r="BH200" s="27"/>
      <c r="CP200" s="36"/>
      <c r="CQ200" s="36"/>
      <c r="CR200" s="36"/>
      <c r="DO200" s="27"/>
      <c r="DP200" s="27"/>
      <c r="DS200" s="31"/>
      <c r="DY200" s="31"/>
      <c r="DZ200" s="31"/>
      <c r="EA200" s="31"/>
      <c r="EB200" s="31"/>
      <c r="EC200" s="31"/>
      <c r="EV200" s="31"/>
      <c r="FI200" s="36"/>
      <c r="FJ200" s="36"/>
      <c r="FO200" s="28"/>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c r="AI201" s="42"/>
      <c r="AJ201" s="43"/>
      <c r="AV201" s="28"/>
      <c r="BE201" s="27"/>
      <c r="BF201" s="27"/>
      <c r="BG201" s="27"/>
      <c r="BH201" s="27"/>
      <c r="CP201" s="36"/>
      <c r="CQ201" s="36"/>
      <c r="CR201" s="36"/>
      <c r="DO201" s="27"/>
      <c r="DP201" s="27"/>
      <c r="DS201" s="31"/>
      <c r="DY201" s="31"/>
      <c r="DZ201" s="31"/>
      <c r="EA201" s="31"/>
      <c r="EB201" s="31"/>
      <c r="EC201" s="31"/>
      <c r="EV201" s="31"/>
      <c r="FI201" s="36"/>
      <c r="FJ201" s="36"/>
      <c r="FO201" s="28"/>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c r="AI202" s="42"/>
      <c r="AJ202" s="43"/>
      <c r="AV202" s="28"/>
      <c r="BE202" s="27"/>
      <c r="BF202" s="27"/>
      <c r="BG202" s="27"/>
      <c r="BH202" s="27"/>
      <c r="CP202" s="36"/>
      <c r="CQ202" s="36"/>
      <c r="CR202" s="36"/>
      <c r="DO202" s="27"/>
      <c r="DP202" s="27"/>
      <c r="DS202" s="31"/>
      <c r="DY202" s="31"/>
      <c r="DZ202" s="31"/>
      <c r="EA202" s="31"/>
      <c r="EB202" s="31"/>
      <c r="EC202" s="31"/>
      <c r="EV202" s="31"/>
      <c r="FI202" s="36"/>
      <c r="FJ202" s="36"/>
      <c r="FO202" s="28"/>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c r="AI203" s="42"/>
      <c r="AJ203" s="43"/>
      <c r="AV203" s="28"/>
      <c r="BE203" s="27"/>
      <c r="BF203" s="27"/>
      <c r="BG203" s="27"/>
      <c r="BH203" s="27"/>
      <c r="CP203" s="36"/>
      <c r="CQ203" s="36"/>
      <c r="CR203" s="36"/>
      <c r="DO203" s="27"/>
      <c r="DP203" s="27"/>
      <c r="DS203" s="31"/>
      <c r="DY203" s="31"/>
      <c r="DZ203" s="31"/>
      <c r="EA203" s="31"/>
      <c r="EB203" s="31"/>
      <c r="EC203" s="31"/>
      <c r="EV203" s="31"/>
      <c r="FI203" s="36"/>
      <c r="FJ203" s="36"/>
      <c r="FO203" s="28"/>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c r="AI204" s="42"/>
      <c r="AJ204" s="43"/>
      <c r="AV204" s="28"/>
      <c r="BE204" s="27"/>
      <c r="BF204" s="27"/>
      <c r="BG204" s="27"/>
      <c r="BH204" s="27"/>
      <c r="CP204" s="36"/>
      <c r="CQ204" s="36"/>
      <c r="CR204" s="36"/>
      <c r="DO204" s="27"/>
      <c r="DP204" s="27"/>
      <c r="DS204" s="31"/>
      <c r="DY204" s="31"/>
      <c r="DZ204" s="31"/>
      <c r="EA204" s="31"/>
      <c r="EB204" s="31"/>
      <c r="EC204" s="31"/>
      <c r="EV204" s="31"/>
      <c r="FI204" s="36"/>
      <c r="FJ204" s="36"/>
      <c r="FO204" s="28"/>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37" activeCellId="0" sqref="B37"/>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8"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9" t="s">
        <v>345</v>
      </c>
      <c r="B1" s="50"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1" t="s">
        <v>346</v>
      </c>
      <c r="F1" s="51"/>
      <c r="G1" s="51"/>
      <c r="H1" s="52"/>
      <c r="I1" s="52"/>
    </row>
    <row r="2" customFormat="false" ht="12.8" hidden="false" customHeight="false" outlineLevel="0" collapsed="false">
      <c r="A2" s="49" t="s">
        <v>347</v>
      </c>
      <c r="B2" s="50"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9" t="s">
        <v>348</v>
      </c>
      <c r="B3" s="53" t="s">
        <v>349</v>
      </c>
      <c r="C3" s="49" t="s">
        <v>350</v>
      </c>
      <c r="D3" s="49" t="s">
        <v>351</v>
      </c>
      <c r="E3" s="49" t="s">
        <v>352</v>
      </c>
      <c r="F3" s="49" t="s">
        <v>353</v>
      </c>
      <c r="G3" s="49" t="s">
        <v>354</v>
      </c>
      <c r="H3" s="49" t="s">
        <v>355</v>
      </c>
      <c r="I3" s="49" t="s">
        <v>356</v>
      </c>
      <c r="J3" s="49" t="s">
        <v>357</v>
      </c>
      <c r="K3" s="49" t="s">
        <v>358</v>
      </c>
      <c r="L3" s="49" t="s">
        <v>359</v>
      </c>
      <c r="M3" s="49" t="s">
        <v>360</v>
      </c>
      <c r="N3" s="49" t="s">
        <v>361</v>
      </c>
      <c r="O3" s="49" t="s">
        <v>362</v>
      </c>
      <c r="V3" s="0" t="s">
        <v>363</v>
      </c>
    </row>
    <row r="4" customFormat="false" ht="23.85" hidden="false" customHeight="false" outlineLevel="0" collapsed="false">
      <c r="A4" s="49" t="s">
        <v>364</v>
      </c>
      <c r="B4" s="54" t="n">
        <v>64.99</v>
      </c>
      <c r="C4" s="55" t="n">
        <f aca="false">FALSE()</f>
        <v>0</v>
      </c>
      <c r="D4" s="55" t="n">
        <f aca="false">TRUE()</f>
        <v>1</v>
      </c>
      <c r="E4" s="56" t="n">
        <v>5714401465010</v>
      </c>
      <c r="F4" s="56" t="s">
        <v>365</v>
      </c>
      <c r="G4" s="57"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8" t="n">
        <f aca="false">TRUE()</f>
        <v>1</v>
      </c>
      <c r="J4" s="59" t="n">
        <f aca="false">FALSE()</f>
        <v>0</v>
      </c>
      <c r="K4" s="56" t="s">
        <v>367</v>
      </c>
      <c r="L4" s="60" t="n">
        <f aca="false">TRUE()</f>
        <v>1</v>
      </c>
      <c r="M4" s="61" t="str">
        <f aca="false">IF(ISBLANK(K4),"",IF(L4, "https://raw.githubusercontent.com/PatrickVibild/TellusAmazonPictures/master/pictures/"&amp;K4&amp;"/1.jpg","https://download.lenovo.com/Images/Parts/"&amp;K4&amp;"/"&amp;K4&amp;"_A.jpg"))</f>
        <v>https://raw.githubusercontent.com/PatrickVibild/TellusAmazonPictures/master/pictures/Lenovo/T460s/RG/DE/1.jpg</v>
      </c>
      <c r="N4" s="61" t="str">
        <f aca="false">IF(ISBLANK(K4),"",IF(L4, "https://raw.githubusercontent.com/PatrickVibild/TellusAmazonPictures/master/pictures/"&amp;K4&amp;"/2.jpg","https://download.lenovo.com/Images/Parts/"&amp;K4&amp;"/"&amp;K4&amp;"_B.jpg"))</f>
        <v>https://raw.githubusercontent.com/PatrickVibild/TellusAmazonPictures/master/pictures/Lenovo/T460s/RG/DE/2.jpg</v>
      </c>
      <c r="O4" s="62" t="str">
        <f aca="false">IF(ISBLANK(K4),"",IF(L4, "https://raw.githubusercontent.com/PatrickVibild/TellusAmazonPictures/master/pictures/"&amp;K4&amp;"/3.jpg","https://download.lenovo.com/Images/Parts/"&amp;K4&amp;"/"&amp;K4&amp;"_details.jpg"))</f>
        <v>https://raw.githubusercontent.com/PatrickVibild/TellusAmazonPictures/master/pictures/Lenovo/T460s/RG/DE/3.jpg</v>
      </c>
      <c r="P4" s="0" t="str">
        <f aca="false">IF(ISBLANK(K4),"",IF(L4, "https://raw.githubusercontent.com/PatrickVibild/TellusAmazonPictures/master/pictures/"&amp;K4&amp;"/4.jpg", ""))</f>
        <v>https://raw.githubusercontent.com/PatrickVibild/TellusAmazonPictures/master/pictures/Lenovo/T460s/RG/DE/4.jpg</v>
      </c>
      <c r="Q4" s="0" t="str">
        <f aca="false">IF(ISBLANK(K4),"",IF(L4, "https://raw.githubusercontent.com/PatrickVibild/TellusAmazonPictures/master/pictures/"&amp;K4&amp;"/5.jpg", ""))</f>
        <v>https://raw.githubusercontent.com/PatrickVibild/TellusAmazonPictures/master/pictures/Lenovo/T460s/RG/DE/5.jpg</v>
      </c>
      <c r="R4" s="0" t="str">
        <f aca="false">IF(ISBLANK(K4),"",IF(L4, "https://raw.githubusercontent.com/PatrickVibild/TellusAmazonPictures/master/pictures/"&amp;K4&amp;"/6.jpg", ""))</f>
        <v>https://raw.githubusercontent.com/PatrickVibild/TellusAmazonPictures/master/pictures/Lenovo/T460s/RG/DE/6.jpg</v>
      </c>
      <c r="S4" s="0" t="str">
        <f aca="false">IF(ISBLANK(K4),"",IF(L4, "https://raw.githubusercontent.com/PatrickVibild/TellusAmazonPictures/master/pictures/"&amp;K4&amp;"/7.jpg", ""))</f>
        <v>https://raw.githubusercontent.com/PatrickVibild/TellusAmazonPictures/master/pictures/Lenovo/T460s/RG/DE/7.jpg</v>
      </c>
      <c r="T4" s="0" t="str">
        <f aca="false">IF(ISBLANK(K4),"",IF(L4, "https://raw.githubusercontent.com/PatrickVibild/TellusAmazonPictures/master/pictures/"&amp;K4&amp;"/8.jpg",""))</f>
        <v>https://raw.githubusercontent.com/PatrickVibild/TellusAmazonPictures/master/pictures/Lenovo/T460s/RG/DE/8.jpg</v>
      </c>
      <c r="U4" s="0" t="str">
        <f aca="false">IF(ISBLANK(K4),"",IF(L4, "https://raw.githubusercontent.com/PatrickVibild/TellusAmazonPictures/master/pictures/"&amp;K4&amp;"/9.jpg", ""))</f>
        <v>https://raw.githubusercontent.com/PatrickVibild/TellusAmazonPictures/master/pictures/Lenovo/T460s/RG/DE/9.jpg</v>
      </c>
      <c r="V4" s="63" t="n">
        <f aca="false">MATCH(G4,options!$D$1:$D$20,0)</f>
        <v>1</v>
      </c>
    </row>
    <row r="5" customFormat="false" ht="23.85" hidden="false" customHeight="false" outlineLevel="0" collapsed="false">
      <c r="A5" s="49" t="s">
        <v>368</v>
      </c>
      <c r="B5" s="54" t="n">
        <v>54.99</v>
      </c>
      <c r="C5" s="55" t="n">
        <f aca="false">FALSE()</f>
        <v>0</v>
      </c>
      <c r="D5" s="55" t="n">
        <f aca="false">TRUE()</f>
        <v>1</v>
      </c>
      <c r="E5" s="56" t="n">
        <v>5714401465027</v>
      </c>
      <c r="F5" s="56" t="s">
        <v>369</v>
      </c>
      <c r="G5" s="57"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8" t="n">
        <f aca="false">TRUE()</f>
        <v>1</v>
      </c>
      <c r="J5" s="59" t="n">
        <f aca="false">FALSE()</f>
        <v>0</v>
      </c>
      <c r="K5" s="56" t="s">
        <v>371</v>
      </c>
      <c r="L5" s="60" t="n">
        <f aca="false">TRUE()</f>
        <v>1</v>
      </c>
      <c r="M5" s="61" t="str">
        <f aca="false">IF(ISBLANK(K5),"",IF(L5, "https://raw.githubusercontent.com/PatrickVibild/TellusAmazonPictures/master/pictures/"&amp;K5&amp;"/1.jpg","https://download.lenovo.com/Images/Parts/"&amp;K5&amp;"/"&amp;K5&amp;"_A.jpg"))</f>
        <v>https://raw.githubusercontent.com/PatrickVibild/TellusAmazonPictures/master/pictures/Lenovo/T460s/RG/FR/1.jpg</v>
      </c>
      <c r="N5" s="61" t="str">
        <f aca="false">IF(ISBLANK(K5),"",IF(L5, "https://raw.githubusercontent.com/PatrickVibild/TellusAmazonPictures/master/pictures/"&amp;K5&amp;"/2.jpg","https://download.lenovo.com/Images/Parts/"&amp;K5&amp;"/"&amp;K5&amp;"_B.jpg"))</f>
        <v>https://raw.githubusercontent.com/PatrickVibild/TellusAmazonPictures/master/pictures/Lenovo/T460s/RG/FR/2.jpg</v>
      </c>
      <c r="O5" s="62" t="str">
        <f aca="false">IF(ISBLANK(K5),"",IF(L5, "https://raw.githubusercontent.com/PatrickVibild/TellusAmazonPictures/master/pictures/"&amp;K5&amp;"/3.jpg","https://download.lenovo.com/Images/Parts/"&amp;K5&amp;"/"&amp;K5&amp;"_details.jpg"))</f>
        <v>https://raw.githubusercontent.com/PatrickVibild/TellusAmazonPictures/master/pictures/Lenovo/T460s/RG/FR/3.jpg</v>
      </c>
      <c r="P5" s="0" t="str">
        <f aca="false">IF(ISBLANK(K5),"",IF(L5, "https://raw.githubusercontent.com/PatrickVibild/TellusAmazonPictures/master/pictures/"&amp;K5&amp;"/4.jpg", ""))</f>
        <v>https://raw.githubusercontent.com/PatrickVibild/TellusAmazonPictures/master/pictures/Lenovo/T460s/RG/FR/4.jpg</v>
      </c>
      <c r="Q5" s="0" t="str">
        <f aca="false">IF(ISBLANK(K5),"",IF(L5, "https://raw.githubusercontent.com/PatrickVibild/TellusAmazonPictures/master/pictures/"&amp;K5&amp;"/5.jpg", ""))</f>
        <v>https://raw.githubusercontent.com/PatrickVibild/TellusAmazonPictures/master/pictures/Lenovo/T460s/RG/FR/5.jpg</v>
      </c>
      <c r="R5" s="0" t="str">
        <f aca="false">IF(ISBLANK(K5),"",IF(L5, "https://raw.githubusercontent.com/PatrickVibild/TellusAmazonPictures/master/pictures/"&amp;K5&amp;"/6.jpg", ""))</f>
        <v>https://raw.githubusercontent.com/PatrickVibild/TellusAmazonPictures/master/pictures/Lenovo/T460s/RG/FR/6.jpg</v>
      </c>
      <c r="S5" s="0" t="str">
        <f aca="false">IF(ISBLANK(K5),"",IF(L5, "https://raw.githubusercontent.com/PatrickVibild/TellusAmazonPictures/master/pictures/"&amp;K5&amp;"/7.jpg", ""))</f>
        <v>https://raw.githubusercontent.com/PatrickVibild/TellusAmazonPictures/master/pictures/Lenovo/T460s/RG/FR/7.jpg</v>
      </c>
      <c r="T5" s="0" t="str">
        <f aca="false">IF(ISBLANK(K5),"",IF(L5, "https://raw.githubusercontent.com/PatrickVibild/TellusAmazonPictures/master/pictures/"&amp;K5&amp;"/8.jpg",""))</f>
        <v>https://raw.githubusercontent.com/PatrickVibild/TellusAmazonPictures/master/pictures/Lenovo/T460s/RG/FR/8.jpg</v>
      </c>
      <c r="U5" s="0" t="str">
        <f aca="false">IF(ISBLANK(K5),"",IF(L5, "https://raw.githubusercontent.com/PatrickVibild/TellusAmazonPictures/master/pictures/"&amp;K5&amp;"/9.jpg", ""))</f>
        <v>https://raw.githubusercontent.com/PatrickVibild/TellusAmazonPictures/master/pictures/Lenovo/T460s/RG/FR/9.jpg</v>
      </c>
      <c r="V5" s="63" t="n">
        <f aca="false">MATCH(G5,options!$D$1:$D$20,0)</f>
        <v>2</v>
      </c>
    </row>
    <row r="6" customFormat="false" ht="23.85" hidden="false" customHeight="false" outlineLevel="0" collapsed="false">
      <c r="A6" s="49" t="s">
        <v>372</v>
      </c>
      <c r="B6" s="64" t="s">
        <v>373</v>
      </c>
      <c r="C6" s="55" t="n">
        <f aca="false">FALSE()</f>
        <v>0</v>
      </c>
      <c r="D6" s="55" t="n">
        <f aca="false">TRUE()</f>
        <v>1</v>
      </c>
      <c r="E6" s="56" t="n">
        <v>5714401465034</v>
      </c>
      <c r="F6" s="56" t="s">
        <v>374</v>
      </c>
      <c r="G6" s="57"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8" t="n">
        <f aca="false">TRUE()</f>
        <v>1</v>
      </c>
      <c r="J6" s="59" t="n">
        <f aca="false">FALSE()</f>
        <v>0</v>
      </c>
      <c r="K6" s="56" t="s">
        <v>376</v>
      </c>
      <c r="L6" s="60" t="n">
        <f aca="false">TRUE()</f>
        <v>1</v>
      </c>
      <c r="M6" s="61" t="str">
        <f aca="false">IF(ISBLANK(K6),"",IF(L6, "https://raw.githubusercontent.com/PatrickVibild/TellusAmazonPictures/master/pictures/"&amp;K6&amp;"/1.jpg","https://download.lenovo.com/Images/Parts/"&amp;K6&amp;"/"&amp;K6&amp;"_A.jpg"))</f>
        <v>https://raw.githubusercontent.com/PatrickVibild/TellusAmazonPictures/master/pictures/Lenovo/T460s/RG/IT/1.jpg</v>
      </c>
      <c r="N6" s="61" t="str">
        <f aca="false">IF(ISBLANK(K6),"",IF(L6, "https://raw.githubusercontent.com/PatrickVibild/TellusAmazonPictures/master/pictures/"&amp;K6&amp;"/2.jpg","https://download.lenovo.com/Images/Parts/"&amp;K6&amp;"/"&amp;K6&amp;"_B.jpg"))</f>
        <v>https://raw.githubusercontent.com/PatrickVibild/TellusAmazonPictures/master/pictures/Lenovo/T460s/RG/IT/2.jpg</v>
      </c>
      <c r="O6" s="62" t="str">
        <f aca="false">IF(ISBLANK(K6),"",IF(L6, "https://raw.githubusercontent.com/PatrickVibild/TellusAmazonPictures/master/pictures/"&amp;K6&amp;"/3.jpg","https://download.lenovo.com/Images/Parts/"&amp;K6&amp;"/"&amp;K6&amp;"_details.jpg"))</f>
        <v>https://raw.githubusercontent.com/PatrickVibild/TellusAmazonPictures/master/pictures/Lenovo/T460s/RG/IT/3.jpg</v>
      </c>
      <c r="P6" s="0" t="str">
        <f aca="false">IF(ISBLANK(K6),"",IF(L6, "https://raw.githubusercontent.com/PatrickVibild/TellusAmazonPictures/master/pictures/"&amp;K6&amp;"/4.jpg", ""))</f>
        <v>https://raw.githubusercontent.com/PatrickVibild/TellusAmazonPictures/master/pictures/Lenovo/T460s/RG/IT/4.jpg</v>
      </c>
      <c r="Q6" s="0" t="str">
        <f aca="false">IF(ISBLANK(K6),"",IF(L6, "https://raw.githubusercontent.com/PatrickVibild/TellusAmazonPictures/master/pictures/"&amp;K6&amp;"/5.jpg", ""))</f>
        <v>https://raw.githubusercontent.com/PatrickVibild/TellusAmazonPictures/master/pictures/Lenovo/T460s/RG/IT/5.jpg</v>
      </c>
      <c r="R6" s="0" t="str">
        <f aca="false">IF(ISBLANK(K6),"",IF(L6, "https://raw.githubusercontent.com/PatrickVibild/TellusAmazonPictures/master/pictures/"&amp;K6&amp;"/6.jpg", ""))</f>
        <v>https://raw.githubusercontent.com/PatrickVibild/TellusAmazonPictures/master/pictures/Lenovo/T460s/RG/IT/6.jpg</v>
      </c>
      <c r="S6" s="0" t="str">
        <f aca="false">IF(ISBLANK(K6),"",IF(L6, "https://raw.githubusercontent.com/PatrickVibild/TellusAmazonPictures/master/pictures/"&amp;K6&amp;"/7.jpg", ""))</f>
        <v>https://raw.githubusercontent.com/PatrickVibild/TellusAmazonPictures/master/pictures/Lenovo/T460s/RG/IT/7.jpg</v>
      </c>
      <c r="T6" s="0" t="str">
        <f aca="false">IF(ISBLANK(K6),"",IF(L6, "https://raw.githubusercontent.com/PatrickVibild/TellusAmazonPictures/master/pictures/"&amp;K6&amp;"/8.jpg",""))</f>
        <v>https://raw.githubusercontent.com/PatrickVibild/TellusAmazonPictures/master/pictures/Lenovo/T460s/RG/IT/8.jpg</v>
      </c>
      <c r="U6" s="0" t="str">
        <f aca="false">IF(ISBLANK(K6),"",IF(L6, "https://raw.githubusercontent.com/PatrickVibild/TellusAmazonPictures/master/pictures/"&amp;K6&amp;"/9.jpg", ""))</f>
        <v>https://raw.githubusercontent.com/PatrickVibild/TellusAmazonPictures/master/pictures/Lenovo/T460s/RG/IT/9.jpg</v>
      </c>
      <c r="V6" s="63" t="n">
        <f aca="false">MATCH(G6,options!$D$1:$D$20,0)</f>
        <v>3</v>
      </c>
    </row>
    <row r="7" customFormat="false" ht="23.85" hidden="false" customHeight="false" outlineLevel="0" collapsed="false">
      <c r="A7" s="49" t="s">
        <v>377</v>
      </c>
      <c r="B7" s="65" t="str">
        <f aca="false">IF(B6=options!C1,"41","41")</f>
        <v>41</v>
      </c>
      <c r="C7" s="55" t="n">
        <f aca="false">FALSE()</f>
        <v>0</v>
      </c>
      <c r="D7" s="55" t="n">
        <f aca="false">TRUE()</f>
        <v>1</v>
      </c>
      <c r="E7" s="56" t="n">
        <v>5714401465041</v>
      </c>
      <c r="F7" s="56" t="s">
        <v>378</v>
      </c>
      <c r="G7" s="57"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8" t="n">
        <f aca="false">TRUE()</f>
        <v>1</v>
      </c>
      <c r="J7" s="59" t="n">
        <f aca="false">FALSE()</f>
        <v>0</v>
      </c>
      <c r="K7" s="56" t="s">
        <v>380</v>
      </c>
      <c r="L7" s="60" t="b">
        <v>1</v>
      </c>
      <c r="M7" s="61" t="str">
        <f aca="false">IF(ISBLANK(K7),"",IF(L7, "https://raw.githubusercontent.com/PatrickVibild/TellusAmazonPictures/master/pictures/"&amp;K7&amp;"/1.jpg","https://download.lenovo.com/Images/Parts/"&amp;K7&amp;"/"&amp;K7&amp;"_A.jpg"))</f>
        <v>https://raw.githubusercontent.com/PatrickVibild/TellusAmazonPictures/master/pictures/Lenovo/T460s/RG/ES/1.jpg</v>
      </c>
      <c r="N7" s="61" t="str">
        <f aca="false">IF(ISBLANK(K7),"",IF(L7, "https://raw.githubusercontent.com/PatrickVibild/TellusAmazonPictures/master/pictures/"&amp;K7&amp;"/2.jpg","https://download.lenovo.com/Images/Parts/"&amp;K7&amp;"/"&amp;K7&amp;"_B.jpg"))</f>
        <v>https://raw.githubusercontent.com/PatrickVibild/TellusAmazonPictures/master/pictures/Lenovo/T460s/RG/ES/2.jpg</v>
      </c>
      <c r="O7" s="62" t="str">
        <f aca="false">IF(ISBLANK(K7),"",IF(L7, "https://raw.githubusercontent.com/PatrickVibild/TellusAmazonPictures/master/pictures/"&amp;K7&amp;"/3.jpg","https://download.lenovo.com/Images/Parts/"&amp;K7&amp;"/"&amp;K7&amp;"_details.jpg"))</f>
        <v>https://raw.githubusercontent.com/PatrickVibild/TellusAmazonPictures/master/pictures/Lenovo/T460s/RG/ES/3.jpg</v>
      </c>
      <c r="P7" s="0" t="str">
        <f aca="false">IF(ISBLANK(K7),"",IF(L7, "https://raw.githubusercontent.com/PatrickVibild/TellusAmazonPictures/master/pictures/"&amp;K7&amp;"/4.jpg", ""))</f>
        <v>https://raw.githubusercontent.com/PatrickVibild/TellusAmazonPictures/master/pictures/Lenovo/T460s/RG/ES/4.jpg</v>
      </c>
      <c r="Q7" s="0" t="str">
        <f aca="false">IF(ISBLANK(K7),"",IF(L7, "https://raw.githubusercontent.com/PatrickVibild/TellusAmazonPictures/master/pictures/"&amp;K7&amp;"/5.jpg", ""))</f>
        <v>https://raw.githubusercontent.com/PatrickVibild/TellusAmazonPictures/master/pictures/Lenovo/T460s/RG/ES/5.jpg</v>
      </c>
      <c r="R7" s="0" t="str">
        <f aca="false">IF(ISBLANK(K7),"",IF(L7, "https://raw.githubusercontent.com/PatrickVibild/TellusAmazonPictures/master/pictures/"&amp;K7&amp;"/6.jpg", ""))</f>
        <v>https://raw.githubusercontent.com/PatrickVibild/TellusAmazonPictures/master/pictures/Lenovo/T460s/RG/ES/6.jpg</v>
      </c>
      <c r="S7" s="0" t="str">
        <f aca="false">IF(ISBLANK(K7),"",IF(L7, "https://raw.githubusercontent.com/PatrickVibild/TellusAmazonPictures/master/pictures/"&amp;K7&amp;"/7.jpg", ""))</f>
        <v>https://raw.githubusercontent.com/PatrickVibild/TellusAmazonPictures/master/pictures/Lenovo/T460s/RG/ES/7.jpg</v>
      </c>
      <c r="T7" s="0" t="str">
        <f aca="false">IF(ISBLANK(K7),"",IF(L7, "https://raw.githubusercontent.com/PatrickVibild/TellusAmazonPictures/master/pictures/"&amp;K7&amp;"/8.jpg",""))</f>
        <v>https://raw.githubusercontent.com/PatrickVibild/TellusAmazonPictures/master/pictures/Lenovo/T460s/RG/ES/8.jpg</v>
      </c>
      <c r="U7" s="0" t="str">
        <f aca="false">IF(ISBLANK(K7),"",IF(L7, "https://raw.githubusercontent.com/PatrickVibild/TellusAmazonPictures/master/pictures/"&amp;K7&amp;"/9.jpg", ""))</f>
        <v>https://raw.githubusercontent.com/PatrickVibild/TellusAmazonPictures/master/pictures/Lenovo/T460s/RG/ES/9.jpg</v>
      </c>
      <c r="V7" s="63" t="n">
        <f aca="false">MATCH(G7,options!$D$1:$D$20,0)</f>
        <v>4</v>
      </c>
    </row>
    <row r="8" customFormat="false" ht="23.85" hidden="false" customHeight="false" outlineLevel="0" collapsed="false">
      <c r="A8" s="49" t="s">
        <v>381</v>
      </c>
      <c r="B8" s="65" t="str">
        <f aca="false">IF(B6=options!C1,"17","17")</f>
        <v>17</v>
      </c>
      <c r="C8" s="55" t="n">
        <f aca="false">FALSE()</f>
        <v>0</v>
      </c>
      <c r="D8" s="55" t="n">
        <f aca="false">TRUE()</f>
        <v>1</v>
      </c>
      <c r="E8" s="56" t="n">
        <v>5714401465058</v>
      </c>
      <c r="F8" s="56" t="s">
        <v>382</v>
      </c>
      <c r="G8" s="57"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8" t="n">
        <f aca="false">TRUE()</f>
        <v>1</v>
      </c>
      <c r="J8" s="59" t="n">
        <f aca="false">FALSE()</f>
        <v>0</v>
      </c>
      <c r="K8" s="56" t="s">
        <v>384</v>
      </c>
      <c r="L8" s="60" t="n">
        <f aca="false">TRUE()</f>
        <v>1</v>
      </c>
      <c r="M8" s="61" t="str">
        <f aca="false">IF(ISBLANK(K8),"",IF(L8, "https://raw.githubusercontent.com/PatrickVibild/TellusAmazonPictures/master/pictures/"&amp;K8&amp;"/1.jpg","https://download.lenovo.com/Images/Parts/"&amp;K8&amp;"/"&amp;K8&amp;"_A.jpg"))</f>
        <v>https://raw.githubusercontent.com/PatrickVibild/TellusAmazonPictures/master/pictures/Lenovo/T460s/RG/UK/1.jpg</v>
      </c>
      <c r="N8" s="61" t="str">
        <f aca="false">IF(ISBLANK(K8),"",IF(L8, "https://raw.githubusercontent.com/PatrickVibild/TellusAmazonPictures/master/pictures/"&amp;K8&amp;"/2.jpg","https://download.lenovo.com/Images/Parts/"&amp;K8&amp;"/"&amp;K8&amp;"_B.jpg"))</f>
        <v>https://raw.githubusercontent.com/PatrickVibild/TellusAmazonPictures/master/pictures/Lenovo/T460s/RG/UK/2.jpg</v>
      </c>
      <c r="O8" s="62" t="str">
        <f aca="false">IF(ISBLANK(K8),"",IF(L8, "https://raw.githubusercontent.com/PatrickVibild/TellusAmazonPictures/master/pictures/"&amp;K8&amp;"/3.jpg","https://download.lenovo.com/Images/Parts/"&amp;K8&amp;"/"&amp;K8&amp;"_details.jpg"))</f>
        <v>https://raw.githubusercontent.com/PatrickVibild/TellusAmazonPictures/master/pictures/Lenovo/T460s/RG/UK/3.jpg</v>
      </c>
      <c r="P8" s="0" t="str">
        <f aca="false">IF(ISBLANK(K8),"",IF(L8, "https://raw.githubusercontent.com/PatrickVibild/TellusAmazonPictures/master/pictures/"&amp;K8&amp;"/4.jpg", ""))</f>
        <v>https://raw.githubusercontent.com/PatrickVibild/TellusAmazonPictures/master/pictures/Lenovo/T460s/RG/UK/4.jpg</v>
      </c>
      <c r="Q8" s="0" t="str">
        <f aca="false">IF(ISBLANK(K8),"",IF(L8, "https://raw.githubusercontent.com/PatrickVibild/TellusAmazonPictures/master/pictures/"&amp;K8&amp;"/5.jpg", ""))</f>
        <v>https://raw.githubusercontent.com/PatrickVibild/TellusAmazonPictures/master/pictures/Lenovo/T460s/RG/UK/5.jpg</v>
      </c>
      <c r="R8" s="0" t="str">
        <f aca="false">IF(ISBLANK(K8),"",IF(L8, "https://raw.githubusercontent.com/PatrickVibild/TellusAmazonPictures/master/pictures/"&amp;K8&amp;"/6.jpg", ""))</f>
        <v>https://raw.githubusercontent.com/PatrickVibild/TellusAmazonPictures/master/pictures/Lenovo/T460s/RG/UK/6.jpg</v>
      </c>
      <c r="S8" s="0" t="str">
        <f aca="false">IF(ISBLANK(K8),"",IF(L8, "https://raw.githubusercontent.com/PatrickVibild/TellusAmazonPictures/master/pictures/"&amp;K8&amp;"/7.jpg", ""))</f>
        <v>https://raw.githubusercontent.com/PatrickVibild/TellusAmazonPictures/master/pictures/Lenovo/T460s/RG/UK/7.jpg</v>
      </c>
      <c r="T8" s="0" t="str">
        <f aca="false">IF(ISBLANK(K8),"",IF(L8, "https://raw.githubusercontent.com/PatrickVibild/TellusAmazonPictures/master/pictures/"&amp;K8&amp;"/8.jpg",""))</f>
        <v>https://raw.githubusercontent.com/PatrickVibild/TellusAmazonPictures/master/pictures/Lenovo/T460s/RG/UK/8.jpg</v>
      </c>
      <c r="U8" s="0" t="str">
        <f aca="false">IF(ISBLANK(K8),"",IF(L8, "https://raw.githubusercontent.com/PatrickVibild/TellusAmazonPictures/master/pictures/"&amp;K8&amp;"/9.jpg", ""))</f>
        <v>https://raw.githubusercontent.com/PatrickVibild/TellusAmazonPictures/master/pictures/Lenovo/T460s/RG/UK/9.jpg</v>
      </c>
      <c r="V8" s="63" t="n">
        <f aca="false">MATCH(G8,options!$D$1:$D$20,0)</f>
        <v>5</v>
      </c>
    </row>
    <row r="9" customFormat="false" ht="35.05" hidden="false" customHeight="false" outlineLevel="0" collapsed="false">
      <c r="A9" s="49" t="s">
        <v>385</v>
      </c>
      <c r="B9" s="65" t="str">
        <f aca="false">IF(B6=options!C1,"5","5")</f>
        <v>5</v>
      </c>
      <c r="C9" s="55" t="n">
        <f aca="false">FALSE()</f>
        <v>0</v>
      </c>
      <c r="D9" s="55" t="n">
        <f aca="false">FALSE()</f>
        <v>0</v>
      </c>
      <c r="E9" s="56" t="n">
        <v>5714401465065</v>
      </c>
      <c r="F9" s="56" t="s">
        <v>386</v>
      </c>
      <c r="G9" s="57"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8" t="n">
        <f aca="false">TRUE()</f>
        <v>1</v>
      </c>
      <c r="J9" s="59" t="n">
        <f aca="false">FALSE()</f>
        <v>0</v>
      </c>
      <c r="K9" s="56" t="s">
        <v>388</v>
      </c>
      <c r="L9" s="60" t="n">
        <f aca="false">TRUE()</f>
        <v>1</v>
      </c>
      <c r="M9" s="61" t="str">
        <f aca="false">IF(ISBLANK(K9),"",IF(L9, "https://raw.githubusercontent.com/PatrickVibild/TellusAmazonPictures/master/pictures/"&amp;K9&amp;"/1.jpg","https://download.lenovo.com/Images/Parts/"&amp;K9&amp;"/"&amp;K9&amp;"_A.jpg"))</f>
        <v>https://raw.githubusercontent.com/PatrickVibild/TellusAmazonPictures/master/pictures/Lenovo/T460s/RG/NOR/1.jpg</v>
      </c>
      <c r="N9" s="61" t="str">
        <f aca="false">IF(ISBLANK(K9),"",IF(L9, "https://raw.githubusercontent.com/PatrickVibild/TellusAmazonPictures/master/pictures/"&amp;K9&amp;"/2.jpg","https://download.lenovo.com/Images/Parts/"&amp;K9&amp;"/"&amp;K9&amp;"_B.jpg"))</f>
        <v>https://raw.githubusercontent.com/PatrickVibild/TellusAmazonPictures/master/pictures/Lenovo/T460s/RG/NOR/2.jpg</v>
      </c>
      <c r="O9" s="62" t="str">
        <f aca="false">IF(ISBLANK(K9),"",IF(L9, "https://raw.githubusercontent.com/PatrickVibild/TellusAmazonPictures/master/pictures/"&amp;K9&amp;"/3.jpg","https://download.lenovo.com/Images/Parts/"&amp;K9&amp;"/"&amp;K9&amp;"_details.jpg"))</f>
        <v>https://raw.githubusercontent.com/PatrickVibild/TellusAmazonPictures/master/pictures/Lenovo/T460s/RG/NOR/3.jpg</v>
      </c>
      <c r="P9" s="0" t="str">
        <f aca="false">IF(ISBLANK(K9),"",IF(L9, "https://raw.githubusercontent.com/PatrickVibild/TellusAmazonPictures/master/pictures/"&amp;K9&amp;"/4.jpg", ""))</f>
        <v>https://raw.githubusercontent.com/PatrickVibild/TellusAmazonPictures/master/pictures/Lenovo/T460s/RG/NOR/4.jpg</v>
      </c>
      <c r="Q9" s="0" t="str">
        <f aca="false">IF(ISBLANK(K9),"",IF(L9, "https://raw.githubusercontent.com/PatrickVibild/TellusAmazonPictures/master/pictures/"&amp;K9&amp;"/5.jpg", ""))</f>
        <v>https://raw.githubusercontent.com/PatrickVibild/TellusAmazonPictures/master/pictures/Lenovo/T460s/RG/NOR/5.jpg</v>
      </c>
      <c r="R9" s="0" t="str">
        <f aca="false">IF(ISBLANK(K9),"",IF(L9, "https://raw.githubusercontent.com/PatrickVibild/TellusAmazonPictures/master/pictures/"&amp;K9&amp;"/6.jpg", ""))</f>
        <v>https://raw.githubusercontent.com/PatrickVibild/TellusAmazonPictures/master/pictures/Lenovo/T460s/RG/NOR/6.jpg</v>
      </c>
      <c r="S9" s="0" t="str">
        <f aca="false">IF(ISBLANK(K9),"",IF(L9, "https://raw.githubusercontent.com/PatrickVibild/TellusAmazonPictures/master/pictures/"&amp;K9&amp;"/7.jpg", ""))</f>
        <v>https://raw.githubusercontent.com/PatrickVibild/TellusAmazonPictures/master/pictures/Lenovo/T460s/RG/NOR/7.jpg</v>
      </c>
      <c r="T9" s="0" t="str">
        <f aca="false">IF(ISBLANK(K9),"",IF(L9, "https://raw.githubusercontent.com/PatrickVibild/TellusAmazonPictures/master/pictures/"&amp;K9&amp;"/8.jpg",""))</f>
        <v>https://raw.githubusercontent.com/PatrickVibild/TellusAmazonPictures/master/pictures/Lenovo/T460s/RG/NOR/8.jpg</v>
      </c>
      <c r="U9" s="0" t="str">
        <f aca="false">IF(ISBLANK(K9),"",IF(L9, "https://raw.githubusercontent.com/PatrickVibild/TellusAmazonPictures/master/pictures/"&amp;K9&amp;"/9.jpg", ""))</f>
        <v>https://raw.githubusercontent.com/PatrickVibild/TellusAmazonPictures/master/pictures/Lenovo/T460s/RG/NOR/9.jpg</v>
      </c>
      <c r="V9" s="63" t="n">
        <f aca="false">MATCH(G9,options!$D$1:$D$20,0)</f>
        <v>6</v>
      </c>
    </row>
    <row r="10" customFormat="false" ht="12.8" hidden="false" customHeight="false" outlineLevel="0" collapsed="false">
      <c r="A10" s="0" t="s">
        <v>389</v>
      </c>
      <c r="B10" s="66"/>
      <c r="C10" s="55" t="n">
        <f aca="false">FALSE()</f>
        <v>0</v>
      </c>
      <c r="D10" s="55" t="n">
        <f aca="false">FALSE()</f>
        <v>0</v>
      </c>
      <c r="E10" s="56" t="n">
        <v>5714401465072</v>
      </c>
      <c r="F10" s="56" t="s">
        <v>390</v>
      </c>
      <c r="G10" s="57"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8" t="n">
        <f aca="false">TRUE()</f>
        <v>1</v>
      </c>
      <c r="J10" s="59" t="n">
        <f aca="false">FALSE()</f>
        <v>0</v>
      </c>
      <c r="K10" s="56" t="s">
        <v>392</v>
      </c>
      <c r="L10" s="60" t="n">
        <f aca="false">FALSE()</f>
        <v>0</v>
      </c>
      <c r="M10" s="61" t="str">
        <f aca="false">IF(ISBLANK(K10),"",IF(L10, "https://raw.githubusercontent.com/PatrickVibild/TellusAmazonPictures/master/pictures/"&amp;K10&amp;"/1.jpg","https://download.lenovo.com/Images/Parts/"&amp;K10&amp;"/"&amp;K10&amp;"_A.jpg"))</f>
        <v>https://download.lenovo.com/Images/Parts/01YR052/01YR052_A.jpg</v>
      </c>
      <c r="N10" s="61" t="str">
        <f aca="false">IF(ISBLANK(K10),"",IF(L10, "https://raw.githubusercontent.com/PatrickVibild/TellusAmazonPictures/master/pictures/"&amp;K10&amp;"/2.jpg","https://download.lenovo.com/Images/Parts/"&amp;K10&amp;"/"&amp;K10&amp;"_B.jpg"))</f>
        <v>https://download.lenovo.com/Images/Parts/01YR052/01YR052_B.jpg</v>
      </c>
      <c r="O10" s="62"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3" t="n">
        <f aca="false">MATCH(G10,options!$D$1:$D$20,0)</f>
        <v>7</v>
      </c>
    </row>
    <row r="11" customFormat="false" ht="12.8" hidden="false" customHeight="false" outlineLevel="0" collapsed="false">
      <c r="A11" s="49" t="s">
        <v>393</v>
      </c>
      <c r="B11" s="67" t="n">
        <v>150</v>
      </c>
      <c r="C11" s="55" t="n">
        <f aca="false">FALSE()</f>
        <v>0</v>
      </c>
      <c r="D11" s="55" t="n">
        <f aca="false">FALSE()</f>
        <v>0</v>
      </c>
      <c r="E11" s="56" t="n">
        <v>5714401465089</v>
      </c>
      <c r="F11" s="56" t="s">
        <v>394</v>
      </c>
      <c r="G11" s="57"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8" t="n">
        <f aca="false">TRUE()</f>
        <v>1</v>
      </c>
      <c r="J11" s="59" t="n">
        <f aca="false">FALSE()</f>
        <v>0</v>
      </c>
      <c r="K11" s="56"/>
      <c r="L11" s="60" t="n">
        <f aca="false">FALSE()</f>
        <v>0</v>
      </c>
      <c r="M11" s="61" t="str">
        <f aca="false">IF(ISBLANK(K11),"",IF(L11, "https://raw.githubusercontent.com/PatrickVibild/TellusAmazonPictures/master/pictures/"&amp;K11&amp;"/1.jpg","https://download.lenovo.com/Images/Parts/"&amp;K11&amp;"/"&amp;K11&amp;"_A.jpg"))</f>
        <v/>
      </c>
      <c r="N11" s="61" t="str">
        <f aca="false">IF(ISBLANK(K11),"",IF(L11, "https://raw.githubusercontent.com/PatrickVibild/TellusAmazonPictures/master/pictures/"&amp;K11&amp;"/2.jpg","https://download.lenovo.com/Images/Parts/"&amp;K11&amp;"/"&amp;K11&amp;"_B.jpg"))</f>
        <v/>
      </c>
      <c r="O11" s="62"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3" t="n">
        <f aca="false">MATCH(G11,options!$D$1:$D$20,0)</f>
        <v>8</v>
      </c>
    </row>
    <row r="12" customFormat="false" ht="12.8" hidden="false" customHeight="false" outlineLevel="0" collapsed="false">
      <c r="B12" s="66"/>
      <c r="C12" s="55" t="n">
        <f aca="false">FALSE()</f>
        <v>0</v>
      </c>
      <c r="D12" s="55" t="n">
        <f aca="false">FALSE()</f>
        <v>0</v>
      </c>
      <c r="E12" s="56" t="n">
        <v>5714401465096</v>
      </c>
      <c r="F12" s="56" t="s">
        <v>396</v>
      </c>
      <c r="G12" s="57" t="s">
        <v>397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8" t="n">
        <f aca="false">TRUE()</f>
        <v>1</v>
      </c>
      <c r="J12" s="59" t="n">
        <f aca="false">FALSE()</f>
        <v>0</v>
      </c>
      <c r="K12" s="56" t="s">
        <v>398</v>
      </c>
      <c r="L12" s="60" t="n">
        <f aca="false">FALSE()</f>
        <v>0</v>
      </c>
      <c r="M12" s="61" t="str">
        <f aca="false">IF(ISBLANK(K12),"",IF(L12, "https://raw.githubusercontent.com/PatrickVibild/TellusAmazonPictures/master/pictures/"&amp;K12&amp;"/1.jpg","https://download.lenovo.com/Images/Parts/"&amp;K12&amp;"/"&amp;K12&amp;"_A.jpg"))</f>
        <v>https://download.lenovo.com/Images/Parts/01YT108/01YT108_A.jpg</v>
      </c>
      <c r="N12" s="61" t="str">
        <f aca="false">IF(ISBLANK(K12),"",IF(L12, "https://raw.githubusercontent.com/PatrickVibild/TellusAmazonPictures/master/pictures/"&amp;K12&amp;"/2.jpg","https://download.lenovo.com/Images/Parts/"&amp;K12&amp;"/"&amp;K12&amp;"_B.jpg"))</f>
        <v>https://download.lenovo.com/Images/Parts/01YT108/01YT108_B.jpg</v>
      </c>
      <c r="O12" s="62"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3" t="n">
        <f aca="false">MATCH(G12,options!$D$1:$D$20,0)</f>
        <v>20</v>
      </c>
    </row>
    <row r="13" customFormat="false" ht="12.8" hidden="false" customHeight="false" outlineLevel="0" collapsed="false">
      <c r="A13" s="49" t="s">
        <v>399</v>
      </c>
      <c r="B13" s="56" t="s">
        <v>400</v>
      </c>
      <c r="C13" s="55" t="n">
        <f aca="false">FALSE()</f>
        <v>0</v>
      </c>
      <c r="D13" s="55" t="n">
        <f aca="false">FALSE()</f>
        <v>0</v>
      </c>
      <c r="E13" s="56" t="n">
        <v>5714401465102</v>
      </c>
      <c r="F13" s="56" t="s">
        <v>401</v>
      </c>
      <c r="G13" s="57"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8" t="n">
        <f aca="false">TRUE()</f>
        <v>1</v>
      </c>
      <c r="J13" s="59" t="n">
        <f aca="false">FALSE()</f>
        <v>0</v>
      </c>
      <c r="K13" s="56" t="s">
        <v>403</v>
      </c>
      <c r="L13" s="60" t="n">
        <f aca="false">FALSE()</f>
        <v>0</v>
      </c>
      <c r="M13" s="61" t="str">
        <f aca="false">IF(ISBLANK(K13),"",IF(L13, "https://raw.githubusercontent.com/PatrickVibild/TellusAmazonPictures/master/pictures/"&amp;K13&amp;"/1.jpg","https://download.lenovo.com/Images/Parts/"&amp;K13&amp;"/"&amp;K13&amp;"_A.jpg"))</f>
        <v>https://download.lenovo.com/Images/Parts/01YR055/01YR055_A.jpg</v>
      </c>
      <c r="N13" s="61" t="str">
        <f aca="false">IF(ISBLANK(K13),"",IF(L13, "https://raw.githubusercontent.com/PatrickVibild/TellusAmazonPictures/master/pictures/"&amp;K13&amp;"/2.jpg","https://download.lenovo.com/Images/Parts/"&amp;K13&amp;"/"&amp;K13&amp;"_B.jpg"))</f>
        <v>https://download.lenovo.com/Images/Parts/01YR055/01YR055_B.jpg</v>
      </c>
      <c r="O13" s="62"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3" t="n">
        <f aca="false">MATCH(G13,options!$D$1:$D$20,0)</f>
        <v>9</v>
      </c>
    </row>
    <row r="14" customFormat="false" ht="12.8" hidden="false" customHeight="false" outlineLevel="0" collapsed="false">
      <c r="A14" s="49" t="s">
        <v>404</v>
      </c>
      <c r="B14" s="56" t="n">
        <v>5714401460992</v>
      </c>
      <c r="C14" s="55" t="n">
        <f aca="false">FALSE()</f>
        <v>0</v>
      </c>
      <c r="D14" s="55" t="n">
        <f aca="false">FALSE()</f>
        <v>0</v>
      </c>
      <c r="E14" s="56" t="n">
        <v>5714401465119</v>
      </c>
      <c r="F14" s="56" t="s">
        <v>405</v>
      </c>
      <c r="G14" s="57" t="s">
        <v>406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8" t="n">
        <f aca="false">TRUE()</f>
        <v>1</v>
      </c>
      <c r="J14" s="59" t="n">
        <f aca="false">FALSE()</f>
        <v>0</v>
      </c>
      <c r="K14" s="56" t="s">
        <v>407</v>
      </c>
      <c r="L14" s="60" t="n">
        <f aca="false">FALSE()</f>
        <v>0</v>
      </c>
      <c r="M14" s="61" t="str">
        <f aca="false">IF(ISBLANK(K14),"",IF(L14, "https://raw.githubusercontent.com/PatrickVibild/TellusAmazonPictures/master/pictures/"&amp;K14&amp;"/1.jpg","https://download.lenovo.com/Images/Parts/"&amp;K14&amp;"/"&amp;K14&amp;"_A.jpg"))</f>
        <v>https://download.lenovo.com/Images/Parts/01YT115/01YT115_A.jpg</v>
      </c>
      <c r="N14" s="61" t="str">
        <f aca="false">IF(ISBLANK(K14),"",IF(L14, "https://raw.githubusercontent.com/PatrickVibild/TellusAmazonPictures/master/pictures/"&amp;K14&amp;"/2.jpg","https://download.lenovo.com/Images/Parts/"&amp;K14&amp;"/"&amp;K14&amp;"_B.jpg"))</f>
        <v>https://download.lenovo.com/Images/Parts/01YT115/01YT115_B.jpg</v>
      </c>
      <c r="O14" s="62"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3" t="n">
        <f aca="false">MATCH(G14,options!$D$1:$D$20,0)</f>
        <v>19</v>
      </c>
    </row>
    <row r="15" customFormat="false" ht="12.8" hidden="false" customHeight="false" outlineLevel="0" collapsed="false">
      <c r="B15" s="66"/>
      <c r="C15" s="55" t="n">
        <f aca="false">FALSE()</f>
        <v>0</v>
      </c>
      <c r="D15" s="55" t="n">
        <f aca="false">FALSE()</f>
        <v>0</v>
      </c>
      <c r="E15" s="56" t="n">
        <v>5714401465126</v>
      </c>
      <c r="F15" s="56" t="s">
        <v>408</v>
      </c>
      <c r="G15" s="57"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8" t="n">
        <f aca="false">TRUE()</f>
        <v>1</v>
      </c>
      <c r="J15" s="59" t="n">
        <f aca="false">FALSE()</f>
        <v>0</v>
      </c>
      <c r="K15" s="56" t="s">
        <v>410</v>
      </c>
      <c r="L15" s="60" t="n">
        <f aca="false">FALSE()</f>
        <v>0</v>
      </c>
      <c r="M15" s="61" t="str">
        <f aca="false">IF(ISBLANK(K15),"",IF(L15, "https://raw.githubusercontent.com/PatrickVibild/TellusAmazonPictures/master/pictures/"&amp;K15&amp;"/1.jpg","https://download.lenovo.com/Images/Parts/"&amp;K15&amp;"/"&amp;K15&amp;"_A.jpg"))</f>
        <v>https://download.lenovo.com/Images/Parts/01YT119/01YT119_A.jpg</v>
      </c>
      <c r="N15" s="61" t="str">
        <f aca="false">IF(ISBLANK(K15),"",IF(L15, "https://raw.githubusercontent.com/PatrickVibild/TellusAmazonPictures/master/pictures/"&amp;K15&amp;"/2.jpg","https://download.lenovo.com/Images/Parts/"&amp;K15&amp;"/"&amp;K15&amp;"_B.jpg"))</f>
        <v>https://download.lenovo.com/Images/Parts/01YT119/01YT119_B.jpg</v>
      </c>
      <c r="O15" s="62"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3" t="n">
        <f aca="false">MATCH(G15,options!$D$1:$D$20,0)</f>
        <v>10</v>
      </c>
    </row>
    <row r="16" customFormat="false" ht="12.8" hidden="false" customHeight="false" outlineLevel="0" collapsed="false">
      <c r="A16" s="49" t="s">
        <v>411</v>
      </c>
      <c r="B16" s="50" t="s">
        <v>412</v>
      </c>
      <c r="C16" s="55" t="n">
        <f aca="false">FALSE()</f>
        <v>0</v>
      </c>
      <c r="D16" s="55" t="n">
        <f aca="false">FALSE()</f>
        <v>0</v>
      </c>
      <c r="E16" s="56" t="n">
        <v>5714401465133</v>
      </c>
      <c r="F16" s="56" t="s">
        <v>413</v>
      </c>
      <c r="G16" s="57"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8" t="n">
        <f aca="false">TRUE()</f>
        <v>1</v>
      </c>
      <c r="J16" s="59" t="n">
        <f aca="false">FALSE()</f>
        <v>0</v>
      </c>
      <c r="K16" s="56" t="s">
        <v>415</v>
      </c>
      <c r="L16" s="60" t="n">
        <f aca="false">FALSE()</f>
        <v>0</v>
      </c>
      <c r="M16" s="61" t="str">
        <f aca="false">IF(ISBLANK(K16),"",IF(L16, "https://raw.githubusercontent.com/PatrickVibild/TellusAmazonPictures/master/pictures/"&amp;K16&amp;"/1.jpg","https://download.lenovo.com/Images/Parts/"&amp;K16&amp;"/"&amp;K16&amp;"_A.jpg"))</f>
        <v>https://download.lenovo.com/Images/Parts/01YT120/01YT120_A.jpg</v>
      </c>
      <c r="N16" s="61" t="str">
        <f aca="false">IF(ISBLANK(K16),"",IF(L16, "https://raw.githubusercontent.com/PatrickVibild/TellusAmazonPictures/master/pictures/"&amp;K16&amp;"/2.jpg","https://download.lenovo.com/Images/Parts/"&amp;K16&amp;"/"&amp;K16&amp;"_B.jpg"))</f>
        <v>https://download.lenovo.com/Images/Parts/01YT120/01YT120_B.jpg</v>
      </c>
      <c r="O16" s="62"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3" t="n">
        <f aca="false">MATCH(G16,options!$D$1:$D$20,0)</f>
        <v>11</v>
      </c>
    </row>
    <row r="17" customFormat="false" ht="12.8" hidden="false" customHeight="false" outlineLevel="0" collapsed="false">
      <c r="B17" s="66"/>
      <c r="C17" s="55" t="n">
        <f aca="false">FALSE()</f>
        <v>0</v>
      </c>
      <c r="D17" s="55" t="n">
        <f aca="false">FALSE()</f>
        <v>0</v>
      </c>
      <c r="E17" s="56" t="n">
        <v>5714401465140</v>
      </c>
      <c r="F17" s="56" t="s">
        <v>416</v>
      </c>
      <c r="G17" s="57" t="s">
        <v>417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8" t="n">
        <f aca="false">TRUE()</f>
        <v>1</v>
      </c>
      <c r="J17" s="59" t="n">
        <f aca="false">FALSE()</f>
        <v>0</v>
      </c>
      <c r="K17" s="56"/>
      <c r="L17" s="60" t="n">
        <f aca="false">FALSE()</f>
        <v>0</v>
      </c>
      <c r="M17" s="61" t="str">
        <f aca="false">IF(ISBLANK(K17),"",IF(L17, "https://raw.githubusercontent.com/PatrickVibild/TellusAmazonPictures/master/pictures/"&amp;K17&amp;"/1.jpg","https://download.lenovo.com/Images/Parts/"&amp;K17&amp;"/"&amp;K17&amp;"_A.jpg"))</f>
        <v/>
      </c>
      <c r="N17" s="61" t="str">
        <f aca="false">IF(ISBLANK(K17),"",IF(L17, "https://raw.githubusercontent.com/PatrickVibild/TellusAmazonPictures/master/pictures/"&amp;K17&amp;"/2.jpg","https://download.lenovo.com/Images/Parts/"&amp;K17&amp;"/"&amp;K17&amp;"_B.jpg"))</f>
        <v/>
      </c>
      <c r="O17" s="62"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3" t="n">
        <f aca="false">MATCH(G17,options!$D$1:$D$20,0)</f>
        <v>12</v>
      </c>
    </row>
    <row r="18" customFormat="false" ht="12.8" hidden="false" customHeight="false" outlineLevel="0" collapsed="false">
      <c r="A18" s="49" t="s">
        <v>418</v>
      </c>
      <c r="B18" s="67" t="n">
        <v>5</v>
      </c>
      <c r="C18" s="55" t="n">
        <f aca="false">FALSE()</f>
        <v>0</v>
      </c>
      <c r="D18" s="55" t="n">
        <f aca="false">FALSE()</f>
        <v>0</v>
      </c>
      <c r="E18" s="56" t="n">
        <v>5714401465157</v>
      </c>
      <c r="F18" s="56" t="s">
        <v>419</v>
      </c>
      <c r="G18" s="57" t="s">
        <v>420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8" t="n">
        <f aca="false">TRUE()</f>
        <v>1</v>
      </c>
      <c r="J18" s="59" t="n">
        <f aca="false">FALSE()</f>
        <v>0</v>
      </c>
      <c r="K18" s="56" t="s">
        <v>421</v>
      </c>
      <c r="L18" s="60" t="n">
        <f aca="false">FALSE()</f>
        <v>0</v>
      </c>
      <c r="M18" s="61" t="str">
        <f aca="false">IF(ISBLANK(K18),"",IF(L18, "https://raw.githubusercontent.com/PatrickVibild/TellusAmazonPictures/master/pictures/"&amp;K18&amp;"/1.jpg","https://download.lenovo.com/Images/Parts/"&amp;K18&amp;"/"&amp;K18&amp;"_A.jpg"))</f>
        <v>https://download.lenovo.com/Images/Parts/01YT122/01YT122_A.jpg</v>
      </c>
      <c r="N18" s="61" t="str">
        <f aca="false">IF(ISBLANK(K18),"",IF(L18, "https://raw.githubusercontent.com/PatrickVibild/TellusAmazonPictures/master/pictures/"&amp;K18&amp;"/2.jpg","https://download.lenovo.com/Images/Parts/"&amp;K18&amp;"/"&amp;K18&amp;"_B.jpg"))</f>
        <v>https://download.lenovo.com/Images/Parts/01YT122/01YT122_B.jpg</v>
      </c>
      <c r="O18" s="62"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3" t="n">
        <f aca="false">MATCH(G18,options!$D$1:$D$20,0)</f>
        <v>13</v>
      </c>
    </row>
    <row r="19" customFormat="false" ht="12.8" hidden="false" customHeight="false" outlineLevel="0" collapsed="false">
      <c r="B19" s="66"/>
      <c r="C19" s="55" t="n">
        <f aca="false">FALSE()</f>
        <v>0</v>
      </c>
      <c r="D19" s="55" t="n">
        <f aca="false">FALSE()</f>
        <v>0</v>
      </c>
      <c r="E19" s="56" t="n">
        <v>5714401465164</v>
      </c>
      <c r="F19" s="56" t="s">
        <v>422</v>
      </c>
      <c r="G19" s="57" t="s">
        <v>423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8" t="n">
        <f aca="false">TRUE()</f>
        <v>1</v>
      </c>
      <c r="J19" s="59" t="n">
        <f aca="false">FALSE()</f>
        <v>0</v>
      </c>
      <c r="K19" s="56" t="s">
        <v>424</v>
      </c>
      <c r="L19" s="60" t="n">
        <f aca="false">FALSE()</f>
        <v>0</v>
      </c>
      <c r="M19" s="61" t="str">
        <f aca="false">IF(ISBLANK(K19),"",IF(L19, "https://raw.githubusercontent.com/PatrickVibild/TellusAmazonPictures/master/pictures/"&amp;K19&amp;"/1.jpg","https://download.lenovo.com/Images/Parts/"&amp;K19&amp;"/"&amp;K19&amp;"_A.jpg"))</f>
        <v>https://download.lenovo.com/Images/Parts/01YR072/01YR072_A.jpg</v>
      </c>
      <c r="N19" s="61" t="str">
        <f aca="false">IF(ISBLANK(K19),"",IF(L19, "https://raw.githubusercontent.com/PatrickVibild/TellusAmazonPictures/master/pictures/"&amp;K19&amp;"/2.jpg","https://download.lenovo.com/Images/Parts/"&amp;K19&amp;"/"&amp;K19&amp;"_B.jpg"))</f>
        <v>https://download.lenovo.com/Images/Parts/01YR072/01YR072_B.jpg</v>
      </c>
      <c r="O19" s="62"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3" t="n">
        <f aca="false">MATCH(G19,options!$D$1:$D$20,0)</f>
        <v>14</v>
      </c>
    </row>
    <row r="20" customFormat="false" ht="12.8" hidden="false" customHeight="false" outlineLevel="0" collapsed="false">
      <c r="A20" s="49" t="s">
        <v>425</v>
      </c>
      <c r="B20" s="68" t="s">
        <v>426</v>
      </c>
      <c r="C20" s="55" t="n">
        <f aca="false">FALSE()</f>
        <v>0</v>
      </c>
      <c r="D20" s="55" t="n">
        <f aca="false">FALSE()</f>
        <v>0</v>
      </c>
      <c r="E20" s="56" t="n">
        <v>5714401465171</v>
      </c>
      <c r="F20" s="56" t="s">
        <v>427</v>
      </c>
      <c r="G20" s="57"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8" t="n">
        <f aca="false">TRUE()</f>
        <v>1</v>
      </c>
      <c r="J20" s="59" t="n">
        <f aca="false">FALSE()</f>
        <v>0</v>
      </c>
      <c r="K20" s="56" t="s">
        <v>429</v>
      </c>
      <c r="L20" s="60" t="n">
        <f aca="false">FALSE()</f>
        <v>0</v>
      </c>
      <c r="M20" s="61" t="str">
        <f aca="false">IF(ISBLANK(K20),"",IF(L20, "https://raw.githubusercontent.com/PatrickVibild/TellusAmazonPictures/master/pictures/"&amp;K20&amp;"/1.jpg","https://download.lenovo.com/Images/Parts/"&amp;K20&amp;"/"&amp;K20&amp;"_A.jpg"))</f>
        <v>https://download.lenovo.com/Images/Parts/01YT127/01YT127_A.jpg</v>
      </c>
      <c r="N20" s="61" t="str">
        <f aca="false">IF(ISBLANK(K20),"",IF(L20, "https://raw.githubusercontent.com/PatrickVibild/TellusAmazonPictures/master/pictures/"&amp;K20&amp;"/2.jpg","https://download.lenovo.com/Images/Parts/"&amp;K20&amp;"/"&amp;K20&amp;"_B.jpg"))</f>
        <v>https://download.lenovo.com/Images/Parts/01YT127/01YT127_B.jpg</v>
      </c>
      <c r="O20" s="62"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3" t="n">
        <f aca="false">MATCH(G20,options!$D$1:$D$20,0)</f>
        <v>15</v>
      </c>
    </row>
    <row r="21" customFormat="false" ht="23.85" hidden="false" customHeight="false" outlineLevel="0" collapsed="false">
      <c r="B21" s="66"/>
      <c r="C21" s="55" t="n">
        <f aca="false">FALSE()</f>
        <v>0</v>
      </c>
      <c r="D21" s="55" t="n">
        <f aca="false">FALSE()</f>
        <v>0</v>
      </c>
      <c r="E21" s="56" t="n">
        <v>5714401465188</v>
      </c>
      <c r="F21" s="56" t="s">
        <v>430</v>
      </c>
      <c r="G21" s="57" t="s">
        <v>431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8" t="n">
        <f aca="false">TRUE()</f>
        <v>1</v>
      </c>
      <c r="J21" s="59" t="n">
        <f aca="false">FALSE()</f>
        <v>0</v>
      </c>
      <c r="K21" s="56" t="s">
        <v>432</v>
      </c>
      <c r="L21" s="60" t="n">
        <f aca="false">TRUE()</f>
        <v>1</v>
      </c>
      <c r="M21" s="61" t="str">
        <f aca="false">IF(ISBLANK(K21),"",IF(L21, "https://raw.githubusercontent.com/PatrickVibild/TellusAmazonPictures/master/pictures/"&amp;K21&amp;"/1.jpg","https://download.lenovo.com/Images/Parts/"&amp;K21&amp;"/"&amp;K21&amp;"_A.jpg"))</f>
        <v>https://raw.githubusercontent.com/PatrickVibild/TellusAmazonPictures/master/pictures/Lenovo/T460s/RG/USI/1.jpg</v>
      </c>
      <c r="N21" s="61" t="str">
        <f aca="false">IF(ISBLANK(K21),"",IF(L21, "https://raw.githubusercontent.com/PatrickVibild/TellusAmazonPictures/master/pictures/"&amp;K21&amp;"/2.jpg","https://download.lenovo.com/Images/Parts/"&amp;K21&amp;"/"&amp;K21&amp;"_B.jpg"))</f>
        <v>https://raw.githubusercontent.com/PatrickVibild/TellusAmazonPictures/master/pictures/Lenovo/T460s/RG/USI/2.jpg</v>
      </c>
      <c r="O21" s="62" t="str">
        <f aca="false">IF(ISBLANK(K21),"",IF(L21, "https://raw.githubusercontent.com/PatrickVibild/TellusAmazonPictures/master/pictures/"&amp;K21&amp;"/3.jpg","https://download.lenovo.com/Images/Parts/"&amp;K21&amp;"/"&amp;K21&amp;"_details.jpg"))</f>
        <v>https://raw.githubusercontent.com/PatrickVibild/TellusAmazonPictures/master/pictures/Lenovo/T460s/RG/USI/3.jpg</v>
      </c>
      <c r="P21" s="0" t="str">
        <f aca="false">IF(ISBLANK(K21),"",IF(L21, "https://raw.githubusercontent.com/PatrickVibild/TellusAmazonPictures/master/pictures/"&amp;K21&amp;"/4.jpg", ""))</f>
        <v>https://raw.githubusercontent.com/PatrickVibild/TellusAmazonPictures/master/pictures/Lenovo/T460s/RG/USI/4.jpg</v>
      </c>
      <c r="Q21" s="0" t="str">
        <f aca="false">IF(ISBLANK(K21),"",IF(L21, "https://raw.githubusercontent.com/PatrickVibild/TellusAmazonPictures/master/pictures/"&amp;K21&amp;"/5.jpg", ""))</f>
        <v>https://raw.githubusercontent.com/PatrickVibild/TellusAmazonPictures/master/pictures/Lenovo/T460s/RG/USI/5.jpg</v>
      </c>
      <c r="R21" s="0" t="str">
        <f aca="false">IF(ISBLANK(K21),"",IF(L21, "https://raw.githubusercontent.com/PatrickVibild/TellusAmazonPictures/master/pictures/"&amp;K21&amp;"/6.jpg", ""))</f>
        <v>https://raw.githubusercontent.com/PatrickVibild/TellusAmazonPictures/master/pictures/Lenovo/T460s/RG/USI/6.jpg</v>
      </c>
      <c r="S21" s="0" t="str">
        <f aca="false">IF(ISBLANK(K21),"",IF(L21, "https://raw.githubusercontent.com/PatrickVibild/TellusAmazonPictures/master/pictures/"&amp;K21&amp;"/7.jpg", ""))</f>
        <v>https://raw.githubusercontent.com/PatrickVibild/TellusAmazonPictures/master/pictures/Lenovo/T460s/RG/USI/7.jpg</v>
      </c>
      <c r="T21" s="0" t="str">
        <f aca="false">IF(ISBLANK(K21),"",IF(L21, "https://raw.githubusercontent.com/PatrickVibild/TellusAmazonPictures/master/pictures/"&amp;K21&amp;"/8.jpg",""))</f>
        <v>https://raw.githubusercontent.com/PatrickVibild/TellusAmazonPictures/master/pictures/Lenovo/T460s/RG/USI/8.jpg</v>
      </c>
      <c r="U21" s="0" t="str">
        <f aca="false">IF(ISBLANK(K21),"",IF(L21, "https://raw.githubusercontent.com/PatrickVibild/TellusAmazonPictures/master/pictures/"&amp;K21&amp;"/9.jpg", ""))</f>
        <v>https://raw.githubusercontent.com/PatrickVibild/TellusAmazonPictures/master/pictures/Lenovo/T460s/RG/USI/9.jpg</v>
      </c>
      <c r="V21" s="63" t="n">
        <f aca="false">MATCH(G21,options!$D$1:$D$20,0)</f>
        <v>16</v>
      </c>
    </row>
    <row r="22" customFormat="false" ht="12.8" hidden="false" customHeight="false" outlineLevel="0" collapsed="false">
      <c r="B22" s="66"/>
      <c r="C22" s="55" t="n">
        <f aca="false">FALSE()</f>
        <v>0</v>
      </c>
      <c r="D22" s="55" t="n">
        <f aca="false">FALSE()</f>
        <v>0</v>
      </c>
      <c r="E22" s="56" t="n">
        <v>5714401465195</v>
      </c>
      <c r="F22" s="56" t="s">
        <v>433</v>
      </c>
      <c r="G22" s="57" t="s">
        <v>434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8" t="n">
        <f aca="false">TRUE()</f>
        <v>1</v>
      </c>
      <c r="J22" s="59" t="n">
        <f aca="false">FALSE()</f>
        <v>0</v>
      </c>
      <c r="K22" s="56" t="s">
        <v>435</v>
      </c>
      <c r="L22" s="60" t="n">
        <f aca="false">FALSE()</f>
        <v>0</v>
      </c>
      <c r="M22" s="61" t="str">
        <f aca="false">IF(ISBLANK(K22),"",IF(L22, "https://raw.githubusercontent.com/PatrickVibild/TellusAmazonPictures/master/pictures/"&amp;K22&amp;"/1.jpg","https://download.lenovo.com/Images/Parts/"&amp;K22&amp;"/"&amp;K22&amp;"_A.jpg"))</f>
        <v>https://download.lenovo.com/Images/Parts/01YR069/01YR069_A.jpg</v>
      </c>
      <c r="N22" s="61" t="str">
        <f aca="false">IF(ISBLANK(K22),"",IF(L22, "https://raw.githubusercontent.com/PatrickVibild/TellusAmazonPictures/master/pictures/"&amp;K22&amp;"/2.jpg","https://download.lenovo.com/Images/Parts/"&amp;K22&amp;"/"&amp;K22&amp;"_B.jpg"))</f>
        <v>https://download.lenovo.com/Images/Parts/01YR069/01YR069_B.jpg</v>
      </c>
      <c r="O22" s="62"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3" t="n">
        <f aca="false">MATCH(G22,options!$D$1:$D$20,0)</f>
        <v>17</v>
      </c>
    </row>
    <row r="23" customFormat="false" ht="46.25" hidden="false" customHeight="false" outlineLevel="0" collapsed="false">
      <c r="A23" s="49" t="s">
        <v>436</v>
      </c>
      <c r="B23" s="50"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5" t="n">
        <f aca="false">TRUE()</f>
        <v>1</v>
      </c>
      <c r="D23" s="55" t="n">
        <f aca="false">FALSE()</f>
        <v>0</v>
      </c>
      <c r="E23" s="56" t="n">
        <v>5714401465201</v>
      </c>
      <c r="F23" s="56" t="s">
        <v>437</v>
      </c>
      <c r="G23" s="57"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8" t="n">
        <f aca="false">TRUE()</f>
        <v>1</v>
      </c>
      <c r="J23" s="59" t="n">
        <f aca="false">FALSE()</f>
        <v>0</v>
      </c>
      <c r="K23" s="56" t="s">
        <v>432</v>
      </c>
      <c r="L23" s="60" t="n">
        <f aca="false">TRUE()</f>
        <v>1</v>
      </c>
      <c r="M23" s="61" t="str">
        <f aca="false">IF(ISBLANK(K23),"",IF(L23, "https://raw.githubusercontent.com/PatrickVibild/TellusAmazonPictures/master/pictures/"&amp;K23&amp;"/1.jpg","https://download.lenovo.com/Images/Parts/"&amp;K23&amp;"/"&amp;K23&amp;"_A.jpg"))</f>
        <v>https://raw.githubusercontent.com/PatrickVibild/TellusAmazonPictures/master/pictures/Lenovo/T460s/RG/USI/1.jpg</v>
      </c>
      <c r="N23" s="61" t="str">
        <f aca="false">IF(ISBLANK(K23),"",IF(L23, "https://raw.githubusercontent.com/PatrickVibild/TellusAmazonPictures/master/pictures/"&amp;K23&amp;"/2.jpg","https://download.lenovo.com/Images/Parts/"&amp;K23&amp;"/"&amp;K23&amp;"_B.jpg"))</f>
        <v>https://raw.githubusercontent.com/PatrickVibild/TellusAmazonPictures/master/pictures/Lenovo/T460s/RG/USI/2.jpg</v>
      </c>
      <c r="O23" s="62" t="str">
        <f aca="false">IF(ISBLANK(K23),"",IF(L23, "https://raw.githubusercontent.com/PatrickVibild/TellusAmazonPictures/master/pictures/"&amp;K23&amp;"/3.jpg","https://download.lenovo.com/Images/Parts/"&amp;K23&amp;"/"&amp;K23&amp;"_details.jpg"))</f>
        <v>https://raw.githubusercontent.com/PatrickVibild/TellusAmazonPictures/master/pictures/Lenovo/T460s/RG/USI/3.jpg</v>
      </c>
      <c r="P23" s="0" t="str">
        <f aca="false">IF(ISBLANK(K23),"",IF(L23, "https://raw.githubusercontent.com/PatrickVibild/TellusAmazonPictures/master/pictures/"&amp;K23&amp;"/4.jpg", ""))</f>
        <v>https://raw.githubusercontent.com/PatrickVibild/TellusAmazonPictures/master/pictures/Lenovo/T460s/RG/USI/4.jpg</v>
      </c>
      <c r="Q23" s="0" t="str">
        <f aca="false">IF(ISBLANK(K23),"",IF(L23, "https://raw.githubusercontent.com/PatrickVibild/TellusAmazonPictures/master/pictures/"&amp;K23&amp;"/5.jpg", ""))</f>
        <v>https://raw.githubusercontent.com/PatrickVibild/TellusAmazonPictures/master/pictures/Lenovo/T460s/RG/USI/5.jpg</v>
      </c>
      <c r="R23" s="0" t="str">
        <f aca="false">IF(ISBLANK(K23),"",IF(L23, "https://raw.githubusercontent.com/PatrickVibild/TellusAmazonPictures/master/pictures/"&amp;K23&amp;"/6.jpg", ""))</f>
        <v>https://raw.githubusercontent.com/PatrickVibild/TellusAmazonPictures/master/pictures/Lenovo/T460s/RG/USI/6.jpg</v>
      </c>
      <c r="S23" s="0" t="str">
        <f aca="false">IF(ISBLANK(K23),"",IF(L23, "https://raw.githubusercontent.com/PatrickVibild/TellusAmazonPictures/master/pictures/"&amp;K23&amp;"/7.jpg", ""))</f>
        <v>https://raw.githubusercontent.com/PatrickVibild/TellusAmazonPictures/master/pictures/Lenovo/T460s/RG/USI/7.jpg</v>
      </c>
      <c r="T23" s="0" t="str">
        <f aca="false">IF(ISBLANK(K23),"",IF(L23, "https://raw.githubusercontent.com/PatrickVibild/TellusAmazonPictures/master/pictures/"&amp;K23&amp;"/8.jpg",""))</f>
        <v>https://raw.githubusercontent.com/PatrickVibild/TellusAmazonPictures/master/pictures/Lenovo/T460s/RG/USI/8.jpg</v>
      </c>
      <c r="U23" s="0" t="str">
        <f aca="false">IF(ISBLANK(K23),"",IF(L23, "https://raw.githubusercontent.com/PatrickVibild/TellusAmazonPictures/master/pictures/"&amp;K23&amp;"/9.jpg", ""))</f>
        <v>https://raw.githubusercontent.com/PatrickVibild/TellusAmazonPictures/master/pictures/Lenovo/T460s/RG/USI/9.jpg</v>
      </c>
      <c r="V23" s="63" t="n">
        <f aca="false">MATCH(G23,options!$D$1:$D$20,0)</f>
        <v>18</v>
      </c>
    </row>
    <row r="24" customFormat="false" ht="57.45" hidden="false" customHeight="false" outlineLevel="0" collapsed="false">
      <c r="A24" s="49" t="s">
        <v>439</v>
      </c>
      <c r="B24" s="50"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5" t="n">
        <f aca="false">FALSE()</f>
        <v>0</v>
      </c>
      <c r="D24" s="55" t="n">
        <f aca="false">TRUE()</f>
        <v>1</v>
      </c>
      <c r="E24" s="56" t="n">
        <v>5714401460015</v>
      </c>
      <c r="F24" s="56" t="s">
        <v>440</v>
      </c>
      <c r="G24" s="57"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8" t="n">
        <f aca="false">TRUE()</f>
        <v>1</v>
      </c>
      <c r="J24" s="59" t="n">
        <f aca="false">TRUE()</f>
        <v>1</v>
      </c>
      <c r="K24" s="56" t="s">
        <v>441</v>
      </c>
      <c r="L24" s="60" t="n">
        <f aca="false">TRUE()</f>
        <v>1</v>
      </c>
      <c r="M24" s="61" t="str">
        <f aca="false">IF(ISBLANK(K24),"",IF(L24, "https://raw.githubusercontent.com/PatrickVibild/TellusAmazonPictures/master/pictures/"&amp;K24&amp;"/1.jpg","https://download.lenovo.com/Images/Parts/"&amp;K24&amp;"/"&amp;K24&amp;"_A.jpg"))</f>
        <v>https://raw.githubusercontent.com/PatrickVibild/TellusAmazonPictures/master/pictures/Lenovo/T460s/BL/DE/1.jpg</v>
      </c>
      <c r="N24" s="61" t="str">
        <f aca="false">IF(ISBLANK(K24),"",IF(L24, "https://raw.githubusercontent.com/PatrickVibild/TellusAmazonPictures/master/pictures/"&amp;K24&amp;"/2.jpg","https://download.lenovo.com/Images/Parts/"&amp;K24&amp;"/"&amp;K24&amp;"_B.jpg"))</f>
        <v>https://raw.githubusercontent.com/PatrickVibild/TellusAmazonPictures/master/pictures/Lenovo/T460s/BL/DE/2.jpg</v>
      </c>
      <c r="O24" s="62" t="str">
        <f aca="false">IF(ISBLANK(K24),"",IF(L24, "https://raw.githubusercontent.com/PatrickVibild/TellusAmazonPictures/master/pictures/"&amp;K24&amp;"/3.jpg","https://download.lenovo.com/Images/Parts/"&amp;K24&amp;"/"&amp;K24&amp;"_details.jpg"))</f>
        <v>https://raw.githubusercontent.com/PatrickVibild/TellusAmazonPictures/master/pictures/Lenovo/T460s/BL/DE/3.jpg</v>
      </c>
      <c r="P24" s="0" t="str">
        <f aca="false">IF(ISBLANK(K24),"",IF(L24, "https://raw.githubusercontent.com/PatrickVibild/TellusAmazonPictures/master/pictures/"&amp;K24&amp;"/4.jpg", ""))</f>
        <v>https://raw.githubusercontent.com/PatrickVibild/TellusAmazonPictures/master/pictures/Lenovo/T460s/BL/DE/4.jpg</v>
      </c>
      <c r="Q24" s="0" t="str">
        <f aca="false">IF(ISBLANK(K24),"",IF(L24, "https://raw.githubusercontent.com/PatrickVibild/TellusAmazonPictures/master/pictures/"&amp;K24&amp;"/5.jpg", ""))</f>
        <v>https://raw.githubusercontent.com/PatrickVibild/TellusAmazonPictures/master/pictures/Lenovo/T460s/BL/DE/5.jpg</v>
      </c>
      <c r="R24" s="0" t="str">
        <f aca="false">IF(ISBLANK(K24),"",IF(L24, "https://raw.githubusercontent.com/PatrickVibild/TellusAmazonPictures/master/pictures/"&amp;K24&amp;"/6.jpg", ""))</f>
        <v>https://raw.githubusercontent.com/PatrickVibild/TellusAmazonPictures/master/pictures/Lenovo/T460s/BL/DE/6.jpg</v>
      </c>
      <c r="S24" s="0" t="str">
        <f aca="false">IF(ISBLANK(K24),"",IF(L24, "https://raw.githubusercontent.com/PatrickVibild/TellusAmazonPictures/master/pictures/"&amp;K24&amp;"/7.jpg", ""))</f>
        <v>https://raw.githubusercontent.com/PatrickVibild/TellusAmazonPictures/master/pictures/Lenovo/T460s/BL/DE/7.jpg</v>
      </c>
      <c r="T24" s="0" t="str">
        <f aca="false">IF(ISBLANK(K24),"",IF(L24, "https://raw.githubusercontent.com/PatrickVibild/TellusAmazonPictures/master/pictures/"&amp;K24&amp;"/8.jpg",""))</f>
        <v>https://raw.githubusercontent.com/PatrickVibild/TellusAmazonPictures/master/pictures/Lenovo/T460s/BL/DE/8.jpg</v>
      </c>
      <c r="U24" s="0" t="str">
        <f aca="false">IF(ISBLANK(K24),"",IF(L24, "https://raw.githubusercontent.com/PatrickVibild/TellusAmazonPictures/master/pictures/"&amp;K24&amp;"/9.jpg", ""))</f>
        <v>https://raw.githubusercontent.com/PatrickVibild/TellusAmazonPictures/master/pictures/Lenovo/T460s/BL/DE/9.jpg</v>
      </c>
      <c r="V24" s="63" t="n">
        <f aca="false">MATCH(G24,options!$D$1:$D$20,0)</f>
        <v>1</v>
      </c>
    </row>
    <row r="25" customFormat="false" ht="35.05" hidden="false" customHeight="false" outlineLevel="0" collapsed="false">
      <c r="A25" s="49" t="s">
        <v>442</v>
      </c>
      <c r="B25" s="50"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5" t="n">
        <f aca="false">FALSE()</f>
        <v>0</v>
      </c>
      <c r="D25" s="55" t="n">
        <f aca="false">TRUE()</f>
        <v>1</v>
      </c>
      <c r="E25" s="56" t="n">
        <v>5714401460022</v>
      </c>
      <c r="F25" s="56" t="s">
        <v>443</v>
      </c>
      <c r="G25" s="57"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8" t="n">
        <f aca="false">TRUE()</f>
        <v>1</v>
      </c>
      <c r="J25" s="59" t="n">
        <f aca="false">TRUE()</f>
        <v>1</v>
      </c>
      <c r="K25" s="56" t="s">
        <v>444</v>
      </c>
      <c r="L25" s="60" t="n">
        <f aca="false">TRUE()</f>
        <v>1</v>
      </c>
      <c r="M25" s="61" t="str">
        <f aca="false">IF(ISBLANK(K25),"",IF(L25, "https://raw.githubusercontent.com/PatrickVibild/TellusAmazonPictures/master/pictures/"&amp;K25&amp;"/1.jpg","https://download.lenovo.com/Images/Parts/"&amp;K25&amp;"/"&amp;K25&amp;"_A.jpg"))</f>
        <v>https://raw.githubusercontent.com/PatrickVibild/TellusAmazonPictures/master/pictures/Lenovo/T460s/BL/FR/1.jpg</v>
      </c>
      <c r="N25" s="61" t="str">
        <f aca="false">IF(ISBLANK(K25),"",IF(L25, "https://raw.githubusercontent.com/PatrickVibild/TellusAmazonPictures/master/pictures/"&amp;K25&amp;"/2.jpg","https://download.lenovo.com/Images/Parts/"&amp;K25&amp;"/"&amp;K25&amp;"_B.jpg"))</f>
        <v>https://raw.githubusercontent.com/PatrickVibild/TellusAmazonPictures/master/pictures/Lenovo/T460s/BL/FR/2.jpg</v>
      </c>
      <c r="O25" s="62" t="str">
        <f aca="false">IF(ISBLANK(K25),"",IF(L25, "https://raw.githubusercontent.com/PatrickVibild/TellusAmazonPictures/master/pictures/"&amp;K25&amp;"/3.jpg","https://download.lenovo.com/Images/Parts/"&amp;K25&amp;"/"&amp;K25&amp;"_details.jpg"))</f>
        <v>https://raw.githubusercontent.com/PatrickVibild/TellusAmazonPictures/master/pictures/Lenovo/T460s/BL/FR/3.jpg</v>
      </c>
      <c r="P25" s="0" t="str">
        <f aca="false">IF(ISBLANK(K25),"",IF(L25, "https://raw.githubusercontent.com/PatrickVibild/TellusAmazonPictures/master/pictures/"&amp;K25&amp;"/4.jpg", ""))</f>
        <v>https://raw.githubusercontent.com/PatrickVibild/TellusAmazonPictures/master/pictures/Lenovo/T460s/BL/FR/4.jpg</v>
      </c>
      <c r="Q25" s="0" t="str">
        <f aca="false">IF(ISBLANK(K25),"",IF(L25, "https://raw.githubusercontent.com/PatrickVibild/TellusAmazonPictures/master/pictures/"&amp;K25&amp;"/5.jpg", ""))</f>
        <v>https://raw.githubusercontent.com/PatrickVibild/TellusAmazonPictures/master/pictures/Lenovo/T460s/BL/FR/5.jpg</v>
      </c>
      <c r="R25" s="0" t="str">
        <f aca="false">IF(ISBLANK(K25),"",IF(L25, "https://raw.githubusercontent.com/PatrickVibild/TellusAmazonPictures/master/pictures/"&amp;K25&amp;"/6.jpg", ""))</f>
        <v>https://raw.githubusercontent.com/PatrickVibild/TellusAmazonPictures/master/pictures/Lenovo/T460s/BL/FR/6.jpg</v>
      </c>
      <c r="S25" s="0" t="str">
        <f aca="false">IF(ISBLANK(K25),"",IF(L25, "https://raw.githubusercontent.com/PatrickVibild/TellusAmazonPictures/master/pictures/"&amp;K25&amp;"/7.jpg", ""))</f>
        <v>https://raw.githubusercontent.com/PatrickVibild/TellusAmazonPictures/master/pictures/Lenovo/T460s/BL/FR/7.jpg</v>
      </c>
      <c r="T25" s="0" t="str">
        <f aca="false">IF(ISBLANK(K25),"",IF(L25, "https://raw.githubusercontent.com/PatrickVibild/TellusAmazonPictures/master/pictures/"&amp;K25&amp;"/8.jpg",""))</f>
        <v>https://raw.githubusercontent.com/PatrickVibild/TellusAmazonPictures/master/pictures/Lenovo/T460s/BL/FR/8.jpg</v>
      </c>
      <c r="U25" s="0" t="str">
        <f aca="false">IF(ISBLANK(K25),"",IF(L25, "https://raw.githubusercontent.com/PatrickVibild/TellusAmazonPictures/master/pictures/"&amp;K25&amp;"/9.jpg", ""))</f>
        <v>https://raw.githubusercontent.com/PatrickVibild/TellusAmazonPictures/master/pictures/Lenovo/T460s/BL/FR/9.jpg</v>
      </c>
      <c r="V25" s="63" t="n">
        <f aca="false">MATCH(G25,options!$D$1:$D$20,0)</f>
        <v>2</v>
      </c>
    </row>
    <row r="26" customFormat="false" ht="23.85" hidden="false" customHeight="false" outlineLevel="0" collapsed="false">
      <c r="A26" s="49" t="s">
        <v>445</v>
      </c>
      <c r="B26" s="50"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5" t="n">
        <f aca="false">FALSE()</f>
        <v>0</v>
      </c>
      <c r="D26" s="55" t="n">
        <f aca="false">TRUE()</f>
        <v>1</v>
      </c>
      <c r="E26" s="56" t="n">
        <v>5714401460039</v>
      </c>
      <c r="F26" s="56" t="s">
        <v>446</v>
      </c>
      <c r="G26" s="57"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8" t="n">
        <f aca="false">TRUE()</f>
        <v>1</v>
      </c>
      <c r="J26" s="59" t="n">
        <f aca="false">TRUE()</f>
        <v>1</v>
      </c>
      <c r="K26" s="56" t="s">
        <v>447</v>
      </c>
      <c r="L26" s="60" t="n">
        <f aca="false">TRUE()</f>
        <v>1</v>
      </c>
      <c r="M26" s="61" t="str">
        <f aca="false">IF(ISBLANK(K26),"",IF(L26, "https://raw.githubusercontent.com/PatrickVibild/TellusAmazonPictures/master/pictures/"&amp;K26&amp;"/1.jpg","https://download.lenovo.com/Images/Parts/"&amp;K26&amp;"/"&amp;K26&amp;"_A.jpg"))</f>
        <v>https://raw.githubusercontent.com/PatrickVibild/TellusAmazonPictures/master/pictures/Lenovo/T460s/BL/IT/1.jpg</v>
      </c>
      <c r="N26" s="61" t="str">
        <f aca="false">IF(ISBLANK(K26),"",IF(L26, "https://raw.githubusercontent.com/PatrickVibild/TellusAmazonPictures/master/pictures/"&amp;K26&amp;"/2.jpg","https://download.lenovo.com/Images/Parts/"&amp;K26&amp;"/"&amp;K26&amp;"_B.jpg"))</f>
        <v>https://raw.githubusercontent.com/PatrickVibild/TellusAmazonPictures/master/pictures/Lenovo/T460s/BL/IT/2.jpg</v>
      </c>
      <c r="O26" s="62" t="str">
        <f aca="false">IF(ISBLANK(K26),"",IF(L26, "https://raw.githubusercontent.com/PatrickVibild/TellusAmazonPictures/master/pictures/"&amp;K26&amp;"/3.jpg","https://download.lenovo.com/Images/Parts/"&amp;K26&amp;"/"&amp;K26&amp;"_details.jpg"))</f>
        <v>https://raw.githubusercontent.com/PatrickVibild/TellusAmazonPictures/master/pictures/Lenovo/T460s/BL/IT/3.jpg</v>
      </c>
      <c r="P26" s="0" t="str">
        <f aca="false">IF(ISBLANK(K26),"",IF(L26, "https://raw.githubusercontent.com/PatrickVibild/TellusAmazonPictures/master/pictures/"&amp;K26&amp;"/4.jpg", ""))</f>
        <v>https://raw.githubusercontent.com/PatrickVibild/TellusAmazonPictures/master/pictures/Lenovo/T460s/BL/IT/4.jpg</v>
      </c>
      <c r="Q26" s="0" t="str">
        <f aca="false">IF(ISBLANK(K26),"",IF(L26, "https://raw.githubusercontent.com/PatrickVibild/TellusAmazonPictures/master/pictures/"&amp;K26&amp;"/5.jpg", ""))</f>
        <v>https://raw.githubusercontent.com/PatrickVibild/TellusAmazonPictures/master/pictures/Lenovo/T460s/BL/IT/5.jpg</v>
      </c>
      <c r="R26" s="0" t="str">
        <f aca="false">IF(ISBLANK(K26),"",IF(L26, "https://raw.githubusercontent.com/PatrickVibild/TellusAmazonPictures/master/pictures/"&amp;K26&amp;"/6.jpg", ""))</f>
        <v>https://raw.githubusercontent.com/PatrickVibild/TellusAmazonPictures/master/pictures/Lenovo/T460s/BL/IT/6.jpg</v>
      </c>
      <c r="S26" s="0" t="str">
        <f aca="false">IF(ISBLANK(K26),"",IF(L26, "https://raw.githubusercontent.com/PatrickVibild/TellusAmazonPictures/master/pictures/"&amp;K26&amp;"/7.jpg", ""))</f>
        <v>https://raw.githubusercontent.com/PatrickVibild/TellusAmazonPictures/master/pictures/Lenovo/T460s/BL/IT/7.jpg</v>
      </c>
      <c r="T26" s="0" t="str">
        <f aca="false">IF(ISBLANK(K26),"",IF(L26, "https://raw.githubusercontent.com/PatrickVibild/TellusAmazonPictures/master/pictures/"&amp;K26&amp;"/8.jpg",""))</f>
        <v>https://raw.githubusercontent.com/PatrickVibild/TellusAmazonPictures/master/pictures/Lenovo/T460s/BL/IT/8.jpg</v>
      </c>
      <c r="U26" s="0" t="str">
        <f aca="false">IF(ISBLANK(K26),"",IF(L26, "https://raw.githubusercontent.com/PatrickVibild/TellusAmazonPictures/master/pictures/"&amp;K26&amp;"/9.jpg", ""))</f>
        <v>https://raw.githubusercontent.com/PatrickVibild/TellusAmazonPictures/master/pictures/Lenovo/T460s/BL/IT/9.jpg</v>
      </c>
      <c r="V26" s="63" t="n">
        <f aca="false">MATCH(G26,options!$D$1:$D$20,0)</f>
        <v>3</v>
      </c>
    </row>
    <row r="27" customFormat="false" ht="46.25" hidden="false" customHeight="false" outlineLevel="0" collapsed="false">
      <c r="A27" s="49" t="s">
        <v>442</v>
      </c>
      <c r="B27" s="50"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5" t="n">
        <f aca="false">FALSE()</f>
        <v>0</v>
      </c>
      <c r="D27" s="55" t="n">
        <f aca="false">TRUE()</f>
        <v>1</v>
      </c>
      <c r="E27" s="56" t="n">
        <v>5714401460046</v>
      </c>
      <c r="F27" s="56" t="s">
        <v>448</v>
      </c>
      <c r="G27" s="57"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8" t="n">
        <f aca="false">TRUE()</f>
        <v>1</v>
      </c>
      <c r="J27" s="59" t="n">
        <f aca="false">TRUE()</f>
        <v>1</v>
      </c>
      <c r="K27" s="56" t="s">
        <v>449</v>
      </c>
      <c r="L27" s="60" t="n">
        <f aca="false">TRUE()</f>
        <v>1</v>
      </c>
      <c r="M27" s="61" t="str">
        <f aca="false">IF(ISBLANK(K27),"",IF(L27, "https://raw.githubusercontent.com/PatrickVibild/TellusAmazonPictures/master/pictures/"&amp;K27&amp;"/1.jpg","https://download.lenovo.com/Images/Parts/"&amp;K27&amp;"/"&amp;K27&amp;"_A.jpg"))</f>
        <v>https://raw.githubusercontent.com/PatrickVibild/TellusAmazonPictures/master/pictures/Lenovo/T460s/BL/ES/1.jpg</v>
      </c>
      <c r="N27" s="61" t="str">
        <f aca="false">IF(ISBLANK(K27),"",IF(L27, "https://raw.githubusercontent.com/PatrickVibild/TellusAmazonPictures/master/pictures/"&amp;K27&amp;"/2.jpg","https://download.lenovo.com/Images/Parts/"&amp;K27&amp;"/"&amp;K27&amp;"_B.jpg"))</f>
        <v>https://raw.githubusercontent.com/PatrickVibild/TellusAmazonPictures/master/pictures/Lenovo/T460s/BL/ES/2.jpg</v>
      </c>
      <c r="O27" s="62" t="str">
        <f aca="false">IF(ISBLANK(K27),"",IF(L27, "https://raw.githubusercontent.com/PatrickVibild/TellusAmazonPictures/master/pictures/"&amp;K27&amp;"/3.jpg","https://download.lenovo.com/Images/Parts/"&amp;K27&amp;"/"&amp;K27&amp;"_details.jpg"))</f>
        <v>https://raw.githubusercontent.com/PatrickVibild/TellusAmazonPictures/master/pictures/Lenovo/T460s/BL/ES/3.jpg</v>
      </c>
      <c r="P27" s="0" t="str">
        <f aca="false">IF(ISBLANK(K27),"",IF(L27, "https://raw.githubusercontent.com/PatrickVibild/TellusAmazonPictures/master/pictures/"&amp;K27&amp;"/4.jpg", ""))</f>
        <v>https://raw.githubusercontent.com/PatrickVibild/TellusAmazonPictures/master/pictures/Lenovo/T460s/BL/ES/4.jpg</v>
      </c>
      <c r="Q27" s="0" t="str">
        <f aca="false">IF(ISBLANK(K27),"",IF(L27, "https://raw.githubusercontent.com/PatrickVibild/TellusAmazonPictures/master/pictures/"&amp;K27&amp;"/5.jpg", ""))</f>
        <v>https://raw.githubusercontent.com/PatrickVibild/TellusAmazonPictures/master/pictures/Lenovo/T460s/BL/ES/5.jpg</v>
      </c>
      <c r="R27" s="0" t="str">
        <f aca="false">IF(ISBLANK(K27),"",IF(L27, "https://raw.githubusercontent.com/PatrickVibild/TellusAmazonPictures/master/pictures/"&amp;K27&amp;"/6.jpg", ""))</f>
        <v>https://raw.githubusercontent.com/PatrickVibild/TellusAmazonPictures/master/pictures/Lenovo/T460s/BL/ES/6.jpg</v>
      </c>
      <c r="S27" s="0" t="str">
        <f aca="false">IF(ISBLANK(K27),"",IF(L27, "https://raw.githubusercontent.com/PatrickVibild/TellusAmazonPictures/master/pictures/"&amp;K27&amp;"/7.jpg", ""))</f>
        <v>https://raw.githubusercontent.com/PatrickVibild/TellusAmazonPictures/master/pictures/Lenovo/T460s/BL/ES/7.jpg</v>
      </c>
      <c r="T27" s="0" t="str">
        <f aca="false">IF(ISBLANK(K27),"",IF(L27, "https://raw.githubusercontent.com/PatrickVibild/TellusAmazonPictures/master/pictures/"&amp;K27&amp;"/8.jpg",""))</f>
        <v>https://raw.githubusercontent.com/PatrickVibild/TellusAmazonPictures/master/pictures/Lenovo/T460s/BL/ES/8.jpg</v>
      </c>
      <c r="U27" s="0" t="str">
        <f aca="false">IF(ISBLANK(K27),"",IF(L27, "https://raw.githubusercontent.com/PatrickVibild/TellusAmazonPictures/master/pictures/"&amp;K27&amp;"/9.jpg", ""))</f>
        <v>https://raw.githubusercontent.com/PatrickVibild/TellusAmazonPictures/master/pictures/Lenovo/T460s/BL/ES/9.jpg</v>
      </c>
      <c r="V27" s="63" t="n">
        <f aca="false">MATCH(G27,options!$D$1:$D$20,0)</f>
        <v>4</v>
      </c>
    </row>
    <row r="28" customFormat="false" ht="23.85" hidden="false" customHeight="false" outlineLevel="0" collapsed="false">
      <c r="B28" s="69"/>
      <c r="C28" s="55" t="n">
        <f aca="false">FALSE()</f>
        <v>0</v>
      </c>
      <c r="D28" s="55" t="n">
        <f aca="false">TRUE()</f>
        <v>1</v>
      </c>
      <c r="E28" s="56" t="n">
        <v>5714401460053</v>
      </c>
      <c r="F28" s="56" t="s">
        <v>450</v>
      </c>
      <c r="G28" s="57"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8" t="n">
        <f aca="false">TRUE()</f>
        <v>1</v>
      </c>
      <c r="J28" s="59" t="n">
        <f aca="false">TRUE()</f>
        <v>1</v>
      </c>
      <c r="K28" s="56" t="s">
        <v>451</v>
      </c>
      <c r="L28" s="60" t="n">
        <f aca="false">TRUE()</f>
        <v>1</v>
      </c>
      <c r="M28" s="61" t="str">
        <f aca="false">IF(ISBLANK(K28),"",IF(L28, "https://raw.githubusercontent.com/PatrickVibild/TellusAmazonPictures/master/pictures/"&amp;K28&amp;"/1.jpg","https://download.lenovo.com/Images/Parts/"&amp;K28&amp;"/"&amp;K28&amp;"_A.jpg"))</f>
        <v>https://raw.githubusercontent.com/PatrickVibild/TellusAmazonPictures/master/pictures/Lenovo/T460s/BL/UK/1.jpg</v>
      </c>
      <c r="N28" s="61" t="str">
        <f aca="false">IF(ISBLANK(K28),"",IF(L28, "https://raw.githubusercontent.com/PatrickVibild/TellusAmazonPictures/master/pictures/"&amp;K28&amp;"/2.jpg","https://download.lenovo.com/Images/Parts/"&amp;K28&amp;"/"&amp;K28&amp;"_B.jpg"))</f>
        <v>https://raw.githubusercontent.com/PatrickVibild/TellusAmazonPictures/master/pictures/Lenovo/T460s/BL/UK/2.jpg</v>
      </c>
      <c r="O28" s="62" t="str">
        <f aca="false">IF(ISBLANK(K28),"",IF(L28, "https://raw.githubusercontent.com/PatrickVibild/TellusAmazonPictures/master/pictures/"&amp;K28&amp;"/3.jpg","https://download.lenovo.com/Images/Parts/"&amp;K28&amp;"/"&amp;K28&amp;"_details.jpg"))</f>
        <v>https://raw.githubusercontent.com/PatrickVibild/TellusAmazonPictures/master/pictures/Lenovo/T460s/BL/UK/3.jpg</v>
      </c>
      <c r="P28" s="0" t="str">
        <f aca="false">IF(ISBLANK(K28),"",IF(L28, "https://raw.githubusercontent.com/PatrickVibild/TellusAmazonPictures/master/pictures/"&amp;K28&amp;"/4.jpg", ""))</f>
        <v>https://raw.githubusercontent.com/PatrickVibild/TellusAmazonPictures/master/pictures/Lenovo/T460s/BL/UK/4.jpg</v>
      </c>
      <c r="Q28" s="0" t="str">
        <f aca="false">IF(ISBLANK(K28),"",IF(L28, "https://raw.githubusercontent.com/PatrickVibild/TellusAmazonPictures/master/pictures/"&amp;K28&amp;"/5.jpg", ""))</f>
        <v>https://raw.githubusercontent.com/PatrickVibild/TellusAmazonPictures/master/pictures/Lenovo/T460s/BL/UK/5.jpg</v>
      </c>
      <c r="R28" s="0" t="str">
        <f aca="false">IF(ISBLANK(K28),"",IF(L28, "https://raw.githubusercontent.com/PatrickVibild/TellusAmazonPictures/master/pictures/"&amp;K28&amp;"/6.jpg", ""))</f>
        <v>https://raw.githubusercontent.com/PatrickVibild/TellusAmazonPictures/master/pictures/Lenovo/T460s/BL/UK/6.jpg</v>
      </c>
      <c r="S28" s="0" t="str">
        <f aca="false">IF(ISBLANK(K28),"",IF(L28, "https://raw.githubusercontent.com/PatrickVibild/TellusAmazonPictures/master/pictures/"&amp;K28&amp;"/7.jpg", ""))</f>
        <v>https://raw.githubusercontent.com/PatrickVibild/TellusAmazonPictures/master/pictures/Lenovo/T460s/BL/UK/7.jpg</v>
      </c>
      <c r="T28" s="0" t="str">
        <f aca="false">IF(ISBLANK(K28),"",IF(L28, "https://raw.githubusercontent.com/PatrickVibild/TellusAmazonPictures/master/pictures/"&amp;K28&amp;"/8.jpg",""))</f>
        <v>https://raw.githubusercontent.com/PatrickVibild/TellusAmazonPictures/master/pictures/Lenovo/T460s/BL/UK/8.jpg</v>
      </c>
      <c r="U28" s="0" t="str">
        <f aca="false">IF(ISBLANK(K28),"",IF(L28, "https://raw.githubusercontent.com/PatrickVibild/TellusAmazonPictures/master/pictures/"&amp;K28&amp;"/9.jpg", ""))</f>
        <v>https://raw.githubusercontent.com/PatrickVibild/TellusAmazonPictures/master/pictures/Lenovo/T460s/BL/UK/9.jpg</v>
      </c>
      <c r="V28" s="63" t="n">
        <f aca="false">MATCH(G28,options!$D$1:$D$20,0)</f>
        <v>5</v>
      </c>
    </row>
    <row r="29" customFormat="false" ht="46.25" hidden="false" customHeight="false" outlineLevel="0" collapsed="false">
      <c r="A29" s="49" t="s">
        <v>452</v>
      </c>
      <c r="B29" s="50"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5" t="n">
        <f aca="false">FALSE()</f>
        <v>0</v>
      </c>
      <c r="D29" s="55" t="n">
        <f aca="false">FALSE()</f>
        <v>0</v>
      </c>
      <c r="E29" s="56" t="n">
        <v>5714401460060</v>
      </c>
      <c r="F29" s="56" t="s">
        <v>453</v>
      </c>
      <c r="G29" s="57"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8" t="n">
        <f aca="false">TRUE()</f>
        <v>1</v>
      </c>
      <c r="J29" s="59" t="n">
        <f aca="false">TRUE()</f>
        <v>1</v>
      </c>
      <c r="K29" s="56" t="s">
        <v>454</v>
      </c>
      <c r="L29" s="60" t="n">
        <f aca="false">TRUE()</f>
        <v>1</v>
      </c>
      <c r="M29" s="61" t="str">
        <f aca="false">IF(ISBLANK(K29),"",IF(L29, "https://raw.githubusercontent.com/PatrickVibild/TellusAmazonPictures/master/pictures/"&amp;K29&amp;"/1.jpg","https://download.lenovo.com/Images/Parts/"&amp;K29&amp;"/"&amp;K29&amp;"_A.jpg"))</f>
        <v>https://raw.githubusercontent.com/PatrickVibild/TellusAmazonPictures/master/pictures/Lenovo/T460s/BL/NOR/1.jpg</v>
      </c>
      <c r="N29" s="61" t="str">
        <f aca="false">IF(ISBLANK(K29),"",IF(L29, "https://raw.githubusercontent.com/PatrickVibild/TellusAmazonPictures/master/pictures/"&amp;K29&amp;"/2.jpg","https://download.lenovo.com/Images/Parts/"&amp;K29&amp;"/"&amp;K29&amp;"_B.jpg"))</f>
        <v>https://raw.githubusercontent.com/PatrickVibild/TellusAmazonPictures/master/pictures/Lenovo/T460s/BL/NOR/2.jpg</v>
      </c>
      <c r="O29" s="62" t="str">
        <f aca="false">IF(ISBLANK(K29),"",IF(L29, "https://raw.githubusercontent.com/PatrickVibild/TellusAmazonPictures/master/pictures/"&amp;K29&amp;"/3.jpg","https://download.lenovo.com/Images/Parts/"&amp;K29&amp;"/"&amp;K29&amp;"_details.jpg"))</f>
        <v>https://raw.githubusercontent.com/PatrickVibild/TellusAmazonPictures/master/pictures/Lenovo/T460s/BL/NOR/3.jpg</v>
      </c>
      <c r="P29" s="0" t="str">
        <f aca="false">IF(ISBLANK(K29),"",IF(L29, "https://raw.githubusercontent.com/PatrickVibild/TellusAmazonPictures/master/pictures/"&amp;K29&amp;"/4.jpg", ""))</f>
        <v>https://raw.githubusercontent.com/PatrickVibild/TellusAmazonPictures/master/pictures/Lenovo/T460s/BL/NOR/4.jpg</v>
      </c>
      <c r="Q29" s="0" t="str">
        <f aca="false">IF(ISBLANK(K29),"",IF(L29, "https://raw.githubusercontent.com/PatrickVibild/TellusAmazonPictures/master/pictures/"&amp;K29&amp;"/5.jpg", ""))</f>
        <v>https://raw.githubusercontent.com/PatrickVibild/TellusAmazonPictures/master/pictures/Lenovo/T460s/BL/NOR/5.jpg</v>
      </c>
      <c r="R29" s="0" t="str">
        <f aca="false">IF(ISBLANK(K29),"",IF(L29, "https://raw.githubusercontent.com/PatrickVibild/TellusAmazonPictures/master/pictures/"&amp;K29&amp;"/6.jpg", ""))</f>
        <v>https://raw.githubusercontent.com/PatrickVibild/TellusAmazonPictures/master/pictures/Lenovo/T460s/BL/NOR/6.jpg</v>
      </c>
      <c r="S29" s="0" t="str">
        <f aca="false">IF(ISBLANK(K29),"",IF(L29, "https://raw.githubusercontent.com/PatrickVibild/TellusAmazonPictures/master/pictures/"&amp;K29&amp;"/7.jpg", ""))</f>
        <v>https://raw.githubusercontent.com/PatrickVibild/TellusAmazonPictures/master/pictures/Lenovo/T460s/BL/NOR/7.jpg</v>
      </c>
      <c r="T29" s="0" t="str">
        <f aca="false">IF(ISBLANK(K29),"",IF(L29, "https://raw.githubusercontent.com/PatrickVibild/TellusAmazonPictures/master/pictures/"&amp;K29&amp;"/8.jpg",""))</f>
        <v>https://raw.githubusercontent.com/PatrickVibild/TellusAmazonPictures/master/pictures/Lenovo/T460s/BL/NOR/8.jpg</v>
      </c>
      <c r="U29" s="0" t="str">
        <f aca="false">IF(ISBLANK(K29),"",IF(L29, "https://raw.githubusercontent.com/PatrickVibild/TellusAmazonPictures/master/pictures/"&amp;K29&amp;"/9.jpg", ""))</f>
        <v>https://raw.githubusercontent.com/PatrickVibild/TellusAmazonPictures/master/pictures/Lenovo/T460s/BL/NOR/9.jpg</v>
      </c>
      <c r="V29" s="63" t="n">
        <f aca="false">MATCH(G29,options!$D$1:$D$20,0)</f>
        <v>6</v>
      </c>
    </row>
    <row r="30" customFormat="false" ht="12.8" hidden="false" customHeight="false" outlineLevel="0" collapsed="false">
      <c r="B30" s="69"/>
      <c r="C30" s="55" t="n">
        <f aca="false">FALSE()</f>
        <v>0</v>
      </c>
      <c r="D30" s="55" t="n">
        <f aca="false">FALSE()</f>
        <v>0</v>
      </c>
      <c r="E30" s="56" t="n">
        <v>5714401460077</v>
      </c>
      <c r="F30" s="56" t="s">
        <v>455</v>
      </c>
      <c r="G30" s="57"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8" t="n">
        <f aca="false">TRUE()</f>
        <v>1</v>
      </c>
      <c r="J30" s="59" t="n">
        <f aca="false">TRUE()</f>
        <v>1</v>
      </c>
      <c r="K30" s="56" t="s">
        <v>456</v>
      </c>
      <c r="L30" s="60" t="n">
        <f aca="false">FALSE()</f>
        <v>0</v>
      </c>
      <c r="M30" s="61" t="str">
        <f aca="false">IF(ISBLANK(K30),"",IF(L30, "https://raw.githubusercontent.com/PatrickVibild/TellusAmazonPictures/master/pictures/"&amp;K30&amp;"/1.jpg","https://download.lenovo.com/Images/Parts/"&amp;K30&amp;"/"&amp;K30&amp;"_A.jpg"))</f>
        <v>https://download.lenovo.com/Images/Parts/01YR094/01YR094_A.jpg</v>
      </c>
      <c r="N30" s="61" t="str">
        <f aca="false">IF(ISBLANK(K30),"",IF(L30, "https://raw.githubusercontent.com/PatrickVibild/TellusAmazonPictures/master/pictures/"&amp;K30&amp;"/2.jpg","https://download.lenovo.com/Images/Parts/"&amp;K30&amp;"/"&amp;K30&amp;"_B.jpg"))</f>
        <v>https://download.lenovo.com/Images/Parts/01YR094/01YR094_B.jpg</v>
      </c>
      <c r="O30" s="62"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3" t="n">
        <f aca="false">MATCH(G30,options!$D$1:$D$20,0)</f>
        <v>7</v>
      </c>
    </row>
    <row r="31" customFormat="false" ht="35.05" hidden="false" customHeight="false" outlineLevel="0" collapsed="false">
      <c r="A31" s="49" t="s">
        <v>457</v>
      </c>
      <c r="B31" s="50"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5" t="n">
        <f aca="false">FALSE()</f>
        <v>0</v>
      </c>
      <c r="D31" s="55" t="n">
        <f aca="false">FALSE()</f>
        <v>0</v>
      </c>
      <c r="E31" s="56" t="n">
        <v>5714401460084</v>
      </c>
      <c r="F31" s="56" t="s">
        <v>458</v>
      </c>
      <c r="G31" s="57"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8" t="n">
        <f aca="false">TRUE()</f>
        <v>1</v>
      </c>
      <c r="J31" s="59" t="n">
        <f aca="false">TRUE()</f>
        <v>1</v>
      </c>
      <c r="L31" s="60" t="n">
        <f aca="false">FALSE()</f>
        <v>0</v>
      </c>
      <c r="M31" s="61" t="str">
        <f aca="false">IF(ISBLANK(K31),"",IF(L31, "https://raw.githubusercontent.com/PatrickVibild/TellusAmazonPictures/master/pictures/"&amp;K31&amp;"/1.jpg","https://download.lenovo.com/Images/Parts/"&amp;K31&amp;"/"&amp;K31&amp;"_A.jpg"))</f>
        <v/>
      </c>
      <c r="N31" s="61" t="str">
        <f aca="false">IF(ISBLANK(K31),"",IF(L31, "https://raw.githubusercontent.com/PatrickVibild/TellusAmazonPictures/master/pictures/"&amp;K31&amp;"/2.jpg","https://download.lenovo.com/Images/Parts/"&amp;K31&amp;"/"&amp;K31&amp;"_B.jpg"))</f>
        <v/>
      </c>
      <c r="O31" s="62"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3" t="n">
        <f aca="false">MATCH(G31,options!$D$1:$D$20,0)</f>
        <v>8</v>
      </c>
    </row>
    <row r="32" customFormat="false" ht="12.8" hidden="false" customHeight="false" outlineLevel="0" collapsed="false">
      <c r="C32" s="55" t="n">
        <f aca="false">FALSE()</f>
        <v>0</v>
      </c>
      <c r="D32" s="55" t="n">
        <f aca="false">FALSE()</f>
        <v>0</v>
      </c>
      <c r="E32" s="56" t="n">
        <v>5714401460091</v>
      </c>
      <c r="F32" s="56" t="s">
        <v>459</v>
      </c>
      <c r="G32" s="57" t="s">
        <v>397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8" t="n">
        <f aca="false">TRUE()</f>
        <v>1</v>
      </c>
      <c r="J32" s="59" t="n">
        <f aca="false">TRUE()</f>
        <v>1</v>
      </c>
      <c r="K32" s="56" t="s">
        <v>460</v>
      </c>
      <c r="L32" s="60" t="n">
        <f aca="false">FALSE()</f>
        <v>0</v>
      </c>
      <c r="M32" s="61" t="str">
        <f aca="false">IF(ISBLANK(K32),"",IF(L32, "https://raw.githubusercontent.com/PatrickVibild/TellusAmazonPictures/master/pictures/"&amp;K32&amp;"/1.jpg","https://download.lenovo.com/Images/Parts/"&amp;K32&amp;"/"&amp;K32&amp;"_A.jpg"))</f>
        <v>https://download.lenovo.com/Images/Parts/01YR096/01YR096_A.jpg</v>
      </c>
      <c r="N32" s="61" t="str">
        <f aca="false">IF(ISBLANK(K32),"",IF(L32, "https://raw.githubusercontent.com/PatrickVibild/TellusAmazonPictures/master/pictures/"&amp;K32&amp;"/2.jpg","https://download.lenovo.com/Images/Parts/"&amp;K32&amp;"/"&amp;K32&amp;"_B.jpg"))</f>
        <v>https://download.lenovo.com/Images/Parts/01YR096/01YR096_B.jpg</v>
      </c>
      <c r="O32" s="62"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3" t="n">
        <f aca="false">MATCH(G32,options!$D$1:$D$20,0)</f>
        <v>20</v>
      </c>
    </row>
    <row r="33" customFormat="false" ht="12.8" hidden="false" customHeight="false" outlineLevel="0" collapsed="false">
      <c r="A33" s="49" t="s">
        <v>461</v>
      </c>
      <c r="B33" s="50"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5" t="n">
        <f aca="false">FALSE()</f>
        <v>0</v>
      </c>
      <c r="D33" s="55" t="n">
        <f aca="false">FALSE()</f>
        <v>0</v>
      </c>
      <c r="E33" s="56" t="n">
        <v>5714401460107</v>
      </c>
      <c r="F33" s="56" t="s">
        <v>462</v>
      </c>
      <c r="G33" s="57" t="s">
        <v>402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8" t="n">
        <f aca="false">TRUE()</f>
        <v>1</v>
      </c>
      <c r="J33" s="59" t="n">
        <f aca="false">TRUE()</f>
        <v>1</v>
      </c>
      <c r="K33" s="56" t="s">
        <v>463</v>
      </c>
      <c r="L33" s="60" t="n">
        <f aca="false">FALSE()</f>
        <v>0</v>
      </c>
      <c r="M33" s="61" t="str">
        <f aca="false">IF(ISBLANK(K33),"",IF(L33, "https://raw.githubusercontent.com/PatrickVibild/TellusAmazonPictures/master/pictures/"&amp;K33&amp;"/1.jpg","https://download.lenovo.com/Images/Parts/"&amp;K33&amp;"/"&amp;K33&amp;"_A.jpg"))</f>
        <v>https://download.lenovo.com/Images/Parts/01YR097/01YR097_A.jpg</v>
      </c>
      <c r="N33" s="61" t="str">
        <f aca="false">IF(ISBLANK(K33),"",IF(L33, "https://raw.githubusercontent.com/PatrickVibild/TellusAmazonPictures/master/pictures/"&amp;K33&amp;"/2.jpg","https://download.lenovo.com/Images/Parts/"&amp;K33&amp;"/"&amp;K33&amp;"_B.jpg"))</f>
        <v>https://download.lenovo.com/Images/Parts/01YR097/01YR097_B.jpg</v>
      </c>
      <c r="O33" s="62"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3" t="n">
        <f aca="false">MATCH(G33,options!$D$1:$D$20,0)</f>
        <v>9</v>
      </c>
    </row>
    <row r="34" customFormat="false" ht="12.8" hidden="false" customHeight="false" outlineLevel="0" collapsed="false">
      <c r="C34" s="55" t="n">
        <f aca="false">FALSE()</f>
        <v>0</v>
      </c>
      <c r="D34" s="55" t="n">
        <f aca="false">FALSE()</f>
        <v>0</v>
      </c>
      <c r="E34" s="56" t="n">
        <v>5714401460114</v>
      </c>
      <c r="F34" s="56" t="s">
        <v>464</v>
      </c>
      <c r="G34" s="57"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8" t="n">
        <f aca="false">TRUE()</f>
        <v>1</v>
      </c>
      <c r="J34" s="59" t="n">
        <f aca="false">TRUE()</f>
        <v>1</v>
      </c>
      <c r="K34" s="56" t="s">
        <v>465</v>
      </c>
      <c r="L34" s="60" t="n">
        <f aca="false">FALSE()</f>
        <v>0</v>
      </c>
      <c r="M34" s="61" t="str">
        <f aca="false">IF(ISBLANK(K34),"",IF(L34, "https://raw.githubusercontent.com/PatrickVibild/TellusAmazonPictures/master/pictures/"&amp;K34&amp;"/1.jpg","https://download.lenovo.com/Images/Parts/"&amp;K34&amp;"/"&amp;K34&amp;"_A.jpg"))</f>
        <v>https://download.lenovo.com/Images/Parts/01YR103/01YR103_A.jpg</v>
      </c>
      <c r="N34" s="61" t="str">
        <f aca="false">IF(ISBLANK(K34),"",IF(L34, "https://raw.githubusercontent.com/PatrickVibild/TellusAmazonPictures/master/pictures/"&amp;K34&amp;"/2.jpg","https://download.lenovo.com/Images/Parts/"&amp;K34&amp;"/"&amp;K34&amp;"_B.jpg"))</f>
        <v>https://download.lenovo.com/Images/Parts/01YR103/01YR103_B.jpg</v>
      </c>
      <c r="O34" s="62"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3" t="n">
        <f aca="false">MATCH(G34,options!$D$1:$D$20,0)</f>
        <v>19</v>
      </c>
    </row>
    <row r="35" customFormat="false" ht="12.8" hidden="false" customHeight="false" outlineLevel="0" collapsed="false">
      <c r="C35" s="55" t="n">
        <f aca="false">FALSE()</f>
        <v>0</v>
      </c>
      <c r="D35" s="55" t="n">
        <f aca="false">FALSE()</f>
        <v>0</v>
      </c>
      <c r="E35" s="56" t="n">
        <v>5714401460121</v>
      </c>
      <c r="F35" s="56" t="s">
        <v>466</v>
      </c>
      <c r="G35" s="57"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8" t="n">
        <f aca="false">TRUE()</f>
        <v>1</v>
      </c>
      <c r="J35" s="59" t="n">
        <f aca="false">TRUE()</f>
        <v>1</v>
      </c>
      <c r="K35" s="56" t="s">
        <v>410</v>
      </c>
      <c r="L35" s="60" t="n">
        <f aca="false">FALSE()</f>
        <v>0</v>
      </c>
      <c r="M35" s="61" t="str">
        <f aca="false">IF(ISBLANK(K35),"",IF(L35, "https://raw.githubusercontent.com/PatrickVibild/TellusAmazonPictures/master/pictures/"&amp;K35&amp;"/1.jpg","https://download.lenovo.com/Images/Parts/"&amp;K35&amp;"/"&amp;K35&amp;"_A.jpg"))</f>
        <v>https://download.lenovo.com/Images/Parts/01YT119/01YT119_A.jpg</v>
      </c>
      <c r="N35" s="61" t="str">
        <f aca="false">IF(ISBLANK(K35),"",IF(L35, "https://raw.githubusercontent.com/PatrickVibild/TellusAmazonPictures/master/pictures/"&amp;K35&amp;"/2.jpg","https://download.lenovo.com/Images/Parts/"&amp;K35&amp;"/"&amp;K35&amp;"_B.jpg"))</f>
        <v>https://download.lenovo.com/Images/Parts/01YT119/01YT119_B.jpg</v>
      </c>
      <c r="O35" s="62"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3" t="n">
        <f aca="false">MATCH(G35,options!$D$1:$D$20,0)</f>
        <v>10</v>
      </c>
    </row>
    <row r="36" customFormat="false" ht="12.8" hidden="false" customHeight="false" outlineLevel="0" collapsed="false">
      <c r="A36" s="49" t="s">
        <v>467</v>
      </c>
      <c r="B36" s="68" t="s">
        <v>366</v>
      </c>
      <c r="C36" s="55" t="n">
        <f aca="false">FALSE()</f>
        <v>0</v>
      </c>
      <c r="D36" s="55" t="n">
        <f aca="false">FALSE()</f>
        <v>0</v>
      </c>
      <c r="E36" s="56" t="n">
        <v>5714401460138</v>
      </c>
      <c r="F36" s="56" t="s">
        <v>468</v>
      </c>
      <c r="G36" s="57"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8" t="n">
        <f aca="false">TRUE()</f>
        <v>1</v>
      </c>
      <c r="J36" s="59" t="n">
        <f aca="false">TRUE()</f>
        <v>1</v>
      </c>
      <c r="K36" s="56" t="s">
        <v>469</v>
      </c>
      <c r="L36" s="60" t="n">
        <f aca="false">FALSE()</f>
        <v>0</v>
      </c>
      <c r="M36" s="61" t="str">
        <f aca="false">IF(ISBLANK(K36),"",IF(L36, "https://raw.githubusercontent.com/PatrickVibild/TellusAmazonPictures/master/pictures/"&amp;K36&amp;"/1.jpg","https://download.lenovo.com/Images/Parts/"&amp;K36&amp;"/"&amp;K36&amp;"_A.jpg"))</f>
        <v>https://download.lenovo.com/Images/Parts/01YT162/01YT162_A.jpg</v>
      </c>
      <c r="N36" s="61" t="str">
        <f aca="false">IF(ISBLANK(K36),"",IF(L36, "https://raw.githubusercontent.com/PatrickVibild/TellusAmazonPictures/master/pictures/"&amp;K36&amp;"/2.jpg","https://download.lenovo.com/Images/Parts/"&amp;K36&amp;"/"&amp;K36&amp;"_B.jpg"))</f>
        <v>https://download.lenovo.com/Images/Parts/01YT162/01YT162_B.jpg</v>
      </c>
      <c r="O36" s="62"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3" t="n">
        <f aca="false">MATCH(G36,options!$D$1:$D$20,0)</f>
        <v>11</v>
      </c>
    </row>
    <row r="37" customFormat="false" ht="12.8" hidden="false" customHeight="false" outlineLevel="0" collapsed="false">
      <c r="A37" s="0" t="s">
        <v>470</v>
      </c>
      <c r="B37" s="68" t="s">
        <v>438</v>
      </c>
      <c r="C37" s="55" t="n">
        <f aca="false">FALSE()</f>
        <v>0</v>
      </c>
      <c r="D37" s="55" t="n">
        <f aca="false">FALSE()</f>
        <v>0</v>
      </c>
      <c r="E37" s="56" t="n">
        <v>5714401460145</v>
      </c>
      <c r="F37" s="56" t="s">
        <v>471</v>
      </c>
      <c r="G37" s="57"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8" t="n">
        <f aca="false">TRUE()</f>
        <v>1</v>
      </c>
      <c r="J37" s="59" t="n">
        <f aca="false">TRUE()</f>
        <v>1</v>
      </c>
      <c r="L37" s="60" t="n">
        <f aca="false">FALSE()</f>
        <v>0</v>
      </c>
      <c r="M37" s="61" t="str">
        <f aca="false">IF(ISBLANK(K37),"",IF(L37, "https://raw.githubusercontent.com/PatrickVibild/TellusAmazonPictures/master/pictures/"&amp;K37&amp;"/1.jpg","https://download.lenovo.com/Images/Parts/"&amp;K37&amp;"/"&amp;K37&amp;"_A.jpg"))</f>
        <v/>
      </c>
      <c r="N37" s="61" t="str">
        <f aca="false">IF(ISBLANK(K37),"",IF(L37, "https://raw.githubusercontent.com/PatrickVibild/TellusAmazonPictures/master/pictures/"&amp;K37&amp;"/2.jpg","https://download.lenovo.com/Images/Parts/"&amp;K37&amp;"/"&amp;K37&amp;"_B.jpg"))</f>
        <v/>
      </c>
      <c r="O37" s="62"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3" t="n">
        <f aca="false">MATCH(G37,options!$D$1:$D$20,0)</f>
        <v>12</v>
      </c>
    </row>
    <row r="38" customFormat="false" ht="12.8" hidden="false" customHeight="false" outlineLevel="0" collapsed="false">
      <c r="C38" s="55" t="n">
        <f aca="false">FALSE()</f>
        <v>0</v>
      </c>
      <c r="D38" s="55" t="n">
        <f aca="false">FALSE()</f>
        <v>0</v>
      </c>
      <c r="E38" s="56" t="n">
        <v>5714401460152</v>
      </c>
      <c r="F38" s="56" t="s">
        <v>472</v>
      </c>
      <c r="G38" s="57" t="s">
        <v>420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8" t="n">
        <f aca="false">TRUE()</f>
        <v>1</v>
      </c>
      <c r="J38" s="59" t="n">
        <f aca="false">TRUE()</f>
        <v>1</v>
      </c>
      <c r="K38" s="56" t="s">
        <v>473</v>
      </c>
      <c r="L38" s="60" t="n">
        <f aca="false">FALSE()</f>
        <v>0</v>
      </c>
      <c r="M38" s="61" t="str">
        <f aca="false">IF(ISBLANK(K38),"",IF(L38, "https://raw.githubusercontent.com/PatrickVibild/TellusAmazonPictures/master/pictures/"&amp;K38&amp;"/1.jpg","https://download.lenovo.com/Images/Parts/"&amp;K38&amp;"/"&amp;K38&amp;"_A.jpg"))</f>
        <v>https://download.lenovo.com/Images/Parts/01YR110/01YR110_A.jpg</v>
      </c>
      <c r="N38" s="61" t="str">
        <f aca="false">IF(ISBLANK(K38),"",IF(L38, "https://raw.githubusercontent.com/PatrickVibild/TellusAmazonPictures/master/pictures/"&amp;K38&amp;"/2.jpg","https://download.lenovo.com/Images/Parts/"&amp;K38&amp;"/"&amp;K38&amp;"_B.jpg"))</f>
        <v>https://download.lenovo.com/Images/Parts/01YR110/01YR110_B.jpg</v>
      </c>
      <c r="O38" s="62"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3" t="n">
        <f aca="false">MATCH(G38,options!$D$1:$D$20,0)</f>
        <v>13</v>
      </c>
    </row>
    <row r="39" customFormat="false" ht="12.8" hidden="false" customHeight="false" outlineLevel="0" collapsed="false">
      <c r="C39" s="55" t="n">
        <f aca="false">FALSE()</f>
        <v>0</v>
      </c>
      <c r="D39" s="55" t="n">
        <f aca="false">FALSE()</f>
        <v>0</v>
      </c>
      <c r="E39" s="56" t="n">
        <v>5714401460169</v>
      </c>
      <c r="F39" s="56" t="s">
        <v>474</v>
      </c>
      <c r="G39" s="57" t="s">
        <v>423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8" t="n">
        <f aca="false">TRUE()</f>
        <v>1</v>
      </c>
      <c r="J39" s="59" t="n">
        <f aca="false">TRUE()</f>
        <v>1</v>
      </c>
      <c r="K39" s="56" t="s">
        <v>475</v>
      </c>
      <c r="L39" s="60" t="n">
        <f aca="false">FALSE()</f>
        <v>0</v>
      </c>
      <c r="M39" s="61" t="str">
        <f aca="false">IF(ISBLANK(K39),"",IF(L39, "https://raw.githubusercontent.com/PatrickVibild/TellusAmazonPictures/master/pictures/"&amp;K39&amp;"/1.jpg","https://download.lenovo.com/Images/Parts/"&amp;K39&amp;"/"&amp;K39&amp;"_A.jpg"))</f>
        <v>https://download.lenovo.com/Images/Parts/01YR114/01YR114_A.jpg</v>
      </c>
      <c r="N39" s="61" t="str">
        <f aca="false">IF(ISBLANK(K39),"",IF(L39, "https://raw.githubusercontent.com/PatrickVibild/TellusAmazonPictures/master/pictures/"&amp;K39&amp;"/2.jpg","https://download.lenovo.com/Images/Parts/"&amp;K39&amp;"/"&amp;K39&amp;"_B.jpg"))</f>
        <v>https://download.lenovo.com/Images/Parts/01YR114/01YR114_B.jpg</v>
      </c>
      <c r="O39" s="62"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3" t="n">
        <f aca="false">MATCH(G39,options!$D$1:$D$20,0)</f>
        <v>14</v>
      </c>
    </row>
    <row r="40" customFormat="false" ht="12.8" hidden="false" customHeight="false" outlineLevel="0" collapsed="false">
      <c r="C40" s="55" t="n">
        <f aca="false">FALSE()</f>
        <v>0</v>
      </c>
      <c r="D40" s="55" t="n">
        <f aca="false">FALSE()</f>
        <v>0</v>
      </c>
      <c r="E40" s="56" t="n">
        <v>5714401460176</v>
      </c>
      <c r="F40" s="56" t="s">
        <v>476</v>
      </c>
      <c r="G40" s="57"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8" t="n">
        <f aca="false">TRUE()</f>
        <v>1</v>
      </c>
      <c r="J40" s="59" t="n">
        <f aca="false">TRUE()</f>
        <v>1</v>
      </c>
      <c r="K40" s="56" t="s">
        <v>477</v>
      </c>
      <c r="L40" s="60" t="n">
        <f aca="false">FALSE()</f>
        <v>0</v>
      </c>
      <c r="M40" s="61" t="str">
        <f aca="false">IF(ISBLANK(K40),"",IF(L40, "https://raw.githubusercontent.com/PatrickVibild/TellusAmazonPictures/master/pictures/"&amp;K40&amp;"/1.jpg","https://download.lenovo.com/Images/Parts/"&amp;K40&amp;"/"&amp;K40&amp;"_A.jpg"))</f>
        <v>https://download.lenovo.com/Images/Parts/01YR115/01YR115_A.jpg</v>
      </c>
      <c r="N40" s="61" t="str">
        <f aca="false">IF(ISBLANK(K40),"",IF(L40, "https://raw.githubusercontent.com/PatrickVibild/TellusAmazonPictures/master/pictures/"&amp;K40&amp;"/2.jpg","https://download.lenovo.com/Images/Parts/"&amp;K40&amp;"/"&amp;K40&amp;"_B.jpg"))</f>
        <v>https://download.lenovo.com/Images/Parts/01YR115/01YR115_B.jpg</v>
      </c>
      <c r="O40" s="62"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3" t="n">
        <f aca="false">MATCH(G40,options!$D$1:$D$20,0)</f>
        <v>15</v>
      </c>
    </row>
    <row r="41" customFormat="false" ht="23.85" hidden="false" customHeight="false" outlineLevel="0" collapsed="false">
      <c r="C41" s="55" t="n">
        <f aca="false">FALSE()</f>
        <v>0</v>
      </c>
      <c r="D41" s="55" t="n">
        <f aca="false">FALSE()</f>
        <v>0</v>
      </c>
      <c r="E41" s="56" t="n">
        <v>5714401460183</v>
      </c>
      <c r="F41" s="56" t="s">
        <v>478</v>
      </c>
      <c r="G41" s="57" t="s">
        <v>431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8" t="n">
        <f aca="false">TRUE()</f>
        <v>1</v>
      </c>
      <c r="J41" s="59" t="n">
        <f aca="false">TRUE()</f>
        <v>1</v>
      </c>
      <c r="K41" s="56" t="s">
        <v>479</v>
      </c>
      <c r="L41" s="60" t="n">
        <f aca="false">TRUE()</f>
        <v>1</v>
      </c>
      <c r="M41" s="61" t="str">
        <f aca="false">IF(ISBLANK(K41),"",IF(L41, "https://raw.githubusercontent.com/PatrickVibild/TellusAmazonPictures/master/pictures/"&amp;K41&amp;"/1.jpg","https://download.lenovo.com/Images/Parts/"&amp;K41&amp;"/"&amp;K41&amp;"_A.jpg"))</f>
        <v>https://raw.githubusercontent.com/PatrickVibild/TellusAmazonPictures/master/pictures/Lenovo/T460s/BL/USI/1.jpg</v>
      </c>
      <c r="N41" s="61" t="str">
        <f aca="false">IF(ISBLANK(K41),"",IF(L41, "https://raw.githubusercontent.com/PatrickVibild/TellusAmazonPictures/master/pictures/"&amp;K41&amp;"/2.jpg","https://download.lenovo.com/Images/Parts/"&amp;K41&amp;"/"&amp;K41&amp;"_B.jpg"))</f>
        <v>https://raw.githubusercontent.com/PatrickVibild/TellusAmazonPictures/master/pictures/Lenovo/T460s/BL/USI/2.jpg</v>
      </c>
      <c r="O41" s="62" t="str">
        <f aca="false">IF(ISBLANK(K41),"",IF(L41, "https://raw.githubusercontent.com/PatrickVibild/TellusAmazonPictures/master/pictures/"&amp;K41&amp;"/3.jpg","https://download.lenovo.com/Images/Parts/"&amp;K41&amp;"/"&amp;K41&amp;"_details.jpg"))</f>
        <v>https://raw.githubusercontent.com/PatrickVibild/TellusAmazonPictures/master/pictures/Lenovo/T460s/BL/USI/3.jpg</v>
      </c>
      <c r="P41" s="0" t="str">
        <f aca="false">IF(ISBLANK(K41),"",IF(L41, "https://raw.githubusercontent.com/PatrickVibild/TellusAmazonPictures/master/pictures/"&amp;K41&amp;"/4.jpg", ""))</f>
        <v>https://raw.githubusercontent.com/PatrickVibild/TellusAmazonPictures/master/pictures/Lenovo/T460s/BL/USI/4.jpg</v>
      </c>
      <c r="Q41" s="0" t="str">
        <f aca="false">IF(ISBLANK(K41),"",IF(L41, "https://raw.githubusercontent.com/PatrickVibild/TellusAmazonPictures/master/pictures/"&amp;K41&amp;"/5.jpg", ""))</f>
        <v>https://raw.githubusercontent.com/PatrickVibild/TellusAmazonPictures/master/pictures/Lenovo/T460s/BL/USI/5.jpg</v>
      </c>
      <c r="R41" s="0" t="str">
        <f aca="false">IF(ISBLANK(K41),"",IF(L41, "https://raw.githubusercontent.com/PatrickVibild/TellusAmazonPictures/master/pictures/"&amp;K41&amp;"/6.jpg", ""))</f>
        <v>https://raw.githubusercontent.com/PatrickVibild/TellusAmazonPictures/master/pictures/Lenovo/T460s/BL/USI/6.jpg</v>
      </c>
      <c r="S41" s="0" t="str">
        <f aca="false">IF(ISBLANK(K41),"",IF(L41, "https://raw.githubusercontent.com/PatrickVibild/TellusAmazonPictures/master/pictures/"&amp;K41&amp;"/7.jpg", ""))</f>
        <v>https://raw.githubusercontent.com/PatrickVibild/TellusAmazonPictures/master/pictures/Lenovo/T460s/BL/USI/7.jpg</v>
      </c>
      <c r="T41" s="0" t="str">
        <f aca="false">IF(ISBLANK(K41),"",IF(L41, "https://raw.githubusercontent.com/PatrickVibild/TellusAmazonPictures/master/pictures/"&amp;K41&amp;"/8.jpg",""))</f>
        <v>https://raw.githubusercontent.com/PatrickVibild/TellusAmazonPictures/master/pictures/Lenovo/T460s/BL/USI/8.jpg</v>
      </c>
      <c r="U41" s="0" t="str">
        <f aca="false">IF(ISBLANK(K41),"",IF(L41, "https://raw.githubusercontent.com/PatrickVibild/TellusAmazonPictures/master/pictures/"&amp;K41&amp;"/9.jpg", ""))</f>
        <v>https://raw.githubusercontent.com/PatrickVibild/TellusAmazonPictures/master/pictures/Lenovo/T460s/BL/USI/9.jpg</v>
      </c>
      <c r="V41" s="63" t="n">
        <f aca="false">MATCH(G41,options!$D$1:$D$20,0)</f>
        <v>16</v>
      </c>
    </row>
    <row r="42" customFormat="false" ht="12.8" hidden="false" customHeight="false" outlineLevel="0" collapsed="false">
      <c r="C42" s="55" t="n">
        <f aca="false">FALSE()</f>
        <v>0</v>
      </c>
      <c r="D42" s="55" t="n">
        <f aca="false">FALSE()</f>
        <v>0</v>
      </c>
      <c r="E42" s="56" t="n">
        <v>5714401460190</v>
      </c>
      <c r="F42" s="56" t="s">
        <v>480</v>
      </c>
      <c r="G42" s="57" t="s">
        <v>434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8" t="n">
        <f aca="false">TRUE()</f>
        <v>1</v>
      </c>
      <c r="J42" s="59" t="n">
        <f aca="false">TRUE()</f>
        <v>1</v>
      </c>
      <c r="K42" s="56" t="s">
        <v>481</v>
      </c>
      <c r="L42" s="60" t="n">
        <f aca="false">FALSE()</f>
        <v>0</v>
      </c>
      <c r="M42" s="61" t="str">
        <f aca="false">IF(ISBLANK(K42),"",IF(L42, "https://raw.githubusercontent.com/PatrickVibild/TellusAmazonPictures/master/pictures/"&amp;K42&amp;"/1.jpg","https://download.lenovo.com/Images/Parts/"&amp;K42&amp;"/"&amp;K42&amp;"_A.jpg"))</f>
        <v>https://download.lenovo.com/Images/Parts/01YT165/01YT165_A.jpg</v>
      </c>
      <c r="N42" s="61" t="str">
        <f aca="false">IF(ISBLANK(K42),"",IF(L42, "https://raw.githubusercontent.com/PatrickVibild/TellusAmazonPictures/master/pictures/"&amp;K42&amp;"/2.jpg","https://download.lenovo.com/Images/Parts/"&amp;K42&amp;"/"&amp;K42&amp;"_B.jpg"))</f>
        <v>https://download.lenovo.com/Images/Parts/01YT165/01YT165_B.jpg</v>
      </c>
      <c r="O42" s="62"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3" t="n">
        <f aca="false">MATCH(G42,options!$D$1:$D$20,0)</f>
        <v>17</v>
      </c>
    </row>
    <row r="43" customFormat="false" ht="23.85" hidden="false" customHeight="false" outlineLevel="0" collapsed="false">
      <c r="C43" s="55" t="n">
        <f aca="false">TRUE()</f>
        <v>1</v>
      </c>
      <c r="D43" s="55" t="n">
        <f aca="false">FALSE()</f>
        <v>0</v>
      </c>
      <c r="E43" s="56" t="n">
        <v>5714401460206</v>
      </c>
      <c r="F43" s="56" t="s">
        <v>482</v>
      </c>
      <c r="G43" s="57" t="s">
        <v>438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8" t="n">
        <f aca="false">TRUE()</f>
        <v>1</v>
      </c>
      <c r="J43" s="59" t="n">
        <f aca="false">TRUE()</f>
        <v>1</v>
      </c>
      <c r="K43" s="56" t="s">
        <v>483</v>
      </c>
      <c r="L43" s="60" t="n">
        <f aca="false">TRUE()</f>
        <v>1</v>
      </c>
      <c r="M43" s="61" t="str">
        <f aca="false">IF(ISBLANK(K43),"",IF(L43, "https://raw.githubusercontent.com/PatrickVibild/TellusAmazonPictures/master/pictures/"&amp;K43&amp;"/1.jpg","https://download.lenovo.com/Images/Parts/"&amp;K43&amp;"/"&amp;K43&amp;"_A.jpg"))</f>
        <v>https://raw.githubusercontent.com/PatrickVibild/TellusAmazonPictures/master/pictures/Lenovo/T460s/BL/US/1.jpg</v>
      </c>
      <c r="N43" s="61" t="str">
        <f aca="false">IF(ISBLANK(K43),"",IF(L43, "https://raw.githubusercontent.com/PatrickVibild/TellusAmazonPictures/master/pictures/"&amp;K43&amp;"/2.jpg","https://download.lenovo.com/Images/Parts/"&amp;K43&amp;"/"&amp;K43&amp;"_B.jpg"))</f>
        <v>https://raw.githubusercontent.com/PatrickVibild/TellusAmazonPictures/master/pictures/Lenovo/T460s/BL/US/2.jpg</v>
      </c>
      <c r="O43" s="62" t="str">
        <f aca="false">IF(ISBLANK(K43),"",IF(L43, "https://raw.githubusercontent.com/PatrickVibild/TellusAmazonPictures/master/pictures/"&amp;K43&amp;"/3.jpg","https://download.lenovo.com/Images/Parts/"&amp;K43&amp;"/"&amp;K43&amp;"_details.jpg"))</f>
        <v>https://raw.githubusercontent.com/PatrickVibild/TellusAmazonPictures/master/pictures/Lenovo/T460s/BL/US/3.jpg</v>
      </c>
      <c r="P43" s="0" t="str">
        <f aca="false">IF(ISBLANK(K43),"",IF(L43, "https://raw.githubusercontent.com/PatrickVibild/TellusAmazonPictures/master/pictures/"&amp;K43&amp;"/4.jpg", ""))</f>
        <v>https://raw.githubusercontent.com/PatrickVibild/TellusAmazonPictures/master/pictures/Lenovo/T460s/BL/US/4.jpg</v>
      </c>
      <c r="Q43" s="0" t="str">
        <f aca="false">IF(ISBLANK(K43),"",IF(L43, "https://raw.githubusercontent.com/PatrickVibild/TellusAmazonPictures/master/pictures/"&amp;K43&amp;"/5.jpg", ""))</f>
        <v>https://raw.githubusercontent.com/PatrickVibild/TellusAmazonPictures/master/pictures/Lenovo/T460s/BL/US/5.jpg</v>
      </c>
      <c r="R43" s="0" t="str">
        <f aca="false">IF(ISBLANK(K43),"",IF(L43, "https://raw.githubusercontent.com/PatrickVibild/TellusAmazonPictures/master/pictures/"&amp;K43&amp;"/6.jpg", ""))</f>
        <v>https://raw.githubusercontent.com/PatrickVibild/TellusAmazonPictures/master/pictures/Lenovo/T460s/BL/US/6.jpg</v>
      </c>
      <c r="S43" s="0" t="str">
        <f aca="false">IF(ISBLANK(K43),"",IF(L43, "https://raw.githubusercontent.com/PatrickVibild/TellusAmazonPictures/master/pictures/"&amp;K43&amp;"/7.jpg", ""))</f>
        <v>https://raw.githubusercontent.com/PatrickVibild/TellusAmazonPictures/master/pictures/Lenovo/T460s/BL/US/7.jpg</v>
      </c>
      <c r="T43" s="0" t="str">
        <f aca="false">IF(ISBLANK(K43),"",IF(L43, "https://raw.githubusercontent.com/PatrickVibild/TellusAmazonPictures/master/pictures/"&amp;K43&amp;"/8.jpg",""))</f>
        <v>https://raw.githubusercontent.com/PatrickVibild/TellusAmazonPictures/master/pictures/Lenovo/T460s/BL/US/8.jpg</v>
      </c>
      <c r="U43" s="0" t="str">
        <f aca="false">IF(ISBLANK(K43),"",IF(L43, "https://raw.githubusercontent.com/PatrickVibild/TellusAmazonPictures/master/pictures/"&amp;K43&amp;"/9.jpg", ""))</f>
        <v>https://raw.githubusercontent.com/PatrickVibild/TellusAmazonPictures/master/pictures/Lenovo/T460s/BL/US/9.jpg</v>
      </c>
      <c r="V43" s="63"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1"/>
      <c r="L44" s="72"/>
      <c r="M44" s="61" t="str">
        <f aca="false">IF(ISBLANK(K44),"",IF(L44, "https://raw.githubusercontent.com/PatrickVibild/TellusAmazonPictures/master/pictures/"&amp;K44&amp;"/1.jpg","https://download.lenovo.com/Images/Parts/"&amp;K44&amp;"/"&amp;K44&amp;"_A.jpg"))</f>
        <v/>
      </c>
      <c r="N44" s="61" t="str">
        <f aca="false">IF(ISBLANK(K44),"",IF(L44, "https://raw.githubusercontent.com/PatrickVibild/TellusAmazonPictures/master/pictures/"&amp;K44&amp;"/2.jpg","https://download.lenovo.com/Images/Parts/"&amp;K44&amp;"/"&amp;K44&amp;"_B.jpg"))</f>
        <v/>
      </c>
      <c r="O44" s="62"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3"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1"/>
      <c r="L45" s="72"/>
      <c r="M45" s="61" t="str">
        <f aca="false">IF(ISBLANK(K45),"",IF(L45, "https://raw.githubusercontent.com/PatrickVibild/TellusAmazonPictures/master/pictures/"&amp;K45&amp;"/1.jpg","https://download.lenovo.com/Images/Parts/"&amp;K45&amp;"/"&amp;K45&amp;"_A.jpg"))</f>
        <v/>
      </c>
      <c r="N45" s="61" t="str">
        <f aca="false">IF(ISBLANK(K45),"",IF(L45, "https://raw.githubusercontent.com/PatrickVibild/TellusAmazonPictures/master/pictures/"&amp;K45&amp;"/2.jpg","https://download.lenovo.com/Images/Parts/"&amp;K45&amp;"/"&amp;K45&amp;"_B.jpg"))</f>
        <v/>
      </c>
      <c r="O45" s="62"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3"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1"/>
      <c r="L46" s="72"/>
      <c r="M46" s="61" t="str">
        <f aca="false">IF(ISBLANK(K46),"",IF(L46, "https://raw.githubusercontent.com/PatrickVibild/TellusAmazonPictures/master/pictures/"&amp;K46&amp;"/1.jpg","https://download.lenovo.com/Images/Parts/"&amp;K46&amp;"/"&amp;K46&amp;"_A.jpg"))</f>
        <v/>
      </c>
      <c r="N46" s="61" t="str">
        <f aca="false">IF(ISBLANK(K46),"",IF(L46, "https://raw.githubusercontent.com/PatrickVibild/TellusAmazonPictures/master/pictures/"&amp;K46&amp;"/2.jpg","https://download.lenovo.com/Images/Parts/"&amp;K46&amp;"/"&amp;K46&amp;"_B.jpg"))</f>
        <v/>
      </c>
      <c r="O46" s="62"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3"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1"/>
      <c r="L47" s="72"/>
      <c r="M47" s="61" t="str">
        <f aca="false">IF(ISBLANK(K47),"",IF(L47, "https://raw.githubusercontent.com/PatrickVibild/TellusAmazonPictures/master/pictures/"&amp;K47&amp;"/1.jpg","https://download.lenovo.com/Images/Parts/"&amp;K47&amp;"/"&amp;K47&amp;"_A.jpg"))</f>
        <v/>
      </c>
      <c r="N47" s="61" t="str">
        <f aca="false">IF(ISBLANK(K47),"",IF(L47, "https://raw.githubusercontent.com/PatrickVibild/TellusAmazonPictures/master/pictures/"&amp;K47&amp;"/2.jpg","https://download.lenovo.com/Images/Parts/"&amp;K47&amp;"/"&amp;K47&amp;"_B.jpg"))</f>
        <v/>
      </c>
      <c r="O47" s="62"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3"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1"/>
      <c r="L48" s="72"/>
      <c r="M48" s="61" t="str">
        <f aca="false">IF(ISBLANK(K48),"",IF(L48, "https://raw.githubusercontent.com/PatrickVibild/TellusAmazonPictures/master/pictures/"&amp;K48&amp;"/1.jpg","https://download.lenovo.com/Images/Parts/"&amp;K48&amp;"/"&amp;K48&amp;"_A.jpg"))</f>
        <v/>
      </c>
      <c r="N48" s="61" t="str">
        <f aca="false">IF(ISBLANK(K48),"",IF(L48, "https://raw.githubusercontent.com/PatrickVibild/TellusAmazonPictures/master/pictures/"&amp;K48&amp;"/2.jpg","https://download.lenovo.com/Images/Parts/"&amp;K48&amp;"/"&amp;K48&amp;"_B.jpg"))</f>
        <v/>
      </c>
      <c r="O48" s="62"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3"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1"/>
      <c r="L49" s="72"/>
      <c r="M49" s="61" t="str">
        <f aca="false">IF(ISBLANK(K49),"",IF(L49, "https://raw.githubusercontent.com/PatrickVibild/TellusAmazonPictures/master/pictures/"&amp;K49&amp;"/1.jpg","https://download.lenovo.com/Images/Parts/"&amp;K49&amp;"/"&amp;K49&amp;"_A.jpg"))</f>
        <v/>
      </c>
      <c r="N49" s="61" t="str">
        <f aca="false">IF(ISBLANK(K49),"",IF(L49, "https://raw.githubusercontent.com/PatrickVibild/TellusAmazonPictures/master/pictures/"&amp;K49&amp;"/2.jpg","https://download.lenovo.com/Images/Parts/"&amp;K49&amp;"/"&amp;K49&amp;"_B.jpg"))</f>
        <v/>
      </c>
      <c r="O49" s="62"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3"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1"/>
      <c r="L50" s="72"/>
      <c r="M50" s="61" t="str">
        <f aca="false">IF(ISBLANK(K50),"",IF(L50, "https://raw.githubusercontent.com/PatrickVibild/TellusAmazonPictures/master/pictures/"&amp;K50&amp;"/1.jpg","https://download.lenovo.com/Images/Parts/"&amp;K50&amp;"/"&amp;K50&amp;"_A.jpg"))</f>
        <v/>
      </c>
      <c r="N50" s="61" t="str">
        <f aca="false">IF(ISBLANK(K50),"",IF(L50, "https://raw.githubusercontent.com/PatrickVibild/TellusAmazonPictures/master/pictures/"&amp;K50&amp;"/2.jpg","https://download.lenovo.com/Images/Parts/"&amp;K50&amp;"/"&amp;K50&amp;"_B.jpg"))</f>
        <v/>
      </c>
      <c r="O50" s="62"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3"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1"/>
      <c r="L51" s="72"/>
      <c r="M51" s="61" t="str">
        <f aca="false">IF(ISBLANK(K51),"",IF(L51, "https://raw.githubusercontent.com/PatrickVibild/TellusAmazonPictures/master/pictures/"&amp;K51&amp;"/1.jpg","https://download.lenovo.com/Images/Parts/"&amp;K51&amp;"/"&amp;K51&amp;"_A.jpg"))</f>
        <v/>
      </c>
      <c r="N51" s="61" t="str">
        <f aca="false">IF(ISBLANK(K51),"",IF(L51, "https://raw.githubusercontent.com/PatrickVibild/TellusAmazonPictures/master/pictures/"&amp;K51&amp;"/2.jpg","https://download.lenovo.com/Images/Parts/"&amp;K51&amp;"/"&amp;K51&amp;"_B.jpg"))</f>
        <v/>
      </c>
      <c r="O51" s="62"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3"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1"/>
      <c r="L52" s="72"/>
      <c r="M52" s="61" t="str">
        <f aca="false">IF(ISBLANK(K52),"",IF(L52, "https://raw.githubusercontent.com/PatrickVibild/TellusAmazonPictures/master/pictures/"&amp;K52&amp;"/1.jpg","https://download.lenovo.com/Images/Parts/"&amp;K52&amp;"/"&amp;K52&amp;"_A.jpg"))</f>
        <v/>
      </c>
      <c r="N52" s="61" t="str">
        <f aca="false">IF(ISBLANK(K52),"",IF(L52, "https://raw.githubusercontent.com/PatrickVibild/TellusAmazonPictures/master/pictures/"&amp;K52&amp;"/2.jpg","https://download.lenovo.com/Images/Parts/"&amp;K52&amp;"/"&amp;K52&amp;"_B.jpg"))</f>
        <v/>
      </c>
      <c r="O52" s="62"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3"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1"/>
      <c r="L53" s="72"/>
      <c r="M53" s="61" t="str">
        <f aca="false">IF(ISBLANK(K53),"",IF(L53, "https://raw.githubusercontent.com/PatrickVibild/TellusAmazonPictures/master/pictures/"&amp;K53&amp;"/1.jpg","https://download.lenovo.com/Images/Parts/"&amp;K53&amp;"/"&amp;K53&amp;"_A.jpg"))</f>
        <v/>
      </c>
      <c r="N53" s="61" t="str">
        <f aca="false">IF(ISBLANK(K53),"",IF(L53, "https://raw.githubusercontent.com/PatrickVibild/TellusAmazonPictures/master/pictures/"&amp;K53&amp;"/2.jpg","https://download.lenovo.com/Images/Parts/"&amp;K53&amp;"/"&amp;K53&amp;"_B.jpg"))</f>
        <v/>
      </c>
      <c r="O53" s="62"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3"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1"/>
      <c r="L54" s="72"/>
      <c r="M54" s="61" t="str">
        <f aca="false">IF(ISBLANK(K54),"",IF(L54, "https://raw.githubusercontent.com/PatrickVibild/TellusAmazonPictures/master/pictures/"&amp;K54&amp;"/1.jpg","https://download.lenovo.com/Images/Parts/"&amp;K54&amp;"/"&amp;K54&amp;"_A.jpg"))</f>
        <v/>
      </c>
      <c r="N54" s="61" t="str">
        <f aca="false">IF(ISBLANK(K54),"",IF(L54, "https://raw.githubusercontent.com/PatrickVibild/TellusAmazonPictures/master/pictures/"&amp;K54&amp;"/2.jpg","https://download.lenovo.com/Images/Parts/"&amp;K54&amp;"/"&amp;K54&amp;"_B.jpg"))</f>
        <v/>
      </c>
      <c r="O54" s="62"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3"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1"/>
      <c r="L55" s="72"/>
      <c r="M55" s="61" t="str">
        <f aca="false">IF(ISBLANK(K55),"",IF(L55, "https://raw.githubusercontent.com/PatrickVibild/TellusAmazonPictures/master/pictures/"&amp;K55&amp;"/1.jpg","https://download.lenovo.com/Images/Parts/"&amp;K55&amp;"/"&amp;K55&amp;"_A.jpg"))</f>
        <v/>
      </c>
      <c r="N55" s="61" t="str">
        <f aca="false">IF(ISBLANK(K55),"",IF(L55, "https://raw.githubusercontent.com/PatrickVibild/TellusAmazonPictures/master/pictures/"&amp;K55&amp;"/2.jpg","https://download.lenovo.com/Images/Parts/"&amp;K55&amp;"/"&amp;K55&amp;"_B.jpg"))</f>
        <v/>
      </c>
      <c r="O55" s="62"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3"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1"/>
      <c r="L56" s="72"/>
      <c r="M56" s="61" t="str">
        <f aca="false">IF(ISBLANK(K56),"",IF(L56, "https://raw.githubusercontent.com/PatrickVibild/TellusAmazonPictures/master/pictures/"&amp;K56&amp;"/1.jpg","https://download.lenovo.com/Images/Parts/"&amp;K56&amp;"/"&amp;K56&amp;"_A.jpg"))</f>
        <v/>
      </c>
      <c r="N56" s="61" t="str">
        <f aca="false">IF(ISBLANK(K56),"",IF(L56, "https://raw.githubusercontent.com/PatrickVibild/TellusAmazonPictures/master/pictures/"&amp;K56&amp;"/2.jpg","https://download.lenovo.com/Images/Parts/"&amp;K56&amp;"/"&amp;K56&amp;"_B.jpg"))</f>
        <v/>
      </c>
      <c r="O56" s="62"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3"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1"/>
      <c r="L57" s="72"/>
      <c r="M57" s="61" t="str">
        <f aca="false">IF(ISBLANK(K57),"",IF(L57, "https://raw.githubusercontent.com/PatrickVibild/TellusAmazonPictures/master/pictures/"&amp;K57&amp;"/1.jpg","https://download.lenovo.com/Images/Parts/"&amp;K57&amp;"/"&amp;K57&amp;"_A.jpg"))</f>
        <v/>
      </c>
      <c r="N57" s="61" t="str">
        <f aca="false">IF(ISBLANK(K57),"",IF(L57, "https://raw.githubusercontent.com/PatrickVibild/TellusAmazonPictures/master/pictures/"&amp;K57&amp;"/2.jpg","https://download.lenovo.com/Images/Parts/"&amp;K57&amp;"/"&amp;K57&amp;"_B.jpg"))</f>
        <v/>
      </c>
      <c r="O57" s="62"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3"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1"/>
      <c r="L58" s="72"/>
      <c r="M58" s="61" t="str">
        <f aca="false">IF(ISBLANK(K58),"",IF(L58, "https://raw.githubusercontent.com/PatrickVibild/TellusAmazonPictures/master/pictures/"&amp;K58&amp;"/1.jpg","https://download.lenovo.com/Images/Parts/"&amp;K58&amp;"/"&amp;K58&amp;"_A.jpg"))</f>
        <v/>
      </c>
      <c r="N58" s="61" t="str">
        <f aca="false">IF(ISBLANK(K58),"",IF(L58, "https://raw.githubusercontent.com/PatrickVibild/TellusAmazonPictures/master/pictures/"&amp;K58&amp;"/2.jpg","https://download.lenovo.com/Images/Parts/"&amp;K58&amp;"/"&amp;K58&amp;"_B.jpg"))</f>
        <v/>
      </c>
      <c r="O58" s="62"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3"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1"/>
      <c r="L59" s="72"/>
      <c r="M59" s="61" t="str">
        <f aca="false">IF(ISBLANK(K59),"",IF(L59, "https://raw.githubusercontent.com/PatrickVibild/TellusAmazonPictures/master/pictures/"&amp;K59&amp;"/1.jpg","https://download.lenovo.com/Images/Parts/"&amp;K59&amp;"/"&amp;K59&amp;"_A.jpg"))</f>
        <v/>
      </c>
      <c r="N59" s="61" t="str">
        <f aca="false">IF(ISBLANK(K59),"",IF(L59, "https://raw.githubusercontent.com/PatrickVibild/TellusAmazonPictures/master/pictures/"&amp;K59&amp;"/2.jpg","https://download.lenovo.com/Images/Parts/"&amp;K59&amp;"/"&amp;K59&amp;"_B.jpg"))</f>
        <v/>
      </c>
      <c r="O59" s="62"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3"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1"/>
      <c r="L60" s="72"/>
      <c r="M60" s="61" t="str">
        <f aca="false">IF(ISBLANK(K60),"",IF(L60, "https://raw.githubusercontent.com/PatrickVibild/TellusAmazonPictures/master/pictures/"&amp;K60&amp;"/1.jpg","https://download.lenovo.com/Images/Parts/"&amp;K60&amp;"/"&amp;K60&amp;"_A.jpg"))</f>
        <v/>
      </c>
      <c r="N60" s="61" t="str">
        <f aca="false">IF(ISBLANK(K60),"",IF(L60, "https://raw.githubusercontent.com/PatrickVibild/TellusAmazonPictures/master/pictures/"&amp;K60&amp;"/2.jpg","https://download.lenovo.com/Images/Parts/"&amp;K60&amp;"/"&amp;K60&amp;"_B.jpg"))</f>
        <v/>
      </c>
      <c r="O60" s="62"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3"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1"/>
      <c r="L61" s="72"/>
      <c r="M61" s="61" t="str">
        <f aca="false">IF(ISBLANK(K61),"",IF(L61, "https://raw.githubusercontent.com/PatrickVibild/TellusAmazonPictures/master/pictures/"&amp;K61&amp;"/1.jpg","https://download.lenovo.com/Images/Parts/"&amp;K61&amp;"/"&amp;K61&amp;"_A.jpg"))</f>
        <v/>
      </c>
      <c r="N61" s="61" t="str">
        <f aca="false">IF(ISBLANK(K61),"",IF(L61, "https://raw.githubusercontent.com/PatrickVibild/TellusAmazonPictures/master/pictures/"&amp;K61&amp;"/2.jpg","https://download.lenovo.com/Images/Parts/"&amp;K61&amp;"/"&amp;K61&amp;"_B.jpg"))</f>
        <v/>
      </c>
      <c r="O61" s="62"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3"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1"/>
      <c r="L62" s="72"/>
      <c r="M62" s="61" t="str">
        <f aca="false">IF(ISBLANK(K62),"",IF(L62, "https://raw.githubusercontent.com/PatrickVibild/TellusAmazonPictures/master/pictures/"&amp;K62&amp;"/1.jpg","https://download.lenovo.com/Images/Parts/"&amp;K62&amp;"/"&amp;K62&amp;"_A.jpg"))</f>
        <v/>
      </c>
      <c r="N62" s="61" t="str">
        <f aca="false">IF(ISBLANK(K62),"",IF(L62, "https://raw.githubusercontent.com/PatrickVibild/TellusAmazonPictures/master/pictures/"&amp;K62&amp;"/2.jpg","https://download.lenovo.com/Images/Parts/"&amp;K62&amp;"/"&amp;K62&amp;"_B.jpg"))</f>
        <v/>
      </c>
      <c r="O62" s="62"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3"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1"/>
      <c r="L63" s="72"/>
      <c r="M63" s="61" t="str">
        <f aca="false">IF(ISBLANK(K63),"",IF(L63, "https://raw.githubusercontent.com/PatrickVibild/TellusAmazonPictures/master/pictures/"&amp;K63&amp;"/1.jpg","https://download.lenovo.com/Images/Parts/"&amp;K63&amp;"/"&amp;K63&amp;"_A.jpg"))</f>
        <v/>
      </c>
      <c r="N63" s="61" t="str">
        <f aca="false">IF(ISBLANK(K63),"",IF(L63, "https://raw.githubusercontent.com/PatrickVibild/TellusAmazonPictures/master/pictures/"&amp;K63&amp;"/2.jpg","https://download.lenovo.com/Images/Parts/"&amp;K63&amp;"/"&amp;K63&amp;"_B.jpg"))</f>
        <v/>
      </c>
      <c r="O63" s="62"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3"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1"/>
      <c r="L64" s="72"/>
      <c r="M64" s="61" t="str">
        <f aca="false">IF(ISBLANK(K64),"",IF(L64, "https://raw.githubusercontent.com/PatrickVibild/TellusAmazonPictures/master/pictures/"&amp;K64&amp;"/1.jpg","https://download.lenovo.com/Images/Parts/"&amp;K64&amp;"/"&amp;K64&amp;"_A.jpg"))</f>
        <v/>
      </c>
      <c r="N64" s="61" t="str">
        <f aca="false">IF(ISBLANK(K64),"",IF(L64, "https://raw.githubusercontent.com/PatrickVibild/TellusAmazonPictures/master/pictures/"&amp;K64&amp;"/2.jpg","https://download.lenovo.com/Images/Parts/"&amp;K64&amp;"/"&amp;K64&amp;"_B.jpg"))</f>
        <v/>
      </c>
      <c r="O64" s="62"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3"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1"/>
      <c r="L65" s="72"/>
      <c r="M65" s="61" t="str">
        <f aca="false">IF(ISBLANK(K65),"",IF(L65, "https://raw.githubusercontent.com/PatrickVibild/TellusAmazonPictures/master/pictures/"&amp;K65&amp;"/1.jpg","https://download.lenovo.com/Images/Parts/"&amp;K65&amp;"/"&amp;K65&amp;"_A.jpg"))</f>
        <v/>
      </c>
      <c r="N65" s="61" t="str">
        <f aca="false">IF(ISBLANK(K65),"",IF(L65, "https://raw.githubusercontent.com/PatrickVibild/TellusAmazonPictures/master/pictures/"&amp;K65&amp;"/2.jpg","https://download.lenovo.com/Images/Parts/"&amp;K65&amp;"/"&amp;K65&amp;"_B.jpg"))</f>
        <v/>
      </c>
      <c r="O65" s="62"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3"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1"/>
      <c r="L66" s="72"/>
      <c r="M66" s="61" t="str">
        <f aca="false">IF(ISBLANK(K66),"",IF(L66, "https://raw.githubusercontent.com/PatrickVibild/TellusAmazonPictures/master/pictures/"&amp;K66&amp;"/1.jpg","https://download.lenovo.com/Images/Parts/"&amp;K66&amp;"/"&amp;K66&amp;"_A.jpg"))</f>
        <v/>
      </c>
      <c r="N66" s="61" t="str">
        <f aca="false">IF(ISBLANK(K66),"",IF(L66, "https://raw.githubusercontent.com/PatrickVibild/TellusAmazonPictures/master/pictures/"&amp;K66&amp;"/2.jpg","https://download.lenovo.com/Images/Parts/"&amp;K66&amp;"/"&amp;K66&amp;"_B.jpg"))</f>
        <v/>
      </c>
      <c r="O66" s="62"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3"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1"/>
      <c r="L67" s="72"/>
      <c r="M67" s="61" t="str">
        <f aca="false">IF(ISBLANK(K67),"",IF(L67, "https://raw.githubusercontent.com/PatrickVibild/TellusAmazonPictures/master/pictures/"&amp;K67&amp;"/1.jpg","https://download.lenovo.com/Images/Parts/"&amp;K67&amp;"/"&amp;K67&amp;"_A.jpg"))</f>
        <v/>
      </c>
      <c r="N67" s="61" t="str">
        <f aca="false">IF(ISBLANK(K67),"",IF(L67, "https://raw.githubusercontent.com/PatrickVibild/TellusAmazonPictures/master/pictures/"&amp;K67&amp;"/2.jpg","https://download.lenovo.com/Images/Parts/"&amp;K67&amp;"/"&amp;K67&amp;"_B.jpg"))</f>
        <v/>
      </c>
      <c r="O67" s="62"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3"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1"/>
      <c r="L68" s="72"/>
      <c r="M68" s="61" t="str">
        <f aca="false">IF(ISBLANK(K68),"",IF(L68, "https://raw.githubusercontent.com/PatrickVibild/TellusAmazonPictures/master/pictures/"&amp;K68&amp;"/1.jpg","https://download.lenovo.com/Images/Parts/"&amp;K68&amp;"/"&amp;K68&amp;"_A.jpg"))</f>
        <v/>
      </c>
      <c r="N68" s="61" t="str">
        <f aca="false">IF(ISBLANK(K68),"",IF(L68, "https://raw.githubusercontent.com/PatrickVibild/TellusAmazonPictures/master/pictures/"&amp;K68&amp;"/2.jpg","https://download.lenovo.com/Images/Parts/"&amp;K68&amp;"/"&amp;K68&amp;"_B.jpg"))</f>
        <v/>
      </c>
      <c r="O68" s="62"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3"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1"/>
      <c r="L69" s="72"/>
      <c r="M69" s="61" t="str">
        <f aca="false">IF(ISBLANK(K69),"",IF(L69, "https://raw.githubusercontent.com/PatrickVibild/TellusAmazonPictures/master/pictures/"&amp;K69&amp;"/1.jpg","https://download.lenovo.com/Images/Parts/"&amp;K69&amp;"/"&amp;K69&amp;"_A.jpg"))</f>
        <v/>
      </c>
      <c r="N69" s="61" t="str">
        <f aca="false">IF(ISBLANK(K69),"",IF(L69, "https://raw.githubusercontent.com/PatrickVibild/TellusAmazonPictures/master/pictures/"&amp;K69&amp;"/2.jpg","https://download.lenovo.com/Images/Parts/"&amp;K69&amp;"/"&amp;K69&amp;"_B.jpg"))</f>
        <v/>
      </c>
      <c r="O69" s="62"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3"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1"/>
      <c r="L70" s="72"/>
      <c r="M70" s="61" t="str">
        <f aca="false">IF(ISBLANK(K70),"",IF(L70, "https://raw.githubusercontent.com/PatrickVibild/TellusAmazonPictures/master/pictures/"&amp;K70&amp;"/1.jpg","https://download.lenovo.com/Images/Parts/"&amp;K70&amp;"/"&amp;K70&amp;"_A.jpg"))</f>
        <v/>
      </c>
      <c r="N70" s="61" t="str">
        <f aca="false">IF(ISBLANK(K70),"",IF(L70, "https://raw.githubusercontent.com/PatrickVibild/TellusAmazonPictures/master/pictures/"&amp;K70&amp;"/2.jpg","https://download.lenovo.com/Images/Parts/"&amp;K70&amp;"/"&amp;K70&amp;"_B.jpg"))</f>
        <v/>
      </c>
      <c r="O70" s="62"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3"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1"/>
      <c r="L71" s="72"/>
      <c r="M71" s="61" t="str">
        <f aca="false">IF(ISBLANK(K71),"",IF(L71, "https://raw.githubusercontent.com/PatrickVibild/TellusAmazonPictures/master/pictures/"&amp;K71&amp;"/1.jpg","https://download.lenovo.com/Images/Parts/"&amp;K71&amp;"/"&amp;K71&amp;"_A.jpg"))</f>
        <v/>
      </c>
      <c r="N71" s="61" t="str">
        <f aca="false">IF(ISBLANK(K71),"",IF(L71, "https://raw.githubusercontent.com/PatrickVibild/TellusAmazonPictures/master/pictures/"&amp;K71&amp;"/2.jpg","https://download.lenovo.com/Images/Parts/"&amp;K71&amp;"/"&amp;K71&amp;"_B.jpg"))</f>
        <v/>
      </c>
      <c r="O71" s="62"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3"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1"/>
      <c r="L72" s="72"/>
      <c r="M72" s="61" t="str">
        <f aca="false">IF(ISBLANK(K72),"",IF(L72, "https://raw.githubusercontent.com/PatrickVibild/TellusAmazonPictures/master/pictures/"&amp;K72&amp;"/1.jpg","https://download.lenovo.com/Images/Parts/"&amp;K72&amp;"/"&amp;K72&amp;"_A.jpg"))</f>
        <v/>
      </c>
      <c r="N72" s="61" t="str">
        <f aca="false">IF(ISBLANK(K72),"",IF(L72, "https://raw.githubusercontent.com/PatrickVibild/TellusAmazonPictures/master/pictures/"&amp;K72&amp;"/2.jpg","https://download.lenovo.com/Images/Parts/"&amp;K72&amp;"/"&amp;K72&amp;"_B.jpg"))</f>
        <v/>
      </c>
      <c r="O72" s="62"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3"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1"/>
      <c r="L73" s="72"/>
      <c r="M73" s="61" t="str">
        <f aca="false">IF(ISBLANK(K73),"",IF(L73, "https://raw.githubusercontent.com/PatrickVibild/TellusAmazonPictures/master/pictures/"&amp;K73&amp;"/1.jpg","https://download.lenovo.com/Images/Parts/"&amp;K73&amp;"/"&amp;K73&amp;"_A.jpg"))</f>
        <v/>
      </c>
      <c r="N73" s="61" t="str">
        <f aca="false">IF(ISBLANK(K73),"",IF(L73, "https://raw.githubusercontent.com/PatrickVibild/TellusAmazonPictures/master/pictures/"&amp;K73&amp;"/2.jpg","https://download.lenovo.com/Images/Parts/"&amp;K73&amp;"/"&amp;K73&amp;"_B.jpg"))</f>
        <v/>
      </c>
      <c r="O73" s="62"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3"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1"/>
      <c r="L74" s="72"/>
      <c r="M74" s="61" t="str">
        <f aca="false">IF(ISBLANK(K74),"",IF(L74, "https://raw.githubusercontent.com/PatrickVibild/TellusAmazonPictures/master/pictures/"&amp;K74&amp;"/1.jpg","https://download.lenovo.com/Images/Parts/"&amp;K74&amp;"/"&amp;K74&amp;"_A.jpg"))</f>
        <v/>
      </c>
      <c r="N74" s="61" t="str">
        <f aca="false">IF(ISBLANK(K74),"",IF(L74, "https://raw.githubusercontent.com/PatrickVibild/TellusAmazonPictures/master/pictures/"&amp;K74&amp;"/2.jpg","https://download.lenovo.com/Images/Parts/"&amp;K74&amp;"/"&amp;K74&amp;"_B.jpg"))</f>
        <v/>
      </c>
      <c r="O74" s="62"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3"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1"/>
      <c r="L75" s="72"/>
      <c r="M75" s="61" t="str">
        <f aca="false">IF(ISBLANK(K75),"",IF(L75, "https://raw.githubusercontent.com/PatrickVibild/TellusAmazonPictures/master/pictures/"&amp;K75&amp;"/1.jpg","https://download.lenovo.com/Images/Parts/"&amp;K75&amp;"/"&amp;K75&amp;"_A.jpg"))</f>
        <v/>
      </c>
      <c r="N75" s="61" t="str">
        <f aca="false">IF(ISBLANK(K75),"",IF(L75, "https://raw.githubusercontent.com/PatrickVibild/TellusAmazonPictures/master/pictures/"&amp;K75&amp;"/2.jpg","https://download.lenovo.com/Images/Parts/"&amp;K75&amp;"/"&amp;K75&amp;"_B.jpg"))</f>
        <v/>
      </c>
      <c r="O75" s="62"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3"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1"/>
      <c r="L76" s="72"/>
      <c r="M76" s="61" t="str">
        <f aca="false">IF(ISBLANK(K76),"",IF(L76, "https://raw.githubusercontent.com/PatrickVibild/TellusAmazonPictures/master/pictures/"&amp;K76&amp;"/1.jpg","https://download.lenovo.com/Images/Parts/"&amp;K76&amp;"/"&amp;K76&amp;"_A.jpg"))</f>
        <v/>
      </c>
      <c r="N76" s="61" t="str">
        <f aca="false">IF(ISBLANK(K76),"",IF(L76, "https://raw.githubusercontent.com/PatrickVibild/TellusAmazonPictures/master/pictures/"&amp;K76&amp;"/2.jpg","https://download.lenovo.com/Images/Parts/"&amp;K76&amp;"/"&amp;K76&amp;"_B.jpg"))</f>
        <v/>
      </c>
      <c r="O76" s="62"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3"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1"/>
      <c r="L77" s="72"/>
      <c r="M77" s="61" t="str">
        <f aca="false">IF(ISBLANK(K77),"",IF(L77, "https://raw.githubusercontent.com/PatrickVibild/TellusAmazonPictures/master/pictures/"&amp;K77&amp;"/1.jpg","https://download.lenovo.com/Images/Parts/"&amp;K77&amp;"/"&amp;K77&amp;"_A.jpg"))</f>
        <v/>
      </c>
      <c r="N77" s="61" t="str">
        <f aca="false">IF(ISBLANK(K77),"",IF(L77, "https://raw.githubusercontent.com/PatrickVibild/TellusAmazonPictures/master/pictures/"&amp;K77&amp;"/2.jpg","https://download.lenovo.com/Images/Parts/"&amp;K77&amp;"/"&amp;K77&amp;"_B.jpg"))</f>
        <v/>
      </c>
      <c r="O77" s="62"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3"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1"/>
      <c r="L78" s="72"/>
      <c r="M78" s="61" t="str">
        <f aca="false">IF(ISBLANK(K78),"",IF(L78, "https://raw.githubusercontent.com/PatrickVibild/TellusAmazonPictures/master/pictures/"&amp;K78&amp;"/1.jpg","https://download.lenovo.com/Images/Parts/"&amp;K78&amp;"/"&amp;K78&amp;"_A.jpg"))</f>
        <v/>
      </c>
      <c r="N78" s="61" t="str">
        <f aca="false">IF(ISBLANK(K78),"",IF(L78, "https://raw.githubusercontent.com/PatrickVibild/TellusAmazonPictures/master/pictures/"&amp;K78&amp;"/2.jpg","https://download.lenovo.com/Images/Parts/"&amp;K78&amp;"/"&amp;K78&amp;"_B.jpg"))</f>
        <v/>
      </c>
      <c r="O78" s="62"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3"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1"/>
      <c r="L79" s="72"/>
      <c r="M79" s="61" t="str">
        <f aca="false">IF(ISBLANK(K79),"",IF(L79, "https://raw.githubusercontent.com/PatrickVibild/TellusAmazonPictures/master/pictures/"&amp;K79&amp;"/1.jpg","https://download.lenovo.com/Images/Parts/"&amp;K79&amp;"/"&amp;K79&amp;"_A.jpg"))</f>
        <v/>
      </c>
      <c r="N79" s="61" t="str">
        <f aca="false">IF(ISBLANK(K79),"",IF(L79, "https://raw.githubusercontent.com/PatrickVibild/TellusAmazonPictures/master/pictures/"&amp;K79&amp;"/2.jpg","https://download.lenovo.com/Images/Parts/"&amp;K79&amp;"/"&amp;K79&amp;"_B.jpg"))</f>
        <v/>
      </c>
      <c r="O79" s="62"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3"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1"/>
      <c r="L80" s="72"/>
      <c r="M80" s="61" t="str">
        <f aca="false">IF(ISBLANK(K80),"",IF(L80, "https://raw.githubusercontent.com/PatrickVibild/TellusAmazonPictures/master/pictures/"&amp;K80&amp;"/1.jpg","https://download.lenovo.com/Images/Parts/"&amp;K80&amp;"/"&amp;K80&amp;"_A.jpg"))</f>
        <v/>
      </c>
      <c r="N80" s="61" t="str">
        <f aca="false">IF(ISBLANK(K80),"",IF(L80, "https://raw.githubusercontent.com/PatrickVibild/TellusAmazonPictures/master/pictures/"&amp;K80&amp;"/2.jpg","https://download.lenovo.com/Images/Parts/"&amp;K80&amp;"/"&amp;K80&amp;"_B.jpg"))</f>
        <v/>
      </c>
      <c r="O80" s="62"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3"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1"/>
      <c r="L81" s="72"/>
      <c r="M81" s="61" t="str">
        <f aca="false">IF(ISBLANK(K81),"",IF(L81, "https://raw.githubusercontent.com/PatrickVibild/TellusAmazonPictures/master/pictures/"&amp;K81&amp;"/1.jpg","https://download.lenovo.com/Images/Parts/"&amp;K81&amp;"/"&amp;K81&amp;"_A.jpg"))</f>
        <v/>
      </c>
      <c r="N81" s="61" t="str">
        <f aca="false">IF(ISBLANK(K81),"",IF(L81, "https://raw.githubusercontent.com/PatrickVibild/TellusAmazonPictures/master/pictures/"&amp;K81&amp;"/2.jpg","https://download.lenovo.com/Images/Parts/"&amp;K81&amp;"/"&amp;K81&amp;"_B.jpg"))</f>
        <v/>
      </c>
      <c r="O81" s="62"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3"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1"/>
      <c r="L82" s="72"/>
      <c r="M82" s="61" t="str">
        <f aca="false">IF(ISBLANK(K82),"",IF(L82, "https://raw.githubusercontent.com/PatrickVibild/TellusAmazonPictures/master/pictures/"&amp;K82&amp;"/1.jpg","https://download.lenovo.com/Images/Parts/"&amp;K82&amp;"/"&amp;K82&amp;"_A.jpg"))</f>
        <v/>
      </c>
      <c r="N82" s="61" t="str">
        <f aca="false">IF(ISBLANK(K82),"",IF(L82, "https://raw.githubusercontent.com/PatrickVibild/TellusAmazonPictures/master/pictures/"&amp;K82&amp;"/2.jpg","https://download.lenovo.com/Images/Parts/"&amp;K82&amp;"/"&amp;K82&amp;"_B.jpg"))</f>
        <v/>
      </c>
      <c r="O82" s="62"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3"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1"/>
      <c r="L83" s="72"/>
      <c r="M83" s="61" t="str">
        <f aca="false">IF(ISBLANK(K83),"",IF(L83, "https://raw.githubusercontent.com/PatrickVibild/TellusAmazonPictures/master/pictures/"&amp;K83&amp;"/1.jpg","https://download.lenovo.com/Images/Parts/"&amp;K83&amp;"/"&amp;K83&amp;"_A.jpg"))</f>
        <v/>
      </c>
      <c r="N83" s="61" t="str">
        <f aca="false">IF(ISBLANK(K83),"",IF(L83, "https://raw.githubusercontent.com/PatrickVibild/TellusAmazonPictures/master/pictures/"&amp;K83&amp;"/2.jpg","https://download.lenovo.com/Images/Parts/"&amp;K83&amp;"/"&amp;K83&amp;"_B.jpg"))</f>
        <v/>
      </c>
      <c r="O83" s="62"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3"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1"/>
      <c r="L84" s="72"/>
      <c r="M84" s="61" t="str">
        <f aca="false">IF(ISBLANK(K84),"",IF(L84, "https://raw.githubusercontent.com/PatrickVibild/TellusAmazonPictures/master/pictures/"&amp;K84&amp;"/1.jpg","https://download.lenovo.com/Images/Parts/"&amp;K84&amp;"/"&amp;K84&amp;"_A.jpg"))</f>
        <v/>
      </c>
      <c r="N84" s="61" t="str">
        <f aca="false">IF(ISBLANK(K84),"",IF(L84, "https://raw.githubusercontent.com/PatrickVibild/TellusAmazonPictures/master/pictures/"&amp;K84&amp;"/2.jpg","https://download.lenovo.com/Images/Parts/"&amp;K84&amp;"/"&amp;K84&amp;"_B.jpg"))</f>
        <v/>
      </c>
      <c r="O84" s="62"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3"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1"/>
      <c r="L85" s="72"/>
      <c r="M85" s="61" t="str">
        <f aca="false">IF(ISBLANK(K85),"",IF(L85, "https://raw.githubusercontent.com/PatrickVibild/TellusAmazonPictures/master/pictures/"&amp;K85&amp;"/1.jpg","https://download.lenovo.com/Images/Parts/"&amp;K85&amp;"/"&amp;K85&amp;"_A.jpg"))</f>
        <v/>
      </c>
      <c r="N85" s="61" t="str">
        <f aca="false">IF(ISBLANK(K85),"",IF(L85, "https://raw.githubusercontent.com/PatrickVibild/TellusAmazonPictures/master/pictures/"&amp;K85&amp;"/2.jpg","https://download.lenovo.com/Images/Parts/"&amp;K85&amp;"/"&amp;K85&amp;"_B.jpg"))</f>
        <v/>
      </c>
      <c r="O85" s="62"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3"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1"/>
      <c r="L86" s="72"/>
      <c r="M86" s="61" t="str">
        <f aca="false">IF(ISBLANK(K86),"",IF(L86, "https://raw.githubusercontent.com/PatrickVibild/TellusAmazonPictures/master/pictures/"&amp;K86&amp;"/1.jpg","https://download.lenovo.com/Images/Parts/"&amp;K86&amp;"/"&amp;K86&amp;"_A.jpg"))</f>
        <v/>
      </c>
      <c r="N86" s="61" t="str">
        <f aca="false">IF(ISBLANK(K86),"",IF(L86, "https://raw.githubusercontent.com/PatrickVibild/TellusAmazonPictures/master/pictures/"&amp;K86&amp;"/2.jpg","https://download.lenovo.com/Images/Parts/"&amp;K86&amp;"/"&amp;K86&amp;"_B.jpg"))</f>
        <v/>
      </c>
      <c r="O86" s="62"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3"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1"/>
      <c r="L87" s="72"/>
      <c r="M87" s="61" t="str">
        <f aca="false">IF(ISBLANK(K87),"",IF(L87, "https://raw.githubusercontent.com/PatrickVibild/TellusAmazonPictures/master/pictures/"&amp;K87&amp;"/1.jpg","https://download.lenovo.com/Images/Parts/"&amp;K87&amp;"/"&amp;K87&amp;"_A.jpg"))</f>
        <v/>
      </c>
      <c r="N87" s="61" t="str">
        <f aca="false">IF(ISBLANK(K87),"",IF(L87, "https://raw.githubusercontent.com/PatrickVibild/TellusAmazonPictures/master/pictures/"&amp;K87&amp;"/2.jpg","https://download.lenovo.com/Images/Parts/"&amp;K87&amp;"/"&amp;K87&amp;"_B.jpg"))</f>
        <v/>
      </c>
      <c r="O87" s="62"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3"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1"/>
      <c r="L88" s="72"/>
      <c r="M88" s="61" t="str">
        <f aca="false">IF(ISBLANK(K88),"",IF(L88, "https://raw.githubusercontent.com/PatrickVibild/TellusAmazonPictures/master/pictures/"&amp;K88&amp;"/1.jpg","https://download.lenovo.com/Images/Parts/"&amp;K88&amp;"/"&amp;K88&amp;"_A.jpg"))</f>
        <v/>
      </c>
      <c r="N88" s="61" t="str">
        <f aca="false">IF(ISBLANK(K88),"",IF(L88, "https://raw.githubusercontent.com/PatrickVibild/TellusAmazonPictures/master/pictures/"&amp;K88&amp;"/2.jpg","https://download.lenovo.com/Images/Parts/"&amp;K88&amp;"/"&amp;K88&amp;"_B.jpg"))</f>
        <v/>
      </c>
      <c r="O88" s="62"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3"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1"/>
      <c r="L89" s="72"/>
      <c r="M89" s="61" t="str">
        <f aca="false">IF(ISBLANK(K89),"",IF(L89, "https://raw.githubusercontent.com/PatrickVibild/TellusAmazonPictures/master/pictures/"&amp;K89&amp;"/1.jpg","https://download.lenovo.com/Images/Parts/"&amp;K89&amp;"/"&amp;K89&amp;"_A.jpg"))</f>
        <v/>
      </c>
      <c r="N89" s="61" t="str">
        <f aca="false">IF(ISBLANK(K89),"",IF(L89, "https://raw.githubusercontent.com/PatrickVibild/TellusAmazonPictures/master/pictures/"&amp;K89&amp;"/2.jpg","https://download.lenovo.com/Images/Parts/"&amp;K89&amp;"/"&amp;K89&amp;"_B.jpg"))</f>
        <v/>
      </c>
      <c r="O89" s="62"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3"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1"/>
      <c r="L90" s="72"/>
      <c r="M90" s="61" t="str">
        <f aca="false">IF(ISBLANK(K90),"",IF(L90, "https://raw.githubusercontent.com/PatrickVibild/TellusAmazonPictures/master/pictures/"&amp;K90&amp;"/1.jpg","https://download.lenovo.com/Images/Parts/"&amp;K90&amp;"/"&amp;K90&amp;"_A.jpg"))</f>
        <v/>
      </c>
      <c r="N90" s="61" t="str">
        <f aca="false">IF(ISBLANK(K90),"",IF(L90, "https://raw.githubusercontent.com/PatrickVibild/TellusAmazonPictures/master/pictures/"&amp;K90&amp;"/2.jpg","https://download.lenovo.com/Images/Parts/"&amp;K90&amp;"/"&amp;K90&amp;"_B.jpg"))</f>
        <v/>
      </c>
      <c r="O90" s="62"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3"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1"/>
      <c r="L91" s="72"/>
      <c r="M91" s="61" t="str">
        <f aca="false">IF(ISBLANK(K91),"",IF(L91, "https://raw.githubusercontent.com/PatrickVibild/TellusAmazonPictures/master/pictures/"&amp;K91&amp;"/1.jpg","https://download.lenovo.com/Images/Parts/"&amp;K91&amp;"/"&amp;K91&amp;"_A.jpg"))</f>
        <v/>
      </c>
      <c r="N91" s="61" t="str">
        <f aca="false">IF(ISBLANK(K91),"",IF(L91, "https://raw.githubusercontent.com/PatrickVibild/TellusAmazonPictures/master/pictures/"&amp;K91&amp;"/2.jpg","https://download.lenovo.com/Images/Parts/"&amp;K91&amp;"/"&amp;K91&amp;"_B.jpg"))</f>
        <v/>
      </c>
      <c r="O91" s="62"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3"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1"/>
      <c r="L92" s="72"/>
      <c r="M92" s="61" t="str">
        <f aca="false">IF(ISBLANK(K92),"",IF(L92, "https://raw.githubusercontent.com/PatrickVibild/TellusAmazonPictures/master/pictures/"&amp;K92&amp;"/1.jpg","https://download.lenovo.com/Images/Parts/"&amp;K92&amp;"/"&amp;K92&amp;"_A.jpg"))</f>
        <v/>
      </c>
      <c r="N92" s="61" t="str">
        <f aca="false">IF(ISBLANK(K92),"",IF(L92, "https://raw.githubusercontent.com/PatrickVibild/TellusAmazonPictures/master/pictures/"&amp;K92&amp;"/2.jpg","https://download.lenovo.com/Images/Parts/"&amp;K92&amp;"/"&amp;K92&amp;"_B.jpg"))</f>
        <v/>
      </c>
      <c r="O92" s="62"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3"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1"/>
      <c r="L93" s="72"/>
      <c r="M93" s="61" t="str">
        <f aca="false">IF(ISBLANK(K93),"",IF(L93, "https://raw.githubusercontent.com/PatrickVibild/TellusAmazonPictures/master/pictures/"&amp;K93&amp;"/1.jpg","https://download.lenovo.com/Images/Parts/"&amp;K93&amp;"/"&amp;K93&amp;"_A.jpg"))</f>
        <v/>
      </c>
      <c r="N93" s="61" t="str">
        <f aca="false">IF(ISBLANK(K93),"",IF(L93, "https://raw.githubusercontent.com/PatrickVibild/TellusAmazonPictures/master/pictures/"&amp;K93&amp;"/2.jpg","https://download.lenovo.com/Images/Parts/"&amp;K93&amp;"/"&amp;K93&amp;"_B.jpg"))</f>
        <v/>
      </c>
      <c r="O93" s="62"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3"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1"/>
      <c r="L94" s="72"/>
      <c r="M94" s="61" t="str">
        <f aca="false">IF(ISBLANK(K94),"",IF(L94, "https://raw.githubusercontent.com/PatrickVibild/TellusAmazonPictures/master/pictures/"&amp;K94&amp;"/1.jpg","https://download.lenovo.com/Images/Parts/"&amp;K94&amp;"/"&amp;K94&amp;"_A.jpg"))</f>
        <v/>
      </c>
      <c r="N94" s="61" t="str">
        <f aca="false">IF(ISBLANK(K94),"",IF(L94, "https://raw.githubusercontent.com/PatrickVibild/TellusAmazonPictures/master/pictures/"&amp;K94&amp;"/2.jpg","https://download.lenovo.com/Images/Parts/"&amp;K94&amp;"/"&amp;K94&amp;"_B.jpg"))</f>
        <v/>
      </c>
      <c r="O94" s="62"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3"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1"/>
      <c r="L95" s="72"/>
      <c r="M95" s="61" t="str">
        <f aca="false">IF(ISBLANK(K95),"",IF(L95, "https://raw.githubusercontent.com/PatrickVibild/TellusAmazonPictures/master/pictures/"&amp;K95&amp;"/1.jpg","https://download.lenovo.com/Images/Parts/"&amp;K95&amp;"/"&amp;K95&amp;"_A.jpg"))</f>
        <v/>
      </c>
      <c r="N95" s="61" t="str">
        <f aca="false">IF(ISBLANK(K95),"",IF(L95, "https://raw.githubusercontent.com/PatrickVibild/TellusAmazonPictures/master/pictures/"&amp;K95&amp;"/2.jpg","https://download.lenovo.com/Images/Parts/"&amp;K95&amp;"/"&amp;K95&amp;"_B.jpg"))</f>
        <v/>
      </c>
      <c r="O95" s="62"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3"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1"/>
      <c r="L96" s="72"/>
      <c r="M96" s="61" t="str">
        <f aca="false">IF(ISBLANK(K96),"",IF(L96, "https://raw.githubusercontent.com/PatrickVibild/TellusAmazonPictures/master/pictures/"&amp;K96&amp;"/1.jpg","https://download.lenovo.com/Images/Parts/"&amp;K96&amp;"/"&amp;K96&amp;"_A.jpg"))</f>
        <v/>
      </c>
      <c r="N96" s="61" t="str">
        <f aca="false">IF(ISBLANK(K96),"",IF(L96, "https://raw.githubusercontent.com/PatrickVibild/TellusAmazonPictures/master/pictures/"&amp;K96&amp;"/2.jpg","https://download.lenovo.com/Images/Parts/"&amp;K96&amp;"/"&amp;K96&amp;"_B.jpg"))</f>
        <v/>
      </c>
      <c r="O96" s="62"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3"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1"/>
      <c r="L97" s="72"/>
      <c r="M97" s="61" t="str">
        <f aca="false">IF(ISBLANK(K97),"",IF(L97, "https://raw.githubusercontent.com/PatrickVibild/TellusAmazonPictures/master/pictures/"&amp;K97&amp;"/1.jpg","https://download.lenovo.com/Images/Parts/"&amp;K97&amp;"/"&amp;K97&amp;"_A.jpg"))</f>
        <v/>
      </c>
      <c r="N97" s="61" t="str">
        <f aca="false">IF(ISBLANK(K97),"",IF(L97, "https://raw.githubusercontent.com/PatrickVibild/TellusAmazonPictures/master/pictures/"&amp;K97&amp;"/2.jpg","https://download.lenovo.com/Images/Parts/"&amp;K97&amp;"/"&amp;K97&amp;"_B.jpg"))</f>
        <v/>
      </c>
      <c r="O97" s="62"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3"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1"/>
      <c r="L98" s="72"/>
      <c r="M98" s="61" t="str">
        <f aca="false">IF(ISBLANK(K98),"",IF(L98, "https://raw.githubusercontent.com/PatrickVibild/TellusAmazonPictures/master/pictures/"&amp;K98&amp;"/1.jpg","https://download.lenovo.com/Images/Parts/"&amp;K98&amp;"/"&amp;K98&amp;"_A.jpg"))</f>
        <v/>
      </c>
      <c r="N98" s="61" t="str">
        <f aca="false">IF(ISBLANK(K98),"",IF(L98, "https://raw.githubusercontent.com/PatrickVibild/TellusAmazonPictures/master/pictures/"&amp;K98&amp;"/2.jpg","https://download.lenovo.com/Images/Parts/"&amp;K98&amp;"/"&amp;K98&amp;"_B.jpg"))</f>
        <v/>
      </c>
      <c r="O98" s="62"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3"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1"/>
      <c r="L99" s="72"/>
      <c r="M99" s="61" t="str">
        <f aca="false">IF(ISBLANK(K99),"",IF(L99, "https://raw.githubusercontent.com/PatrickVibild/TellusAmazonPictures/master/pictures/"&amp;K99&amp;"/1.jpg","https://download.lenovo.com/Images/Parts/"&amp;K99&amp;"/"&amp;K99&amp;"_A.jpg"))</f>
        <v/>
      </c>
      <c r="N99" s="61" t="str">
        <f aca="false">IF(ISBLANK(K99),"",IF(L99, "https://raw.githubusercontent.com/PatrickVibild/TellusAmazonPictures/master/pictures/"&amp;K99&amp;"/2.jpg","https://download.lenovo.com/Images/Parts/"&amp;K99&amp;"/"&amp;K99&amp;"_B.jpg"))</f>
        <v/>
      </c>
      <c r="O99" s="62"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3"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1"/>
      <c r="L100" s="72"/>
      <c r="M100" s="61" t="str">
        <f aca="false">IF(ISBLANK(K100),"",IF(L100, "https://raw.githubusercontent.com/PatrickVibild/TellusAmazonPictures/master/pictures/"&amp;K100&amp;"/1.jpg","https://download.lenovo.com/Images/Parts/"&amp;K100&amp;"/"&amp;K100&amp;"_A.jpg"))</f>
        <v/>
      </c>
      <c r="N100" s="61" t="str">
        <f aca="false">IF(ISBLANK(K100),"",IF(L100, "https://raw.githubusercontent.com/PatrickVibild/TellusAmazonPictures/master/pictures/"&amp;K100&amp;"/2.jpg","https://download.lenovo.com/Images/Parts/"&amp;K100&amp;"/"&amp;K100&amp;"_B.jpg"))</f>
        <v/>
      </c>
      <c r="O100" s="62"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3"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1"/>
      <c r="L101" s="72"/>
      <c r="M101" s="61" t="str">
        <f aca="false">IF(ISBLANK(K101),"",IF(L101, "https://raw.githubusercontent.com/PatrickVibild/TellusAmazonPictures/master/pictures/"&amp;K101&amp;"/1.jpg","https://download.lenovo.com/Images/Parts/"&amp;K101&amp;"/"&amp;K101&amp;"_A.jpg"))</f>
        <v/>
      </c>
      <c r="N101" s="61" t="str">
        <f aca="false">IF(ISBLANK(K101),"",IF(L101, "https://raw.githubusercontent.com/PatrickVibild/TellusAmazonPictures/master/pictures/"&amp;K101&amp;"/2.jpg","https://download.lenovo.com/Images/Parts/"&amp;K101&amp;"/"&amp;K101&amp;"_B.jpg"))</f>
        <v/>
      </c>
      <c r="O101" s="62"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3"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1"/>
      <c r="L102" s="72"/>
      <c r="M102" s="61" t="str">
        <f aca="false">IF(ISBLANK(K102),"",IF(L102, "https://raw.githubusercontent.com/PatrickVibild/TellusAmazonPictures/master/pictures/"&amp;K102&amp;"/1.jpg","https://download.lenovo.com/Images/Parts/"&amp;K102&amp;"/"&amp;K102&amp;"_A.jpg"))</f>
        <v/>
      </c>
      <c r="N102" s="61" t="str">
        <f aca="false">IF(ISBLANK(K102),"",IF(L102, "https://raw.githubusercontent.com/PatrickVibild/TellusAmazonPictures/master/pictures/"&amp;K102&amp;"/2.jpg","https://download.lenovo.com/Images/Parts/"&amp;K102&amp;"/"&amp;K102&amp;"_B.jpg"))</f>
        <v/>
      </c>
      <c r="O102" s="62"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3"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1"/>
      <c r="L103" s="72"/>
      <c r="M103" s="61" t="str">
        <f aca="false">IF(ISBLANK(K103),"",IF(L103, "https://raw.githubusercontent.com/PatrickVibild/TellusAmazonPictures/master/pictures/"&amp;K103&amp;"/1.jpg","https://download.lenovo.com/Images/Parts/"&amp;K103&amp;"/"&amp;K103&amp;"_A.jpg"))</f>
        <v/>
      </c>
      <c r="N103" s="61" t="str">
        <f aca="false">IF(ISBLANK(K103),"",IF(L103, "https://raw.githubusercontent.com/PatrickVibild/TellusAmazonPictures/master/pictures/"&amp;K103&amp;"/2.jpg","https://download.lenovo.com/Images/Parts/"&amp;K103&amp;"/"&amp;K103&amp;"_B.jpg"))</f>
        <v/>
      </c>
      <c r="O103" s="62"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3"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1"/>
      <c r="L104" s="72"/>
      <c r="M104" s="61" t="str">
        <f aca="false">IF(ISBLANK(K104),"","https://download.lenovo.com/Images/Parts/"&amp;K104&amp;"/"&amp;K104&amp;"_A.jpg")</f>
        <v/>
      </c>
      <c r="N104" s="61" t="str">
        <f aca="false">IF(ISBLANK(K104),"","https://download.lenovo.com/Images/Parts/"&amp;K104&amp;"/"&amp;K104&amp;"_B.jpg")</f>
        <v/>
      </c>
      <c r="O104" s="62" t="str">
        <f aca="false">IF(ISBLANK(K104),"","https://download.lenovo.com/Images/Parts/"&amp;K104&amp;"/"&amp;K104&amp;"_details.jpg")</f>
        <v/>
      </c>
      <c r="V104" s="63"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55" t="n">
        <f aca="false">TRUE()</f>
        <v>1</v>
      </c>
      <c r="C1" s="0" t="s">
        <v>485</v>
      </c>
      <c r="D1" s="57" t="s">
        <v>366</v>
      </c>
      <c r="E1" s="0" t="s">
        <v>486</v>
      </c>
      <c r="F1" s="0" t="s">
        <v>487</v>
      </c>
      <c r="G1" s="0" t="s">
        <v>488</v>
      </c>
    </row>
    <row r="2" customFormat="false" ht="12.8" hidden="false" customHeight="false" outlineLevel="0" collapsed="false">
      <c r="A2" s="0" t="s">
        <v>426</v>
      </c>
      <c r="B2" s="55" t="n">
        <f aca="false">FALSE()</f>
        <v>0</v>
      </c>
      <c r="C2" s="0" t="s">
        <v>373</v>
      </c>
      <c r="D2" s="57" t="s">
        <v>370</v>
      </c>
      <c r="E2" s="0" t="s">
        <v>489</v>
      </c>
      <c r="F2" s="0" t="s">
        <v>370</v>
      </c>
      <c r="G2" s="0" t="s">
        <v>438</v>
      </c>
    </row>
    <row r="3" customFormat="false" ht="12.8" hidden="false" customHeight="false" outlineLevel="0" collapsed="false">
      <c r="A3" s="0" t="s">
        <v>490</v>
      </c>
      <c r="D3" s="57" t="s">
        <v>375</v>
      </c>
      <c r="E3" s="0" t="s">
        <v>491</v>
      </c>
      <c r="F3" s="0" t="s">
        <v>366</v>
      </c>
    </row>
    <row r="4" customFormat="false" ht="12.8" hidden="false" customHeight="false" outlineLevel="0" collapsed="false">
      <c r="D4" s="57" t="s">
        <v>379</v>
      </c>
      <c r="E4" s="0" t="s">
        <v>492</v>
      </c>
      <c r="F4" s="0" t="s">
        <v>375</v>
      </c>
    </row>
    <row r="5" customFormat="false" ht="12.8" hidden="false" customHeight="false" outlineLevel="0" collapsed="false">
      <c r="D5" s="57" t="s">
        <v>383</v>
      </c>
      <c r="E5" s="0" t="s">
        <v>493</v>
      </c>
      <c r="F5" s="0" t="s">
        <v>379</v>
      </c>
    </row>
    <row r="6" customFormat="false" ht="12.8" hidden="false" customHeight="false" outlineLevel="0" collapsed="false">
      <c r="D6" s="57" t="s">
        <v>387</v>
      </c>
      <c r="E6" s="0" t="s">
        <v>494</v>
      </c>
      <c r="F6" s="0" t="s">
        <v>409</v>
      </c>
    </row>
    <row r="7" customFormat="false" ht="12.8" hidden="false" customHeight="false" outlineLevel="0" collapsed="false">
      <c r="D7" s="57" t="s">
        <v>391</v>
      </c>
      <c r="E7" s="0" t="s">
        <v>495</v>
      </c>
    </row>
    <row r="8" customFormat="false" ht="12.8" hidden="false" customHeight="false" outlineLevel="0" collapsed="false">
      <c r="D8" s="57" t="s">
        <v>395</v>
      </c>
      <c r="E8" s="0" t="s">
        <v>496</v>
      </c>
    </row>
    <row r="9" customFormat="false" ht="12.8" hidden="false" customHeight="false" outlineLevel="0" collapsed="false">
      <c r="D9" s="57" t="s">
        <v>402</v>
      </c>
      <c r="E9" s="0" t="s">
        <v>497</v>
      </c>
    </row>
    <row r="10" customFormat="false" ht="12.8" hidden="false" customHeight="false" outlineLevel="0" collapsed="false">
      <c r="D10" s="57" t="s">
        <v>409</v>
      </c>
      <c r="E10" s="0" t="s">
        <v>498</v>
      </c>
    </row>
    <row r="11" customFormat="false" ht="12.8" hidden="false" customHeight="false" outlineLevel="0" collapsed="false">
      <c r="D11" s="57" t="s">
        <v>414</v>
      </c>
      <c r="E11" s="0" t="s">
        <v>499</v>
      </c>
    </row>
    <row r="12" customFormat="false" ht="12.8" hidden="false" customHeight="false" outlineLevel="0" collapsed="false">
      <c r="D12" s="57" t="s">
        <v>417</v>
      </c>
      <c r="E12" s="0" t="s">
        <v>500</v>
      </c>
    </row>
    <row r="13" customFormat="false" ht="12.8" hidden="false" customHeight="false" outlineLevel="0" collapsed="false">
      <c r="D13" s="57" t="s">
        <v>420</v>
      </c>
      <c r="E13" s="0" t="s">
        <v>501</v>
      </c>
    </row>
    <row r="14" customFormat="false" ht="12.8" hidden="false" customHeight="false" outlineLevel="0" collapsed="false">
      <c r="D14" s="57" t="s">
        <v>423</v>
      </c>
      <c r="E14" s="0" t="s">
        <v>502</v>
      </c>
    </row>
    <row r="15" customFormat="false" ht="12.8" hidden="false" customHeight="false" outlineLevel="0" collapsed="false">
      <c r="D15" s="57" t="s">
        <v>428</v>
      </c>
      <c r="E15" s="0" t="s">
        <v>503</v>
      </c>
    </row>
    <row r="16" customFormat="false" ht="12.8" hidden="false" customHeight="false" outlineLevel="0" collapsed="false">
      <c r="D16" s="57" t="s">
        <v>431</v>
      </c>
      <c r="E16" s="73" t="s">
        <v>504</v>
      </c>
    </row>
    <row r="17" customFormat="false" ht="12.8" hidden="false" customHeight="false" outlineLevel="0" collapsed="false">
      <c r="D17" s="57" t="s">
        <v>434</v>
      </c>
      <c r="E17" s="0" t="s">
        <v>505</v>
      </c>
    </row>
    <row r="18" customFormat="false" ht="12.8" hidden="false" customHeight="false" outlineLevel="0" collapsed="false">
      <c r="D18" s="57" t="s">
        <v>438</v>
      </c>
      <c r="E18" s="0" t="s">
        <v>506</v>
      </c>
    </row>
    <row r="19" customFormat="false" ht="12.8" hidden="false" customHeight="false" outlineLevel="0" collapsed="false">
      <c r="D19" s="57" t="s">
        <v>406</v>
      </c>
      <c r="E19" s="0" t="s">
        <v>507</v>
      </c>
    </row>
    <row r="20" customFormat="false" ht="12.8" hidden="false" customHeight="false" outlineLevel="0" collapsed="false">
      <c r="D20" s="57" t="s">
        <v>397</v>
      </c>
      <c r="E20" s="0" t="s">
        <v>508</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487</v>
      </c>
    </row>
    <row r="3" customFormat="false" ht="14.9" hidden="false" customHeight="false" outlineLevel="0" collapsed="false">
      <c r="B3" s="53" t="s">
        <v>509</v>
      </c>
    </row>
    <row r="4" customFormat="false" ht="14.9" hidden="false" customHeight="false" outlineLevel="0" collapsed="false">
      <c r="B4" s="53" t="s">
        <v>510</v>
      </c>
    </row>
    <row r="5" customFormat="false" ht="14.9" hidden="false" customHeight="false" outlineLevel="0" collapsed="false">
      <c r="B5" s="53" t="s">
        <v>511</v>
      </c>
    </row>
    <row r="6" customFormat="false" ht="14.9" hidden="false" customHeight="false" outlineLevel="0" collapsed="false">
      <c r="A6" s="0" t="s">
        <v>512</v>
      </c>
      <c r="B6" s="53" t="s">
        <v>513</v>
      </c>
    </row>
    <row r="7" customFormat="false" ht="14.9" hidden="false" customHeight="false" outlineLevel="0" collapsed="false">
      <c r="B7" s="53" t="s">
        <v>514</v>
      </c>
    </row>
    <row r="8" customFormat="false" ht="12.8" hidden="false" customHeight="false" outlineLevel="0" collapsed="false">
      <c r="A8" s="0" t="s">
        <v>40</v>
      </c>
      <c r="B8" s="53" t="s">
        <v>515</v>
      </c>
    </row>
    <row r="9" customFormat="false" ht="12.8" hidden="false" customHeight="false" outlineLevel="0" collapsed="false">
      <c r="A9" s="0" t="s">
        <v>516</v>
      </c>
      <c r="B9" s="53"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53" t="s">
        <v>520</v>
      </c>
    </row>
    <row r="20" customFormat="false" ht="12.8" hidden="false" customHeight="false" outlineLevel="0" collapsed="false">
      <c r="B20" s="57" t="s">
        <v>366</v>
      </c>
    </row>
    <row r="21" customFormat="false" ht="12.8" hidden="false" customHeight="false" outlineLevel="0" collapsed="false">
      <c r="B21" s="57" t="s">
        <v>370</v>
      </c>
    </row>
    <row r="22" customFormat="false" ht="12.8" hidden="false" customHeight="false" outlineLevel="0" collapsed="false">
      <c r="B22" s="57" t="s">
        <v>375</v>
      </c>
    </row>
    <row r="23" customFormat="false" ht="12.8" hidden="false" customHeight="false" outlineLevel="0" collapsed="false">
      <c r="B23" s="57" t="s">
        <v>379</v>
      </c>
    </row>
    <row r="24" customFormat="false" ht="12.8" hidden="false" customHeight="false" outlineLevel="0" collapsed="false">
      <c r="B24" s="57" t="s">
        <v>383</v>
      </c>
    </row>
    <row r="25" customFormat="false" ht="12.8" hidden="false" customHeight="false" outlineLevel="0" collapsed="false">
      <c r="B25" s="57" t="s">
        <v>387</v>
      </c>
    </row>
    <row r="26" customFormat="false" ht="12.8" hidden="false" customHeight="false" outlineLevel="0" collapsed="false">
      <c r="B26" s="57" t="s">
        <v>391</v>
      </c>
    </row>
    <row r="27" customFormat="false" ht="12.8" hidden="false" customHeight="false" outlineLevel="0" collapsed="false">
      <c r="B27" s="57" t="s">
        <v>395</v>
      </c>
    </row>
    <row r="28" customFormat="false" ht="12.8" hidden="false" customHeight="false" outlineLevel="0" collapsed="false">
      <c r="B28" s="57" t="s">
        <v>402</v>
      </c>
    </row>
    <row r="29" customFormat="false" ht="12.8" hidden="false" customHeight="false" outlineLevel="0" collapsed="false">
      <c r="B29" s="57" t="s">
        <v>409</v>
      </c>
    </row>
    <row r="30" customFormat="false" ht="12.8" hidden="false" customHeight="false" outlineLevel="0" collapsed="false">
      <c r="B30" s="57" t="s">
        <v>414</v>
      </c>
    </row>
    <row r="31" customFormat="false" ht="12.8" hidden="false" customHeight="false" outlineLevel="0" collapsed="false">
      <c r="B31" s="57" t="s">
        <v>417</v>
      </c>
    </row>
    <row r="32" customFormat="false" ht="12.8" hidden="false" customHeight="false" outlineLevel="0" collapsed="false">
      <c r="B32" s="57" t="s">
        <v>420</v>
      </c>
    </row>
    <row r="33" customFormat="false" ht="12.8" hidden="false" customHeight="false" outlineLevel="0" collapsed="false">
      <c r="B33" s="57" t="s">
        <v>423</v>
      </c>
    </row>
    <row r="34" customFormat="false" ht="12.8" hidden="false" customHeight="false" outlineLevel="0" collapsed="false">
      <c r="B34" s="57" t="s">
        <v>428</v>
      </c>
      <c r="D34" s="53"/>
    </row>
    <row r="35" customFormat="false" ht="12.8" hidden="false" customHeight="false" outlineLevel="0" collapsed="false">
      <c r="B35" s="57" t="s">
        <v>431</v>
      </c>
      <c r="D35" s="53"/>
    </row>
    <row r="36" customFormat="false" ht="12.8" hidden="false" customHeight="false" outlineLevel="0" collapsed="false">
      <c r="B36" s="57" t="s">
        <v>434</v>
      </c>
      <c r="D36" s="53"/>
    </row>
    <row r="37" customFormat="false" ht="12.8" hidden="false" customHeight="false" outlineLevel="0" collapsed="false">
      <c r="B37" s="57" t="s">
        <v>438</v>
      </c>
      <c r="D37" s="53"/>
    </row>
    <row r="38" customFormat="false" ht="12.8" hidden="false" customHeight="false" outlineLevel="0" collapsed="false">
      <c r="B38" s="57" t="s">
        <v>406</v>
      </c>
      <c r="D38" s="53"/>
    </row>
    <row r="39" customFormat="false" ht="12.8" hidden="false" customHeight="false" outlineLevel="0" collapsed="false">
      <c r="B39" s="57" t="s">
        <v>397</v>
      </c>
      <c r="D39" s="5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4" t="s">
        <v>521</v>
      </c>
    </row>
    <row r="4" customFormat="false" ht="15" hidden="false" customHeight="false" outlineLevel="0" collapsed="false">
      <c r="B4" s="74" t="s">
        <v>522</v>
      </c>
    </row>
    <row r="5" customFormat="false" ht="15" hidden="false" customHeight="false" outlineLevel="0" collapsed="false">
      <c r="B5" s="74" t="s">
        <v>523</v>
      </c>
    </row>
    <row r="6" customFormat="false" ht="15" hidden="false" customHeight="false" outlineLevel="0" collapsed="false">
      <c r="B6" s="74" t="s">
        <v>524</v>
      </c>
    </row>
    <row r="7" customFormat="false" ht="15" hidden="false" customHeight="false" outlineLevel="0" collapsed="false">
      <c r="B7" s="74" t="s">
        <v>525</v>
      </c>
    </row>
    <row r="8" customFormat="false" ht="12.8" hidden="false" customHeight="false" outlineLevel="0" collapsed="false">
      <c r="A8" s="0" t="s">
        <v>526</v>
      </c>
      <c r="B8" s="0" t="s">
        <v>527</v>
      </c>
    </row>
    <row r="9" customFormat="false" ht="12.8" hidden="false" customHeight="false" outlineLevel="0" collapsed="false">
      <c r="A9" s="0" t="s">
        <v>528</v>
      </c>
      <c r="B9" s="0"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0" t="s">
        <v>532</v>
      </c>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383</v>
      </c>
    </row>
    <row r="25" customFormat="false" ht="12.8" hidden="false" customHeight="false" outlineLevel="0" collapsed="false">
      <c r="B25" s="0" t="s">
        <v>537</v>
      </c>
    </row>
    <row r="26" customFormat="false" ht="12.8" hidden="false" customHeight="false" outlineLevel="0" collapsed="false">
      <c r="B26" s="0" t="s">
        <v>538</v>
      </c>
    </row>
    <row r="27" customFormat="false" ht="12.8" hidden="false" customHeight="false" outlineLevel="0" collapsed="false">
      <c r="B27" s="0" t="s">
        <v>539</v>
      </c>
    </row>
    <row r="28" customFormat="false" ht="12.8" hidden="false" customHeight="false" outlineLevel="0" collapsed="false">
      <c r="B28" s="0" t="s">
        <v>540</v>
      </c>
    </row>
    <row r="29" customFormat="false" ht="12.8" hidden="false" customHeight="false" outlineLevel="0" collapsed="false">
      <c r="B29" s="0" t="s">
        <v>541</v>
      </c>
    </row>
    <row r="30" customFormat="false" ht="12.8" hidden="false" customHeight="false" outlineLevel="0" collapsed="false">
      <c r="B30" s="0" t="s">
        <v>542</v>
      </c>
    </row>
    <row r="31" customFormat="false" ht="12.8" hidden="false" customHeight="false" outlineLevel="0" collapsed="false">
      <c r="B31" s="0" t="s">
        <v>543</v>
      </c>
    </row>
    <row r="32" customFormat="false" ht="12.8" hidden="false" customHeight="false" outlineLevel="0" collapsed="false">
      <c r="B32" s="0" t="s">
        <v>544</v>
      </c>
    </row>
    <row r="33" customFormat="false" ht="12.8" hidden="false" customHeight="false" outlineLevel="0" collapsed="false">
      <c r="B33" s="0" t="s">
        <v>545</v>
      </c>
    </row>
    <row r="34" customFormat="false" ht="12.8" hidden="false" customHeight="false" outlineLevel="0" collapsed="false">
      <c r="B34" s="0" t="s">
        <v>546</v>
      </c>
    </row>
    <row r="35" customFormat="false" ht="12.8" hidden="false" customHeight="false" outlineLevel="0" collapsed="false">
      <c r="B35" s="0" t="s">
        <v>431</v>
      </c>
    </row>
    <row r="36" customFormat="false" ht="12.8" hidden="false" customHeight="false" outlineLevel="0" collapsed="false">
      <c r="B36" s="0" t="s">
        <v>547</v>
      </c>
    </row>
    <row r="37" customFormat="false" ht="12.8" hidden="false" customHeight="false" outlineLevel="0" collapsed="false">
      <c r="B37" s="0" t="s">
        <v>548</v>
      </c>
    </row>
    <row r="38" customFormat="false" ht="12.8" hidden="false" customHeight="false" outlineLevel="0" collapsed="false">
      <c r="B38" s="0" t="s">
        <v>549</v>
      </c>
    </row>
    <row r="39" customFormat="false" ht="12.8" hidden="false" customHeight="false" outlineLevel="0" collapsed="false">
      <c r="B39" s="0" t="s">
        <v>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546875" defaultRowHeight="12.8" zeroHeight="false" outlineLevelRow="0" outlineLevelCol="0"/>
  <sheetData>
    <row r="1" customFormat="false" ht="12.8" hidden="false" customHeight="false" outlineLevel="0" collapsed="false">
      <c r="B1" s="53"/>
    </row>
    <row r="2" customFormat="false" ht="14.9" hidden="false" customHeight="false" outlineLevel="0" collapsed="false">
      <c r="B2" s="53" t="s">
        <v>379</v>
      </c>
    </row>
    <row r="3" customFormat="false" ht="14.9" hidden="false" customHeight="false" outlineLevel="0" collapsed="false">
      <c r="B3" s="53" t="s">
        <v>551</v>
      </c>
    </row>
    <row r="4" customFormat="false" ht="14.9" hidden="false" customHeight="false" outlineLevel="0" collapsed="false">
      <c r="B4" s="53" t="s">
        <v>552</v>
      </c>
    </row>
    <row r="5" customFormat="false" ht="14.9" hidden="false" customHeight="false" outlineLevel="0" collapsed="false">
      <c r="B5" s="53" t="s">
        <v>553</v>
      </c>
    </row>
    <row r="6" customFormat="false" ht="14.9" hidden="false" customHeight="false" outlineLevel="0" collapsed="false">
      <c r="B6" s="53" t="s">
        <v>554</v>
      </c>
    </row>
    <row r="7" customFormat="false" ht="14.9" hidden="false" customHeight="false" outlineLevel="0" collapsed="false">
      <c r="B7" s="53" t="s">
        <v>555</v>
      </c>
    </row>
    <row r="8" customFormat="false" ht="14.9" hidden="false" customHeight="false" outlineLevel="0" collapsed="false">
      <c r="A8" s="0" t="s">
        <v>526</v>
      </c>
      <c r="B8" s="53" t="s">
        <v>556</v>
      </c>
    </row>
    <row r="9" customFormat="false" ht="14.9" hidden="false" customHeight="false" outlineLevel="0" collapsed="false">
      <c r="A9" s="0" t="s">
        <v>528</v>
      </c>
      <c r="B9" s="53" t="s">
        <v>557</v>
      </c>
    </row>
    <row r="10" customFormat="false" ht="14.9" hidden="false" customHeight="false" outlineLevel="0" collapsed="false">
      <c r="B10" s="53" t="s">
        <v>558</v>
      </c>
    </row>
    <row r="11" customFormat="false" ht="14.9" hidden="false" customHeight="false" outlineLevel="0" collapsed="false">
      <c r="B11" s="53" t="s">
        <v>559</v>
      </c>
    </row>
    <row r="12" customFormat="false" ht="12.8" hidden="false" customHeight="false" outlineLevel="0" collapsed="false">
      <c r="B12" s="53"/>
    </row>
    <row r="13" customFormat="false" ht="12.8" hidden="false" customHeight="false" outlineLevel="0" collapsed="false">
      <c r="B13" s="53"/>
    </row>
    <row r="14" customFormat="false" ht="14.9" hidden="false" customHeight="false" outlineLevel="0" collapsed="false">
      <c r="B14" s="53" t="s">
        <v>560</v>
      </c>
    </row>
    <row r="15" customFormat="false" ht="12.8" hidden="false" customHeight="false" outlineLevel="0" collapsed="false">
      <c r="B15" s="53"/>
    </row>
    <row r="20" customFormat="false" ht="12.8" hidden="false" customHeight="false" outlineLevel="0" collapsed="false">
      <c r="B20" s="0" t="s">
        <v>561</v>
      </c>
    </row>
    <row r="21" customFormat="false" ht="12.8" hidden="false" customHeight="false" outlineLevel="0" collapsed="false">
      <c r="B21" s="0" t="s">
        <v>562</v>
      </c>
    </row>
    <row r="22" customFormat="false" ht="12.8" hidden="false" customHeight="false" outlineLevel="0" collapsed="false">
      <c r="B22" s="0" t="s">
        <v>563</v>
      </c>
    </row>
    <row r="23" customFormat="false" ht="12.8" hidden="false" customHeight="false" outlineLevel="0" collapsed="false">
      <c r="B23" s="0" t="s">
        <v>564</v>
      </c>
    </row>
    <row r="24" customFormat="false" ht="12.8" hidden="false" customHeight="false" outlineLevel="0" collapsed="false">
      <c r="B24" s="0" t="s">
        <v>565</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438</v>
      </c>
    </row>
    <row r="38" customFormat="false" ht="12.8" hidden="false" customHeight="false" outlineLevel="0" collapsed="false">
      <c r="B38" s="0" t="s">
        <v>578</v>
      </c>
    </row>
    <row r="39" customFormat="false" ht="12.8" hidden="false" customHeight="false" outlineLevel="0" collapsed="false">
      <c r="B39" s="0" t="s">
        <v>579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54687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5" hidden="false" customHeight="false" outlineLevel="0" collapsed="false">
      <c r="B8" s="74" t="s">
        <v>585</v>
      </c>
    </row>
    <row r="9" customFormat="false" ht="12.8" hidden="false" customHeight="false" outlineLevel="0" collapsed="false">
      <c r="B9" s="0" t="s">
        <v>586</v>
      </c>
    </row>
    <row r="10" customFormat="false" ht="12.8" hidden="false" customHeight="false" outlineLevel="0" collapsed="false">
      <c r="B10" s="53" t="s">
        <v>587</v>
      </c>
    </row>
    <row r="11" customFormat="false" ht="12.8" hidden="false" customHeight="false" outlineLevel="0" collapsed="false">
      <c r="B11" s="53"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383</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605</v>
      </c>
    </row>
    <row r="37" customFormat="false" ht="12.8" hidden="false" customHeight="false" outlineLevel="0" collapsed="false">
      <c r="B37" s="0" t="s">
        <v>438</v>
      </c>
    </row>
    <row r="38" customFormat="false" ht="12.8" hidden="false" customHeight="false" outlineLevel="0" collapsed="false">
      <c r="B38" s="0" t="s">
        <v>606</v>
      </c>
    </row>
    <row r="39" customFormat="false" ht="12.8" hidden="false" customHeight="false" outlineLevel="0" collapsed="false">
      <c r="B39" s="0" t="s">
        <v>607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54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4" t="s">
        <v>608</v>
      </c>
    </row>
    <row r="4" customFormat="false" ht="15" hidden="false" customHeight="false" outlineLevel="0" collapsed="false">
      <c r="B4" s="74" t="s">
        <v>609</v>
      </c>
    </row>
    <row r="5" customFormat="false" ht="12.8" hidden="false" customHeight="false" outlineLevel="0" collapsed="false">
      <c r="B5" s="0" t="s">
        <v>610</v>
      </c>
    </row>
    <row r="6" customFormat="false" ht="15" hidden="false" customHeight="false" outlineLevel="0" collapsed="false">
      <c r="B6" s="74" t="s">
        <v>611</v>
      </c>
    </row>
    <row r="7" customFormat="false" ht="15" hidden="false" customHeight="false" outlineLevel="0" collapsed="false">
      <c r="B7" s="74" t="s">
        <v>612</v>
      </c>
    </row>
    <row r="8" customFormat="false" ht="12.8" hidden="false" customHeight="false" outlineLevel="0" collapsed="false">
      <c r="B8" s="0" t="s">
        <v>613</v>
      </c>
    </row>
    <row r="9" customFormat="false" ht="12.8" hidden="false" customHeight="false" outlineLevel="0" collapsed="false">
      <c r="B9" s="75" t="s">
        <v>614</v>
      </c>
    </row>
    <row r="10" customFormat="false" ht="12.8" hidden="false" customHeight="false" outlineLevel="0" collapsed="false">
      <c r="B10" s="0" t="s">
        <v>615</v>
      </c>
    </row>
    <row r="11" customFormat="false" ht="12.8" hidden="false" customHeight="false" outlineLevel="0" collapsed="false">
      <c r="B11" s="0" t="s">
        <v>616</v>
      </c>
    </row>
    <row r="14" customFormat="false" ht="15" hidden="false" customHeight="false" outlineLevel="0" collapsed="false">
      <c r="B14" s="74" t="s">
        <v>617</v>
      </c>
    </row>
    <row r="20" customFormat="false" ht="12.8" hidden="false" customHeight="false" outlineLevel="0" collapsed="false">
      <c r="B20" s="0" t="s">
        <v>618</v>
      </c>
    </row>
    <row r="21" customFormat="false" ht="12.8" hidden="false" customHeight="false" outlineLevel="0" collapsed="false">
      <c r="B21" s="0" t="s">
        <v>619</v>
      </c>
    </row>
    <row r="22" customFormat="false" ht="12.8" hidden="false" customHeight="false" outlineLevel="0" collapsed="false">
      <c r="B22" s="0" t="s">
        <v>563</v>
      </c>
    </row>
    <row r="23" customFormat="false" ht="12.8" hidden="false" customHeight="false" outlineLevel="0" collapsed="false">
      <c r="B23" s="0" t="s">
        <v>620</v>
      </c>
    </row>
    <row r="24" customFormat="false" ht="12.8" hidden="false" customHeight="false" outlineLevel="0" collapsed="false">
      <c r="B24" s="0" t="s">
        <v>383</v>
      </c>
    </row>
    <row r="25" customFormat="false" ht="12.8" hidden="false" customHeight="false" outlineLevel="0" collapsed="false">
      <c r="B25" s="0" t="s">
        <v>621</v>
      </c>
    </row>
    <row r="26" customFormat="false" ht="12.8" hidden="false" customHeight="false" outlineLevel="0" collapsed="false">
      <c r="B26" s="0" t="s">
        <v>567</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604</v>
      </c>
    </row>
    <row r="36" customFormat="false" ht="12.8" hidden="false" customHeight="false" outlineLevel="0" collapsed="false">
      <c r="B36" s="0" t="s">
        <v>630</v>
      </c>
    </row>
    <row r="37" customFormat="false" ht="12.8" hidden="false" customHeight="false" outlineLevel="0" collapsed="false">
      <c r="B37" s="0" t="s">
        <v>548</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633</v>
      </c>
    </row>
    <row r="4" customFormat="false" ht="12.8" hidden="false" customHeight="false" outlineLevel="0" collapsed="false">
      <c r="B4" s="0" t="s">
        <v>634</v>
      </c>
    </row>
    <row r="5" customFormat="false" ht="12.8" hidden="false" customHeight="false" outlineLevel="0" collapsed="false">
      <c r="B5" s="0" t="s">
        <v>635</v>
      </c>
    </row>
    <row r="6" customFormat="false" ht="12.8" hidden="false" customHeight="false" outlineLevel="0" collapsed="false">
      <c r="B6" s="0" t="s">
        <v>636</v>
      </c>
    </row>
    <row r="7" customFormat="false" ht="12.8" hidden="false" customHeight="false" outlineLevel="0" collapsed="false">
      <c r="B7" s="0" t="s">
        <v>637</v>
      </c>
    </row>
    <row r="8" customFormat="false" ht="12.8" hidden="false" customHeight="false" outlineLevel="0" collapsed="false">
      <c r="B8" s="0" t="s">
        <v>638</v>
      </c>
    </row>
    <row r="9" customFormat="false" ht="12.8" hidden="false" customHeight="false" outlineLevel="0" collapsed="false">
      <c r="B9" s="0" t="s">
        <v>639</v>
      </c>
    </row>
    <row r="10" customFormat="false" ht="12.8" hidden="false" customHeight="false" outlineLevel="0" collapsed="false">
      <c r="B10" s="0" t="s">
        <v>640</v>
      </c>
    </row>
    <row r="11" customFormat="false" ht="12.8" hidden="false" customHeight="false" outlineLevel="0" collapsed="false">
      <c r="B11" s="0" t="s">
        <v>641</v>
      </c>
    </row>
    <row r="14" customFormat="false" ht="12.8" hidden="false" customHeight="false" outlineLevel="0" collapsed="false">
      <c r="B14" s="0" t="s">
        <v>642</v>
      </c>
    </row>
    <row r="20" customFormat="false" ht="12.8" hidden="false" customHeight="false" outlineLevel="0" collapsed="false">
      <c r="B20" s="0" t="s">
        <v>643</v>
      </c>
    </row>
    <row r="21" customFormat="false" ht="12.8" hidden="false" customHeight="false" outlineLevel="0" collapsed="false">
      <c r="B21" s="0" t="s">
        <v>644</v>
      </c>
    </row>
    <row r="22" customFormat="false" ht="12.8" hidden="false" customHeight="false" outlineLevel="0" collapsed="false">
      <c r="B22" s="0" t="s">
        <v>645</v>
      </c>
    </row>
    <row r="23" customFormat="false" ht="12.8" hidden="false" customHeight="false" outlineLevel="0" collapsed="false">
      <c r="B23" s="0" t="s">
        <v>646</v>
      </c>
    </row>
    <row r="24" customFormat="false" ht="12.8" hidden="false" customHeight="false" outlineLevel="0" collapsed="false">
      <c r="B24" s="0" t="s">
        <v>383</v>
      </c>
    </row>
    <row r="25" customFormat="false" ht="12.8" hidden="false" customHeight="false" outlineLevel="0" collapsed="false">
      <c r="B25" s="0" t="s">
        <v>647</v>
      </c>
    </row>
    <row r="26" customFormat="false" ht="12.8" hidden="false" customHeight="false" outlineLevel="0" collapsed="false">
      <c r="B26" s="0" t="s">
        <v>648</v>
      </c>
    </row>
    <row r="27" customFormat="false" ht="12.8" hidden="false" customHeight="false" outlineLevel="0" collapsed="false">
      <c r="B27" s="0" t="s">
        <v>649</v>
      </c>
    </row>
    <row r="28" customFormat="false" ht="12.8" hidden="false" customHeight="false" outlineLevel="0" collapsed="false">
      <c r="B28" s="0" t="s">
        <v>650</v>
      </c>
    </row>
    <row r="29" customFormat="false" ht="12.8" hidden="false" customHeight="false" outlineLevel="0" collapsed="false">
      <c r="B29" s="0" t="s">
        <v>651</v>
      </c>
    </row>
    <row r="30" customFormat="false" ht="12.8" hidden="false" customHeight="false" outlineLevel="0" collapsed="false">
      <c r="B30" s="0" t="s">
        <v>652</v>
      </c>
    </row>
    <row r="31" customFormat="false" ht="12.8" hidden="false" customHeight="false" outlineLevel="0" collapsed="false">
      <c r="B31" s="0" t="s">
        <v>653</v>
      </c>
    </row>
    <row r="32" customFormat="false" ht="12.8" hidden="false" customHeight="false" outlineLevel="0" collapsed="false">
      <c r="B32" s="0" t="s">
        <v>654</v>
      </c>
    </row>
    <row r="33" customFormat="false" ht="12.8" hidden="false" customHeight="false" outlineLevel="0" collapsed="false">
      <c r="B33" s="0" t="s">
        <v>655</v>
      </c>
    </row>
    <row r="34" customFormat="false" ht="12.8" hidden="false" customHeight="false" outlineLevel="0" collapsed="false">
      <c r="B34" s="0" t="s">
        <v>656</v>
      </c>
    </row>
    <row r="35" customFormat="false" ht="12.8" hidden="false" customHeight="false" outlineLevel="0" collapsed="false">
      <c r="B35" s="0" t="s">
        <v>657</v>
      </c>
    </row>
    <row r="36" customFormat="false" ht="12.8" hidden="false" customHeight="false" outlineLevel="0" collapsed="false">
      <c r="B36" s="0" t="s">
        <v>547</v>
      </c>
    </row>
    <row r="37" customFormat="false" ht="12.8" hidden="false" customHeight="false" outlineLevel="0" collapsed="false">
      <c r="B37" s="0" t="s">
        <v>438</v>
      </c>
    </row>
    <row r="38" customFormat="false" ht="12.8" hidden="false" customHeight="false" outlineLevel="0" collapsed="false">
      <c r="B38" s="0" t="s">
        <v>658</v>
      </c>
    </row>
    <row r="39" customFormat="false" ht="12.8" hidden="false" customHeight="false" outlineLevel="0" collapsed="false">
      <c r="B39" s="0" t="s">
        <v>659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2021-02-28T23:18:00Z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