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<sst xmlns="http://schemas.openxmlformats.org/spreadsheetml/2006/main" count="759" uniqueCount="614">
  <si>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</si>
  <si>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</si>
  <si>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</si>
  <si>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</si>
  <si>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</si>
  <si>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</si>
  <si>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</si>
  <si>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</si>
  <si>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</si>
  <si>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</si>
  <si>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</si>
  <si>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</si>
  <si>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</si>
  <si>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</si>
  <si>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</si>
  <si>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</si>
  <si>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</si>
  <si>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</si>
  <si>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</si>
  <si>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</si>
  <si>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</si>
  <si>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</si>
  <si>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</si>
  <si>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</si>
  <si>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</si>
  <si>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</si>
  <si>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</si>
  <si>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</si>
  <si>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</si>
  <si>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</si>
  <si>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</si>
  <si>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</si>
  <si>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</si>
  <si>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</si>
  <si>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</si>
  <si>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</si>
  <si>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</si>
  <si>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</si>
  <si>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</si>
  <si>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</si>
  <si>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</si>
  <si>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</si>
  <si>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</si>
  <si>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</si>
  <si>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</si>
  <si>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</si>
  <si>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</si>
  <si>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</si>
  <si>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</si>
  <si>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</si>
  <si>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</si>
  <si>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</si>
  <si>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</si>
  <si>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</si>
  <si>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</si>
  <si>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</si>
  <si>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</si>
  <si>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</si>
  <si>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</si>
  <si>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</si>
  <si>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</si>
  <si>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</si>
  <si>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</si>
  <si>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</si>
  <si>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</si>
  <si>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</si>
  <si>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</si>
  <si>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</si>
  <si>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</si>
  <si>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</si>
  <si>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</si>
  <si>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</si>
  <si>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</si>
  <si>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</si>
  <si>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</si>
  <si>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</si>
  <si>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</si>
  <si>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</si>
  <si>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</si>
  <si>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</si>
  <si>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</si>
  <si>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</si>
  <si>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</si>
  <si>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</si>
  <si>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</si>
  <si>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</si>
  <si>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</si>
  <si>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</si>
  <si>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</si>
  <si>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</si>
  <si>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</si>
  <si>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</si>
  <si>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</si>
  <si>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</si>
  <si>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</si>
  <si>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</si>
  <si>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</si>
  <si>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</si>
  <si>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</si>
  <si>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</si>
  <si>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</si>
  <si>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</si>
  <si>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</si>
  <si>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</si>
  <si>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</si>
  <si>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</si>
  <si>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</si>
  <si>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</si>
  <si>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</si>
  <si>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</si>
  <si>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</si>
  <si>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</si>
  <si>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</si>
  <si>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</si>
  <si>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</si>
  <si>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</si>
  <si>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</si>
  <si>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</si>
  <si>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</si>
  <si>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</si>
  <si>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</si>
  <si>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</si>
  <si>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</si>
  <si>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</si>
  <si>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</si>
  <si>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</si>
  <si>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</si>
  <si>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</si>
  <si>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</si>
  <si>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</si>
  <si>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</si>
  <si>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</si>
  <si>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</si>
  <si>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</si>
  <si>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</si>
  <si>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</si>
  <si>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</si>
  <si>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</si>
  <si>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</si>
  <si>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</si>
  <si>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</si>
  <si>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</si>
  <si>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</si>
  <si>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</si>
  <si>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</si>
  <si>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</si>
  <si>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</si>
  <si>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</si>
  <si>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</si>
  <si>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</si>
  <si>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</si>
  <si>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</si>
  <si>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</si>
  <si>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</si>
  <si>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</si>
  <si>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</si>
  <si>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</si>
  <si>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</si>
  <si>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</si>
  <si>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</si>
  <si>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</si>
  <si>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</si>
  <si>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</si>
  <si>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</si>
  <si>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</si>
  <si>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</si>
  <si>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</si>
  <si>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</si>
  <si>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</si>
  <si>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</si>
  <si>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</si>
  <si>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</si>
  <si>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</si>
  <si>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</si>
  <si>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</si>
  <si>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</si>
  <si>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</si>
  <si>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</si>
  <si>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</si>
  <si>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</si>
  <si>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</si>
  <si>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</si>
  <si>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</si>
  <si>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</si>
  <si>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</si>
  <si>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</si>
  <si>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</si>
  <si>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</si>
  <si>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</si>
  <si>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</si>
  <si>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</si>
  <si>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</si>
  <si>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</si>
  <si>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</si>
  <si>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</si>
  <si>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</si>
  <si>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</si>
  <si>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</si>
  <si>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</si>
  <si>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</si>
  <si>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</si>
  <si>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</si>
  <si>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</si>
  <si>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</si>
  <si>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</si>
  <si>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</si>
  <si>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</si>
  <si>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</si>
  <si>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</si>
  <si>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</si>
  <si>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</si>
  <si>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</si>
  <si>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</si>
  <si>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</si>
  <si>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</si>
  <si>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</si>
  <si>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</si>
  <si>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</si>
  <si>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</si>
  <si>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</si>
  <si>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</si>
  <si>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</si>
  <si>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</si>
  <si>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</si>
  <si>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</si>
  <si>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</si>
  <si>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</si>
  <si>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</si>
  <si>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</si>
  <si>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</si>
  <si>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</si>
  <si>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</si>
  <si>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</si>
  <si>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</si>
  <si>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</si>
  <si>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</si>
  <si>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</si>
  <si>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</si>
  <si>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</si>
  <si>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</si>
  <si>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</si>
  <si>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</si>
  <si>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</si>
  <si>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</si>
  <si>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</si>
  <si>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</si>
  <si>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</si>
  <si>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</si>
  <si>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</si>
  <si>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</si>
  <si>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</si>
  <si>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</si>
  <si>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</si>
  <si>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</si>
  <si>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</si>
  <si>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</si>
  <si>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</si>
  <si>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</si>
  <si>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</si>
  <si>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</si>
  <si>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</si>
  <si>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</si>
  <si>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</si>
  <si>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</si>
  <si>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</si>
  <si>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</si>
  <si>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</si>
  <si>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</si>
  <si>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</si>
  <si>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</si>
  <si>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</si>
  <si>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</si>
  <si>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</si>
  <si>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</si>
  <si>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</si>
  <si>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</si>
  <si>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</si>
  <si>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</si>
  <si>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</si>
  <si>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</si>
  <si>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</si>
  <si>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</si>
  <si>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</si>
  <si>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</si>
  <si>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</si>
  <si>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</si>
  <si>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</si>
  <si>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</si>
  <si>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</si>
  <si>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</si>
  <si>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</si>
  <si>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</si>
  <si>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</si>
  <si>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</si>
  <si>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</si>
  <si>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</si>
  <si>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</si>
  <si>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</si>
  <si>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</si>
  <si>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</si>
  <si>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</si>
  <si>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</si>
  <si>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</si>
  <si>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</si>
  <si>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</si>
  <si>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</si>
  <si>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</si>
  <si>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</si>
  <si>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</si>
  <si>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</si>
  <si>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</si>
  <si>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</si>
  <si>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</si>
  <si>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</si>
  <si>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</si>
  <si>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</si>
  <si>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</si>
  <si>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</si>
  <si>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</si>
  <si>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</si>
  <si>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</si>
  <si>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</si>
  <si>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</si>
  <si>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</si>
  <si>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</si>
  <si>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</si>
  <si>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</si>
  <si>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</si>
  <si>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</si>
  <si>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</si>
  <si>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</si>
  <si>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</si>
  <si>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</si>
  <si>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</si>
  <si>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</si>
  <si>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</si>
  <si>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</si>
  <si>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</si>
  <si>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</si>
  <si>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</si>
  <si>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</si>
  <si>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</si>
  <si>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</si>
  <si>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</si>
  <si>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</si>
  <si>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</si>
  <si>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</si>
  <si>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</si>
  <si>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</si>
  <si>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</si>
  <si>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</si>
  <si>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</si>
  <si>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</si>
  <si>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</si>
  <si>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</si>
  <si>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</si>
  <si>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</si>
  <si>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</si>
  <si>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</si>
  <si>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</si>
  <si>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</si>
  <si>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</si>
  <si>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</si>
  <si>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</si>
  <si>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</si>
  <si>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</si>
  <si>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</si>
  <si>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</si>
  <si>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</si>
  <si>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 FBA</t>
  </si>
  <si>
    <t xml:space="preserve">French</t>
  </si>
  <si>
    <t xml:space="preserve">Lenovo/T510%20/RG/FR</t>
  </si>
  <si>
    <t xml:space="preserve">Packing size</t>
  </si>
  <si>
    <t xml:space="preserve">Big</t>
  </si>
  <si>
    <t xml:space="preserve">Lenovo T510 - IT</t>
  </si>
  <si>
    <t xml:space="preserve">Italian</t>
  </si>
  <si>
    <t xml:space="preserve">Lenovo/T510%20/RG/IT</t>
  </si>
  <si>
    <t xml:space="preserve">Package height (CM)</t>
  </si>
  <si>
    <t xml:space="preserve">Lenovo T510 - ES</t>
  </si>
  <si>
    <t xml:space="preserve">Spanish</t>
  </si>
  <si>
    <t xml:space="preserve">Lenovo/T510%20/RG/ES</t>
  </si>
  <si>
    <t xml:space="preserve">Package width (CM)</t>
  </si>
  <si>
    <t xml:space="preserve">Lenovo T510 - UK FBA</t>
  </si>
  <si>
    <t xml:space="preserve">UK</t>
  </si>
  <si>
    <t xml:space="preserve">Lenovo/T510%20/RG/UK</t>
  </si>
  <si>
    <t xml:space="preserve">Package length (CM)</t>
  </si>
  <si>
    <t xml:space="preserve">Lenovo T510 - NOR</t>
  </si>
  <si>
    <t xml:space="preserve">Scandinavian – Nordic</t>
  </si>
  <si>
    <t xml:space="preserve">Lenovo/T510%20/RG/NOR</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</si>
  <si>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</si>
  <si>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</si>
  <si>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</si>
  <si>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</si>
  <si>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</si>
  <si>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</si>
  <si>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</si>
  <si>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</si>
  <si>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</si>
  <si>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</si>
  <si>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</si>
  <si>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</si>
  <si>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</si>
  <si>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</si>
  <si>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</si>
  <si>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</si>
  <si>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</si>
  <si>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</si>
  <si>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</si>
  <si>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</si>
  <si>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</si>
  <si>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</si>
  <si>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</si>
  <si>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</si>
  <si>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</si>
  <si>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</si>
  <si>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</si>
  <si>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</si>
  <si>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</si>
  <si>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PartialUpdate</t>
  </si>
  <si>
    <t xml:space="preserve">Lenovo T510 - CH</t>
  </si>
  <si>
    <t xml:space="preserve">Swiss</t>
  </si>
  <si>
    <t xml:space="preserve">Lenovo - US int</t>
  </si>
  <si>
    <t xml:space="preserve">US International</t>
  </si>
  <si>
    <t xml:space="preserve">Lenovo/T510%20/RG/USI</t>
  </si>
  <si>
    <t xml:space="preserve">Lenovo T510 - RUS</t>
  </si>
  <si>
    <t xml:space="preserve">Russian</t>
  </si>
  <si>
    <t xml:space="preserve">Bullet Point 1:</t>
  </si>
  <si>
    <t xml:space="preserve">Lenovo T510 - US FBA</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</si>
  <si>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</si>
  <si>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</si>
  <si>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</si>
  <si>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</si>
  <si>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</si>
  <si>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</si>
  <si>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</si>
  <si>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</si>
  <si>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</si>
  <si>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</si>
  <si>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Update</t>
  </si>
  <si>
    <t xml:space="preserve">Small</t>
  </si>
  <si>
    <t xml:space="preserve">🇩🇪</t>
  </si>
  <si>
    <t xml:space="preserve">English</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</si>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</sst>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Q5" activeCellId="0" sqref="FQ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1"/>
      <c r="DZ4" s="31"/>
      <c r="EA4" s="31"/>
      <c r="EB4" s="31"/>
      <c r="EC4" s="31"/>
      <c r="EV4" s="31"/>
    </row>
    <row r="5" customFormat="false" ht="15.65" hidden="false" customHeight="false" outlineLevel="0" collapsed="false">
      <c r="A5" s="27" t="str">
        <f aca="false">IF(ISBLANK(Values!E4),"",IF(Values!$B$37="EU","computercomponent","computer"))</f>
        <v>computer</v>
      </c>
      <c r="B5" s="37" t="str">
        <f aca="false">IF(ISBLANK(Values!E4),"",Values!F4)</f>
        <v>Lenovo T510 - DE</v>
      </c>
      <c r="C5" s="32"/>
      <c r="D5" s="30" t="n">
        <f aca="false">IF(ISBLANK(Values!E4),"",Values!E4)</f>
        <v>5714401510017</v>
      </c>
      <c r="E5" s="31" t="str">
        <f aca="false">IF(ISBLANK(Values!E4),"","EAN")</f>
        <v>EAN</v>
      </c>
      <c r="F5" s="28"/>
      <c r="G5" s="32"/>
      <c r="H5" s="27"/>
      <c r="I5" s="27"/>
      <c r="J5" s="38"/>
      <c r="K5" s="28"/>
      <c r="L5" s="39"/>
      <c r="M5" s="40" t="str">
        <f aca="false">IF(ISBLANK(Values!E4),"",Values!$M4)</f>
        <v>https://raw.githubusercontent.com/PatrickVibild/TellusAmazonPictures/master/pictures/Lenovo/T510%20/RG/DE/1.jpg</v>
      </c>
      <c r="N5" s="40" t="str">
        <f aca="false">IF(ISBLANK(Values!$F4),"",Values!N4)</f>
        <v>https://raw.githubusercontent.com/PatrickVibild/TellusAmazonPictures/master/pictures/Lenovo/T510%20/RG/DE/2.jpg</v>
      </c>
      <c r="O5" s="40" t="str">
        <f aca="false">IF(ISBLANK(Values!$F4),"",Values!O4)</f>
        <v>https://raw.githubusercontent.com/PatrickVibild/TellusAmazonPictures/master/pictures/Lenovo/T510%20/RG/DE/3.jpg</v>
      </c>
      <c r="P5" s="40" t="str">
        <f aca="false">IF(ISBLANK(Values!$F4),"",Values!P4)</f>
        <v>https://raw.githubusercontent.com/PatrickVibild/TellusAmazonPictures/master/pictures/Lenovo/T510%20/RG/DE/4.jpg</v>
      </c>
      <c r="Q5" s="40" t="str">
        <f aca="false">IF(ISBLANK(Values!$F4),"",Values!Q4)</f>
        <v>https://raw.githubusercontent.com/PatrickVibild/TellusAmazonPictures/master/pictures/Lenovo/T510%20/RG/DE/5.jpg</v>
      </c>
      <c r="R5" s="40" t="str">
        <f aca="false">IF(ISBLANK(Values!$F4),"",Values!R4)</f>
        <v>https://raw.githubusercontent.com/PatrickVibild/TellusAmazonPictures/master/pictures/Lenovo/T510%20/RG/DE/6.jpg</v>
      </c>
      <c r="S5" s="40" t="str">
        <f aca="false">IF(ISBLANK(Values!$F4),"",Values!S4)</f>
        <v>https://raw.githubusercontent.com/PatrickVibild/TellusAmazonPictures/master/pictures/Lenovo/T510%20/RG/DE/7.jpg</v>
      </c>
      <c r="T5" s="40" t="str">
        <f aca="false">IF(ISBLANK(Values!$F4),"",Values!T4)</f>
        <v>https://raw.githubusercontent.com/PatrickVibild/TellusAmazonPictures/master/pictures/Lenovo/T510%20/RG/DE/8.jpg</v>
      </c>
      <c r="U5" s="40" t="str">
        <f aca="false">IF(ISBLANK(Values!$F4),"",Values!U4)</f>
        <v>https://raw.githubusercontent.com/PatrickVibild/TellusAmazonPictures/master/pictures/Lenovo/T510%20/RG/DE/9.jpg</v>
      </c>
      <c r="W5" s="32"/>
      <c r="X5" s="32"/>
      <c r="Y5" s="38"/>
      <c r="Z5" s="32"/>
      <c r="AA5" s="36" t="str">
        <f aca="false">IF(ISBLANK(Values!E4),"",Values!$B$20)</f>
        <v>PartialUpdate</v>
      </c>
      <c r="AI5" s="41"/>
      <c r="AJ5" s="42"/>
      <c r="AT5" s="28"/>
      <c r="AW5" s="0"/>
      <c r="BE5" s="27"/>
      <c r="BF5" s="27"/>
      <c r="BG5" s="27"/>
      <c r="BH5" s="27"/>
      <c r="DO5" s="27"/>
      <c r="DP5" s="27"/>
      <c r="DS5" s="31"/>
      <c r="DY5" s="31"/>
      <c r="DZ5" s="31"/>
      <c r="EA5" s="31"/>
      <c r="EB5" s="31"/>
      <c r="EC5" s="31"/>
      <c r="EV5" s="31"/>
      <c r="FO5" s="28"/>
    </row>
    <row r="6" customFormat="false" ht="15" hidden="false" customHeight="false" outlineLevel="0" collapsed="false">
      <c r="A6" s="27" t="str">
        <f aca="false">IF(ISBLANK(Values!E5),"",IF(Values!$B$37="EU","computercomponent","computer"))</f>
        <v>computer</v>
      </c>
      <c r="B6" s="37" t="str">
        <f aca="false">IF(ISBLANK(Values!E5),"",Values!F5)</f>
        <v>Lenovo T510 - FR FBA</v>
      </c>
      <c r="C6" s="32"/>
      <c r="D6" s="30" t="n">
        <f aca="false">IF(ISBLANK(Values!E5),"",Values!E5)</f>
        <v>5714401510024</v>
      </c>
      <c r="E6" s="31" t="str">
        <f aca="false">IF(ISBLANK(Values!E5),"","EAN")</f>
        <v>EAN</v>
      </c>
      <c r="F6" s="28"/>
      <c r="G6" s="32"/>
      <c r="H6" s="27"/>
      <c r="I6" s="27"/>
      <c r="J6" s="38"/>
      <c r="K6" s="28"/>
      <c r="L6" s="39"/>
      <c r="M6" s="40" t="str">
        <f aca="false">IF(ISBLANK(Values!E5),"",Values!$M5)</f>
        <v>https://raw.githubusercontent.com/PatrickVibild/TellusAmazonPictures/master/pictures/Lenovo/T510%20/RG/FR/1.jpg</v>
      </c>
      <c r="N6" s="40" t="str">
        <f aca="false">IF(ISBLANK(Values!$F5),"",Values!N5)</f>
        <v>https://raw.githubusercontent.com/PatrickVibild/TellusAmazonPictures/master/pictures/Lenovo/T510%20/RG/FR/2.jpg</v>
      </c>
      <c r="O6" s="40" t="str">
        <f aca="false">IF(ISBLANK(Values!$F5),"",Values!O5)</f>
        <v>https://raw.githubusercontent.com/PatrickVibild/TellusAmazonPictures/master/pictures/Lenovo/T510%20/RG/FR/3.jpg</v>
      </c>
      <c r="P6" s="40" t="str">
        <f aca="false">IF(ISBLANK(Values!$F5),"",Values!P5)</f>
        <v>https://raw.githubusercontent.com/PatrickVibild/TellusAmazonPictures/master/pictures/Lenovo/T510%20/RG/FR/4.jpg</v>
      </c>
      <c r="Q6" s="40" t="str">
        <f aca="false">IF(ISBLANK(Values!$F5),"",Values!Q5)</f>
        <v>https://raw.githubusercontent.com/PatrickVibild/TellusAmazonPictures/master/pictures/Lenovo/T510%20/RG/FR/5.jpg</v>
      </c>
      <c r="R6" s="40" t="str">
        <f aca="false">IF(ISBLANK(Values!$F5),"",Values!R5)</f>
        <v>https://raw.githubusercontent.com/PatrickVibild/TellusAmazonPictures/master/pictures/Lenovo/T510%20/RG/FR/6.jpg</v>
      </c>
      <c r="S6" s="40" t="str">
        <f aca="false">IF(ISBLANK(Values!$F5),"",Values!S5)</f>
        <v>https://raw.githubusercontent.com/PatrickVibild/TellusAmazonPictures/master/pictures/Lenovo/T510%20/RG/FR/7.jpg</v>
      </c>
      <c r="T6" s="40" t="str">
        <f aca="false">IF(ISBLANK(Values!$F5),"",Values!T5)</f>
        <v>https://raw.githubusercontent.com/PatrickVibild/TellusAmazonPictures/master/pictures/Lenovo/T510%20/RG/FR/8.jpg</v>
      </c>
      <c r="U6" s="40" t="str">
        <f aca="false">IF(ISBLANK(Values!$F5),"",Values!U5)</f>
        <v>https://raw.githubusercontent.com/PatrickVibild/TellusAmazonPictures/master/pictures/Lenovo/T510%20/RG/FR/9.jpg</v>
      </c>
      <c r="W6" s="32"/>
      <c r="X6" s="32"/>
      <c r="Y6" s="38"/>
      <c r="Z6" s="32"/>
      <c r="AA6" s="36" t="str">
        <f aca="false">IF(ISBLANK(Values!E5),"",Values!$B$20)</f>
        <v>PartialUpdate</v>
      </c>
      <c r="AI6" s="41"/>
      <c r="AJ6" s="42"/>
      <c r="AT6" s="28"/>
      <c r="BE6" s="27"/>
      <c r="BF6" s="27"/>
      <c r="BG6" s="27"/>
      <c r="BH6" s="27"/>
      <c r="DO6" s="27"/>
      <c r="DP6" s="27"/>
      <c r="DS6" s="31"/>
      <c r="DY6" s="31"/>
      <c r="DZ6" s="31"/>
      <c r="EA6" s="31"/>
      <c r="EB6" s="31"/>
      <c r="EC6" s="31"/>
      <c r="EV6" s="31"/>
      <c r="FO6" s="28"/>
    </row>
    <row r="7" customFormat="false" ht="15" hidden="false" customHeight="false" outlineLevel="0" collapsed="false">
      <c r="A7" s="27" t="str">
        <f aca="false">IF(ISBLANK(Values!E6),"",IF(Values!$B$37="EU","computercomponent","computer"))</f>
        <v>computer</v>
      </c>
      <c r="B7" s="37" t="str">
        <f aca="false">IF(ISBLANK(Values!E6),"",Values!F6)</f>
        <v>Lenovo T510 - IT</v>
      </c>
      <c r="C7" s="32"/>
      <c r="D7" s="30" t="n">
        <f aca="false">IF(ISBLANK(Values!E6),"",Values!E6)</f>
        <v>5714401510031</v>
      </c>
      <c r="E7" s="31" t="str">
        <f aca="false">IF(ISBLANK(Values!E6),"","EAN")</f>
        <v>EAN</v>
      </c>
      <c r="F7" s="28"/>
      <c r="G7" s="32"/>
      <c r="H7" s="27"/>
      <c r="I7" s="27"/>
      <c r="J7" s="38"/>
      <c r="K7" s="28"/>
      <c r="L7" s="39"/>
      <c r="M7" s="40" t="str">
        <f aca="false">IF(ISBLANK(Values!E6),"",Values!$M6)</f>
        <v>https://raw.githubusercontent.com/PatrickVibild/TellusAmazonPictures/master/pictures/Lenovo/T510%20/RG/IT/1.jpg</v>
      </c>
      <c r="N7" s="40" t="str">
        <f aca="false">IF(ISBLANK(Values!$F6),"",Values!N6)</f>
        <v>https://raw.githubusercontent.com/PatrickVibild/TellusAmazonPictures/master/pictures/Lenovo/T510%20/RG/IT/2.jpg</v>
      </c>
      <c r="O7" s="40" t="str">
        <f aca="false">IF(ISBLANK(Values!$F6),"",Values!O6)</f>
        <v>https://raw.githubusercontent.com/PatrickVibild/TellusAmazonPictures/master/pictures/Lenovo/T510%20/RG/IT/3.jpg</v>
      </c>
      <c r="P7" s="40" t="str">
        <f aca="false">IF(ISBLANK(Values!$F6),"",Values!P6)</f>
        <v>https://raw.githubusercontent.com/PatrickVibild/TellusAmazonPictures/master/pictures/Lenovo/T510%20/RG/IT/4.jpg</v>
      </c>
      <c r="Q7" s="40" t="str">
        <f aca="false">IF(ISBLANK(Values!$F6),"",Values!Q6)</f>
        <v>https://raw.githubusercontent.com/PatrickVibild/TellusAmazonPictures/master/pictures/Lenovo/T510%20/RG/IT/5.jpg</v>
      </c>
      <c r="R7" s="40" t="str">
        <f aca="false">IF(ISBLANK(Values!$F6),"",Values!R6)</f>
        <v>https://raw.githubusercontent.com/PatrickVibild/TellusAmazonPictures/master/pictures/Lenovo/T510%20/RG/IT/6.jpg</v>
      </c>
      <c r="S7" s="40" t="str">
        <f aca="false">IF(ISBLANK(Values!$F6),"",Values!S6)</f>
        <v>https://raw.githubusercontent.com/PatrickVibild/TellusAmazonPictures/master/pictures/Lenovo/T510%20/RG/IT/7.jpg</v>
      </c>
      <c r="T7" s="40" t="str">
        <f aca="false">IF(ISBLANK(Values!$F6),"",Values!T6)</f>
        <v>https://raw.githubusercontent.com/PatrickVibild/TellusAmazonPictures/master/pictures/Lenovo/T510%20/RG/IT/8.jpg</v>
      </c>
      <c r="U7" s="40" t="str">
        <f aca="false">IF(ISBLANK(Values!$F6),"",Values!U6)</f>
        <v>https://raw.githubusercontent.com/PatrickVibild/TellusAmazonPictures/master/pictures/Lenovo/T510%20/RG/IT/9.jpg</v>
      </c>
      <c r="W7" s="32"/>
      <c r="X7" s="32"/>
      <c r="Y7" s="38"/>
      <c r="Z7" s="32"/>
      <c r="AA7" s="36" t="str">
        <f aca="false">IF(ISBLANK(Values!E6),"",Values!$B$20)</f>
        <v>PartialUpdate</v>
      </c>
      <c r="AB7" s="36"/>
      <c r="AI7" s="41"/>
      <c r="AJ7" s="42"/>
      <c r="AT7" s="28"/>
      <c r="AV7" s="36"/>
      <c r="BE7" s="27"/>
      <c r="BF7" s="27"/>
      <c r="BG7" s="27"/>
      <c r="BH7" s="27"/>
      <c r="CP7" s="36"/>
      <c r="CQ7" s="36"/>
      <c r="CR7" s="36"/>
      <c r="DO7" s="27"/>
      <c r="DP7" s="27"/>
      <c r="DS7" s="31"/>
      <c r="DY7" s="31"/>
      <c r="DZ7" s="31"/>
      <c r="EA7" s="31"/>
      <c r="EB7" s="31"/>
      <c r="EC7" s="31"/>
      <c r="EV7" s="31"/>
      <c r="FI7" s="36"/>
      <c r="FJ7" s="36"/>
      <c r="FO7" s="28"/>
    </row>
    <row r="8" customFormat="false" ht="15" hidden="false" customHeight="false" outlineLevel="0" collapsed="false">
      <c r="A8" s="27" t="str">
        <f aca="false">IF(ISBLANK(Values!E7),"",IF(Values!$B$37="EU","computercomponent","computer"))</f>
        <v>computer</v>
      </c>
      <c r="B8" s="37" t="str">
        <f aca="false">IF(ISBLANK(Values!E7),"",Values!F7)</f>
        <v>Lenovo T510 - ES</v>
      </c>
      <c r="C8" s="32"/>
      <c r="D8" s="30" t="n">
        <f aca="false">IF(ISBLANK(Values!E7),"",Values!E7)</f>
        <v>5714401510048</v>
      </c>
      <c r="E8" s="31" t="str">
        <f aca="false">IF(ISBLANK(Values!E7),"","EAN")</f>
        <v>EAN</v>
      </c>
      <c r="F8" s="28"/>
      <c r="G8" s="32"/>
      <c r="H8" s="27"/>
      <c r="I8" s="27"/>
      <c r="J8" s="38"/>
      <c r="K8" s="28"/>
      <c r="L8" s="39"/>
      <c r="M8" s="40" t="str">
        <f aca="false">IF(ISBLANK(Values!E7),"",Values!$M7)</f>
        <v>https://raw.githubusercontent.com/PatrickVibild/TellusAmazonPictures/master/pictures/Lenovo/T510%20/RG/ES/1.jpg</v>
      </c>
      <c r="N8" s="40" t="str">
        <f aca="false">IF(ISBLANK(Values!$F7),"",Values!N7)</f>
        <v>https://raw.githubusercontent.com/PatrickVibild/TellusAmazonPictures/master/pictures/Lenovo/T510%20/RG/ES/2.jpg</v>
      </c>
      <c r="O8" s="40" t="str">
        <f aca="false">IF(ISBLANK(Values!$F7),"",Values!O7)</f>
        <v>https://raw.githubusercontent.com/PatrickVibild/TellusAmazonPictures/master/pictures/Lenovo/T510%20/RG/ES/3.jpg</v>
      </c>
      <c r="P8" s="40" t="str">
        <f aca="false">IF(ISBLANK(Values!$F7),"",Values!P7)</f>
        <v>https://raw.githubusercontent.com/PatrickVibild/TellusAmazonPictures/master/pictures/Lenovo/T510%20/RG/ES/4.jpg</v>
      </c>
      <c r="Q8" s="40" t="str">
        <f aca="false">IF(ISBLANK(Values!$F7),"",Values!Q7)</f>
        <v>https://raw.githubusercontent.com/PatrickVibild/TellusAmazonPictures/master/pictures/Lenovo/T510%20/RG/ES/5.jpg</v>
      </c>
      <c r="R8" s="40" t="str">
        <f aca="false">IF(ISBLANK(Values!$F7),"",Values!R7)</f>
        <v>https://raw.githubusercontent.com/PatrickVibild/TellusAmazonPictures/master/pictures/Lenovo/T510%20/RG/ES/6.jpg</v>
      </c>
      <c r="S8" s="40" t="str">
        <f aca="false">IF(ISBLANK(Values!$F7),"",Values!S7)</f>
        <v>https://raw.githubusercontent.com/PatrickVibild/TellusAmazonPictures/master/pictures/Lenovo/T510%20/RG/ES/7.jpg</v>
      </c>
      <c r="T8" s="40" t="str">
        <f aca="false">IF(ISBLANK(Values!$F7),"",Values!T7)</f>
        <v>https://raw.githubusercontent.com/PatrickVibild/TellusAmazonPictures/master/pictures/Lenovo/T510%20/RG/ES/8.jpg</v>
      </c>
      <c r="U8" s="40" t="str">
        <f aca="false">IF(ISBLANK(Values!$F7),"",Values!U7)</f>
        <v>https://raw.githubusercontent.com/PatrickVibild/TellusAmazonPictures/master/pictures/Lenovo/T510%20/RG/ES/9.jpg</v>
      </c>
      <c r="W8" s="32"/>
      <c r="X8" s="32"/>
      <c r="Y8" s="38"/>
      <c r="Z8" s="32"/>
      <c r="AA8" s="36" t="str">
        <f aca="false">IF(ISBLANK(Values!E7),"",Values!$B$20)</f>
        <v>PartialUpdate</v>
      </c>
      <c r="AB8" s="36"/>
      <c r="AI8" s="41"/>
      <c r="AJ8" s="42"/>
      <c r="AT8" s="28"/>
      <c r="AV8" s="36"/>
      <c r="BE8" s="27"/>
      <c r="BF8" s="27"/>
      <c r="BG8" s="27"/>
      <c r="BH8" s="27"/>
      <c r="CP8" s="36"/>
      <c r="CQ8" s="36"/>
      <c r="CR8" s="36"/>
      <c r="DO8" s="27"/>
      <c r="DP8" s="27"/>
      <c r="DS8" s="31"/>
      <c r="DY8" s="31"/>
      <c r="DZ8" s="31"/>
      <c r="EA8" s="31"/>
      <c r="EB8" s="31"/>
      <c r="EC8" s="31"/>
      <c r="EV8" s="31"/>
      <c r="FI8" s="36"/>
      <c r="FJ8" s="36"/>
      <c r="FO8" s="28"/>
    </row>
    <row r="9" customFormat="false" ht="15" hidden="false" customHeight="false" outlineLevel="0" collapsed="false">
      <c r="A9" s="27" t="str">
        <f aca="false">IF(ISBLANK(Values!E8),"",IF(Values!$B$37="EU","computercomponent","computer"))</f>
        <v>computer</v>
      </c>
      <c r="B9" s="37" t="str">
        <f aca="false">IF(ISBLANK(Values!E8),"",Values!F8)</f>
        <v>Lenovo T510 - UK FBA</v>
      </c>
      <c r="C9" s="32"/>
      <c r="D9" s="30" t="n">
        <f aca="false">IF(ISBLANK(Values!E8),"",Values!E8)</f>
        <v>5714401510055</v>
      </c>
      <c r="E9" s="31" t="str">
        <f aca="false">IF(ISBLANK(Values!E8),"","EAN")</f>
        <v>EAN</v>
      </c>
      <c r="F9" s="28"/>
      <c r="G9" s="32"/>
      <c r="H9" s="27"/>
      <c r="I9" s="27"/>
      <c r="J9" s="38"/>
      <c r="K9" s="28"/>
      <c r="L9" s="39"/>
      <c r="M9" s="40" t="str">
        <f aca="false">IF(ISBLANK(Values!E8),"",Values!$M8)</f>
        <v>https://raw.githubusercontent.com/PatrickVibild/TellusAmazonPictures/master/pictures/Lenovo/T510%20/RG/UK/1.jpg</v>
      </c>
      <c r="N9" s="40" t="str">
        <f aca="false">IF(ISBLANK(Values!$F8),"",Values!N8)</f>
        <v>https://raw.githubusercontent.com/PatrickVibild/TellusAmazonPictures/master/pictures/Lenovo/T510%20/RG/UK/2.jpg</v>
      </c>
      <c r="O9" s="40" t="str">
        <f aca="false">IF(ISBLANK(Values!$F8),"",Values!O8)</f>
        <v>https://raw.githubusercontent.com/PatrickVibild/TellusAmazonPictures/master/pictures/Lenovo/T510%20/RG/UK/3.jpg</v>
      </c>
      <c r="P9" s="40" t="str">
        <f aca="false">IF(ISBLANK(Values!$F8),"",Values!P8)</f>
        <v>https://raw.githubusercontent.com/PatrickVibild/TellusAmazonPictures/master/pictures/Lenovo/T510%20/RG/UK/4.jpg</v>
      </c>
      <c r="Q9" s="40" t="str">
        <f aca="false">IF(ISBLANK(Values!$F8),"",Values!Q8)</f>
        <v>https://raw.githubusercontent.com/PatrickVibild/TellusAmazonPictures/master/pictures/Lenovo/T510%20/RG/UK/5.jpg</v>
      </c>
      <c r="R9" s="40" t="str">
        <f aca="false">IF(ISBLANK(Values!$F8),"",Values!R8)</f>
        <v>https://raw.githubusercontent.com/PatrickVibild/TellusAmazonPictures/master/pictures/Lenovo/T510%20/RG/UK/6.jpg</v>
      </c>
      <c r="S9" s="40" t="str">
        <f aca="false">IF(ISBLANK(Values!$F8),"",Values!S8)</f>
        <v>https://raw.githubusercontent.com/PatrickVibild/TellusAmazonPictures/master/pictures/Lenovo/T510%20/RG/UK/7.jpg</v>
      </c>
      <c r="T9" s="40" t="str">
        <f aca="false">IF(ISBLANK(Values!$F8),"",Values!T8)</f>
        <v>https://raw.githubusercontent.com/PatrickVibild/TellusAmazonPictures/master/pictures/Lenovo/T510%20/RG/UK/8.jpg</v>
      </c>
      <c r="U9" s="40" t="str">
        <f aca="false">IF(ISBLANK(Values!$F8),"",Values!U8)</f>
        <v>https://raw.githubusercontent.com/PatrickVibild/TellusAmazonPictures/master/pictures/Lenovo/T510%20/RG/UK/9.jpg</v>
      </c>
      <c r="W9" s="32"/>
      <c r="X9" s="32"/>
      <c r="Y9" s="38"/>
      <c r="Z9" s="32"/>
      <c r="AA9" s="36" t="str">
        <f aca="false">IF(ISBLANK(Values!E8),"",Values!$B$20)</f>
        <v>PartialUpdate</v>
      </c>
      <c r="AB9" s="36"/>
      <c r="AI9" s="41"/>
      <c r="AJ9" s="42"/>
      <c r="AT9" s="28"/>
      <c r="AV9" s="36"/>
      <c r="BE9" s="27"/>
      <c r="BF9" s="27"/>
      <c r="BG9" s="27"/>
      <c r="BH9" s="27"/>
      <c r="CP9" s="36"/>
      <c r="CQ9" s="36"/>
      <c r="CR9" s="36"/>
      <c r="DO9" s="27"/>
      <c r="DP9" s="27"/>
      <c r="DS9" s="31"/>
      <c r="DY9" s="31"/>
      <c r="DZ9" s="31"/>
      <c r="EA9" s="31"/>
      <c r="EB9" s="31"/>
      <c r="EC9" s="31"/>
      <c r="EV9" s="31"/>
      <c r="FI9" s="36"/>
      <c r="FJ9" s="36"/>
      <c r="FO9" s="28"/>
    </row>
    <row r="10" customFormat="false" ht="15" hidden="false" customHeight="false" outlineLevel="0" collapsed="false">
      <c r="A10" s="27" t="str">
        <f aca="false">IF(ISBLANK(Values!E9),"",IF(Values!$B$37="EU","computercomponent","computer"))</f>
        <v>computer</v>
      </c>
      <c r="B10" s="37" t="str">
        <f aca="false">IF(ISBLANK(Values!E9),"",Values!F9)</f>
        <v>Lenovo T510 - NOR</v>
      </c>
      <c r="C10" s="32"/>
      <c r="D10" s="30" t="n">
        <f aca="false">IF(ISBLANK(Values!E9),"",Values!E9)</f>
        <v>5714401510062</v>
      </c>
      <c r="E10" s="31" t="str">
        <f aca="false">IF(ISBLANK(Values!E9),"","EAN")</f>
        <v>EAN</v>
      </c>
      <c r="F10" s="28"/>
      <c r="G10" s="32"/>
      <c r="H10" s="27"/>
      <c r="I10" s="27"/>
      <c r="J10" s="38"/>
      <c r="K10" s="28"/>
      <c r="L10" s="39"/>
      <c r="M10" s="40" t="str">
        <f aca="false">IF(ISBLANK(Values!E9),"",Values!$M9)</f>
        <v>https://raw.githubusercontent.com/PatrickVibild/TellusAmazonPictures/master/pictures/Lenovo/T510%20/RG/NOR/1.jpg</v>
      </c>
      <c r="N10" s="40" t="str">
        <f aca="false">IF(ISBLANK(Values!$F9),"",Values!N9)</f>
        <v>https://raw.githubusercontent.com/PatrickVibild/TellusAmazonPictures/master/pictures/Lenovo/T510%20/RG/NOR/2.jpg</v>
      </c>
      <c r="O10" s="40" t="str">
        <f aca="false">IF(ISBLANK(Values!$F9),"",Values!O9)</f>
        <v>https://raw.githubusercontent.com/PatrickVibild/TellusAmazonPictures/master/pictures/Lenovo/T510%20/RG/NOR/3.jpg</v>
      </c>
      <c r="P10" s="40" t="str">
        <f aca="false">IF(ISBLANK(Values!$F9),"",Values!P9)</f>
        <v>https://raw.githubusercontent.com/PatrickVibild/TellusAmazonPictures/master/pictures/Lenovo/T510%20/RG/NOR/4.jpg</v>
      </c>
      <c r="Q10" s="40" t="str">
        <f aca="false">IF(ISBLANK(Values!$F9),"",Values!Q9)</f>
        <v>https://raw.githubusercontent.com/PatrickVibild/TellusAmazonPictures/master/pictures/Lenovo/T510%20/RG/NOR/5.jpg</v>
      </c>
      <c r="R10" s="40" t="str">
        <f aca="false">IF(ISBLANK(Values!$F9),"",Values!R9)</f>
        <v>https://raw.githubusercontent.com/PatrickVibild/TellusAmazonPictures/master/pictures/Lenovo/T510%20/RG/NOR/6.jpg</v>
      </c>
      <c r="S10" s="40" t="str">
        <f aca="false">IF(ISBLANK(Values!$F9),"",Values!S9)</f>
        <v>https://raw.githubusercontent.com/PatrickVibild/TellusAmazonPictures/master/pictures/Lenovo/T510%20/RG/NOR/7.jpg</v>
      </c>
      <c r="T10" s="40" t="str">
        <f aca="false">IF(ISBLANK(Values!$F9),"",Values!T9)</f>
        <v>https://raw.githubusercontent.com/PatrickVibild/TellusAmazonPictures/master/pictures/Lenovo/T510%20/RG/NOR/8.jpg</v>
      </c>
      <c r="U10" s="40" t="str">
        <f aca="false">IF(ISBLANK(Values!$F9),"",Values!U9)</f>
        <v>https://raw.githubusercontent.com/PatrickVibild/TellusAmazonPictures/master/pictures/Lenovo/T510%20/RG/NOR/9.jpg</v>
      </c>
      <c r="W10" s="32"/>
      <c r="X10" s="32"/>
      <c r="Y10" s="38"/>
      <c r="Z10" s="32"/>
      <c r="AA10" s="36" t="str">
        <f aca="false">IF(ISBLANK(Values!E9),"",Values!$B$20)</f>
        <v>PartialUpdate</v>
      </c>
      <c r="AB10" s="36"/>
      <c r="AI10" s="41"/>
      <c r="AJ10" s="42"/>
      <c r="AT10" s="28"/>
      <c r="AV10" s="36"/>
      <c r="BE10" s="27"/>
      <c r="BF10" s="27"/>
      <c r="BG10" s="27"/>
      <c r="BH10" s="27"/>
      <c r="CP10" s="36"/>
      <c r="CQ10" s="36"/>
      <c r="CR10" s="36"/>
      <c r="DO10" s="27"/>
      <c r="DP10" s="27"/>
      <c r="DS10" s="31"/>
      <c r="DY10" s="31"/>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v>
      </c>
      <c r="B11" s="37" t="str">
        <f aca="false">IF(ISBLANK(Values!E10),"",Values!F10)</f>
        <v>Lenovo T510 - BE</v>
      </c>
      <c r="C11" s="32"/>
      <c r="D11" s="30" t="n">
        <f aca="false">IF(ISBLANK(Values!E10),"",Values!E10)</f>
        <v>5714401510079</v>
      </c>
      <c r="E11" s="31" t="str">
        <f aca="false">IF(ISBLANK(Values!E10),"","EAN")</f>
        <v>EAN</v>
      </c>
      <c r="F11" s="28"/>
      <c r="G11" s="32"/>
      <c r="H11" s="27"/>
      <c r="I11" s="27"/>
      <c r="J11" s="38"/>
      <c r="K11" s="28"/>
      <c r="L11" s="39"/>
      <c r="M11" s="40" t="str">
        <f aca="false">IF(ISBLANK(Values!E10),"",Values!$M10)</f>
        <v/>
      </c>
      <c r="N11" s="40" t="str">
        <f aca="false">IF(ISBLANK(Values!$F10),"",Values!N10)</f>
        <v/>
      </c>
      <c r="O11" s="40" t="str">
        <f aca="false">IF(ISBLANK(Values!$F10),"",Values!O10)</f>
        <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c r="X11" s="32"/>
      <c r="Y11" s="38"/>
      <c r="Z11" s="32"/>
      <c r="AA11" s="36" t="str">
        <f aca="false">IF(ISBLANK(Values!E10),"",Values!$B$20)</f>
        <v>PartialUpdate</v>
      </c>
      <c r="AB11" s="36"/>
      <c r="AI11" s="41"/>
      <c r="AJ11" s="42"/>
      <c r="AT11" s="28"/>
      <c r="AV11" s="36"/>
      <c r="BE11" s="27"/>
      <c r="BF11" s="27"/>
      <c r="BG11" s="27"/>
      <c r="BH11" s="27"/>
      <c r="CP11" s="36"/>
      <c r="CQ11" s="36"/>
      <c r="CR11" s="36"/>
      <c r="DO11" s="27"/>
      <c r="DP11" s="27"/>
      <c r="DS11" s="31"/>
      <c r="DY11" s="31"/>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v>
      </c>
      <c r="B12" s="37" t="str">
        <f aca="false">IF(ISBLANK(Values!E11),"",Values!F11)</f>
        <v>Lenovo T510 - BG</v>
      </c>
      <c r="C12" s="32"/>
      <c r="D12" s="30" t="n">
        <f aca="false">IF(ISBLANK(Values!E11),"",Values!E11)</f>
        <v>5714401510086</v>
      </c>
      <c r="E12" s="31" t="str">
        <f aca="false">IF(ISBLANK(Values!E11),"","EAN")</f>
        <v>EAN</v>
      </c>
      <c r="F12" s="28"/>
      <c r="G12" s="32"/>
      <c r="H12" s="27"/>
      <c r="I12" s="27"/>
      <c r="J12" s="38"/>
      <c r="K12" s="28"/>
      <c r="L12" s="39"/>
      <c r="M12" s="40"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c r="X12" s="32"/>
      <c r="Y12" s="38"/>
      <c r="Z12" s="32"/>
      <c r="AA12" s="36" t="str">
        <f aca="false">IF(ISBLANK(Values!E11),"",Values!$B$20)</f>
        <v>PartialUpdate</v>
      </c>
      <c r="AB12" s="36"/>
      <c r="AI12" s="41"/>
      <c r="AJ12" s="42"/>
      <c r="AT12" s="28"/>
      <c r="AV12" s="36"/>
      <c r="BE12" s="27"/>
      <c r="BF12" s="27"/>
      <c r="BG12" s="27"/>
      <c r="BH12" s="27"/>
      <c r="CP12" s="36"/>
      <c r="CQ12" s="36"/>
      <c r="CR12" s="36"/>
      <c r="DO12" s="27"/>
      <c r="DP12" s="27"/>
      <c r="DS12" s="31"/>
      <c r="DY12" s="31"/>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v>
      </c>
      <c r="B13" s="37" t="str">
        <f aca="false">IF(ISBLANK(Values!E12),"",Values!F12)</f>
        <v>Lenovo T510 - CZ</v>
      </c>
      <c r="C13" s="32"/>
      <c r="D13" s="30" t="n">
        <f aca="false">IF(ISBLANK(Values!E12),"",Values!E12)</f>
        <v>5714401510093</v>
      </c>
      <c r="E13" s="31" t="str">
        <f aca="false">IF(ISBLANK(Values!E12),"","EAN")</f>
        <v>EAN</v>
      </c>
      <c r="F13" s="28"/>
      <c r="G13" s="32"/>
      <c r="H13" s="27"/>
      <c r="I13" s="27"/>
      <c r="J13" s="38"/>
      <c r="K13" s="28"/>
      <c r="L13" s="39"/>
      <c r="M13" s="40" t="str">
        <f aca="false">IF(ISBLANK(Values!E12),"",Values!$M12)</f>
        <v/>
      </c>
      <c r="N13" s="40" t="str">
        <f aca="false">IF(ISBLANK(Values!$F12),"",Values!N12)</f>
        <v/>
      </c>
      <c r="O13" s="40" t="str">
        <f aca="false">IF(ISBLANK(Values!$F12),"",Values!O12)</f>
        <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c r="X13" s="32"/>
      <c r="Y13" s="38"/>
      <c r="Z13" s="32"/>
      <c r="AA13" s="36" t="str">
        <f aca="false">IF(ISBLANK(Values!E12),"",Values!$B$20)</f>
        <v>PartialUpdate</v>
      </c>
      <c r="AB13" s="36"/>
      <c r="AI13" s="41"/>
      <c r="AJ13" s="42"/>
      <c r="AT13" s="28"/>
      <c r="AV13" s="36"/>
      <c r="BE13" s="27"/>
      <c r="BF13" s="27"/>
      <c r="BG13" s="27"/>
      <c r="BH13" s="27"/>
      <c r="CP13" s="36"/>
      <c r="CQ13" s="36"/>
      <c r="CR13" s="36"/>
      <c r="DO13" s="27"/>
      <c r="DP13" s="27"/>
      <c r="DS13" s="31"/>
      <c r="DY13" s="31"/>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v>
      </c>
      <c r="B14" s="37" t="str">
        <f aca="false">IF(ISBLANK(Values!E13),"",Values!F13)</f>
        <v>Lenovo T510 - DK</v>
      </c>
      <c r="C14" s="32"/>
      <c r="D14" s="30" t="n">
        <f aca="false">IF(ISBLANK(Values!E13),"",Values!E13)</f>
        <v>5714401510109</v>
      </c>
      <c r="E14" s="31" t="str">
        <f aca="false">IF(ISBLANK(Values!E13),"","EAN")</f>
        <v>EAN</v>
      </c>
      <c r="F14" s="28"/>
      <c r="G14" s="32"/>
      <c r="H14" s="27"/>
      <c r="I14" s="27"/>
      <c r="J14" s="38"/>
      <c r="K14" s="28"/>
      <c r="L14" s="39"/>
      <c r="M14" s="40" t="str">
        <f aca="false">IF(ISBLANK(Values!E13),"",Values!$M13)</f>
        <v/>
      </c>
      <c r="N14" s="40" t="str">
        <f aca="false">IF(ISBLANK(Values!$F13),"",Values!N13)</f>
        <v/>
      </c>
      <c r="O14" s="40" t="str">
        <f aca="false">IF(ISBLANK(Values!$F13),"",Values!O13)</f>
        <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c r="X14" s="32"/>
      <c r="Y14" s="38"/>
      <c r="Z14" s="32"/>
      <c r="AA14" s="36" t="str">
        <f aca="false">IF(ISBLANK(Values!E13),"",Values!$B$20)</f>
        <v>PartialUpdate</v>
      </c>
      <c r="AB14" s="36"/>
      <c r="AI14" s="41"/>
      <c r="AJ14" s="42"/>
      <c r="AT14" s="28"/>
      <c r="AV14" s="36"/>
      <c r="BE14" s="27"/>
      <c r="BF14" s="27"/>
      <c r="BG14" s="27"/>
      <c r="BH14" s="27"/>
      <c r="CP14" s="36"/>
      <c r="CQ14" s="36"/>
      <c r="CR14" s="36"/>
      <c r="DO14" s="27"/>
      <c r="DP14" s="27"/>
      <c r="DS14" s="31"/>
      <c r="DY14" s="31"/>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v>
      </c>
      <c r="B15" s="37" t="str">
        <f aca="false">IF(ISBLANK(Values!E14),"",Values!F14)</f>
        <v>Lenovo T510 - HU</v>
      </c>
      <c r="C15" s="32"/>
      <c r="D15" s="30" t="n">
        <f aca="false">IF(ISBLANK(Values!E14),"",Values!E14)</f>
        <v>5714401510116</v>
      </c>
      <c r="E15" s="31" t="str">
        <f aca="false">IF(ISBLANK(Values!E14),"","EAN")</f>
        <v>EAN</v>
      </c>
      <c r="F15" s="28"/>
      <c r="G15" s="32"/>
      <c r="H15" s="27"/>
      <c r="I15" s="27"/>
      <c r="J15" s="38"/>
      <c r="K15" s="28"/>
      <c r="L15" s="39"/>
      <c r="M15" s="40" t="str">
        <f aca="false">IF(ISBLANK(Values!E14),"",Values!$M14)</f>
        <v/>
      </c>
      <c r="N15" s="40" t="str">
        <f aca="false">IF(ISBLANK(Values!$F14),"",Values!N14)</f>
        <v/>
      </c>
      <c r="O15" s="40" t="str">
        <f aca="false">IF(ISBLANK(Values!$F14),"",Values!O14)</f>
        <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c r="X15" s="32"/>
      <c r="Y15" s="38"/>
      <c r="Z15" s="32"/>
      <c r="AA15" s="36" t="str">
        <f aca="false">IF(ISBLANK(Values!E14),"",Values!$B$20)</f>
        <v>PartialUpdate</v>
      </c>
      <c r="AB15" s="36"/>
      <c r="AI15" s="41"/>
      <c r="AJ15" s="42"/>
      <c r="AT15" s="28"/>
      <c r="AV15" s="36"/>
      <c r="BE15" s="27"/>
      <c r="BF15" s="27"/>
      <c r="BG15" s="27"/>
      <c r="BH15" s="27"/>
      <c r="CP15" s="36"/>
      <c r="CQ15" s="36"/>
      <c r="CR15" s="36"/>
      <c r="DO15" s="27"/>
      <c r="DP15" s="27"/>
      <c r="DS15" s="31"/>
      <c r="DY15" s="31"/>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v>
      </c>
      <c r="B16" s="37" t="str">
        <f aca="false">IF(ISBLANK(Values!E15),"",Values!F15)</f>
        <v>Lenovo T510 - NL</v>
      </c>
      <c r="C16" s="32"/>
      <c r="D16" s="30" t="n">
        <f aca="false">IF(ISBLANK(Values!E15),"",Values!E15)</f>
        <v>5714401510123</v>
      </c>
      <c r="E16" s="31" t="str">
        <f aca="false">IF(ISBLANK(Values!E15),"","EAN")</f>
        <v>EAN</v>
      </c>
      <c r="F16" s="28"/>
      <c r="G16" s="32"/>
      <c r="H16" s="27"/>
      <c r="I16" s="27"/>
      <c r="J16" s="38"/>
      <c r="K16" s="28"/>
      <c r="L16" s="39"/>
      <c r="M16" s="40" t="str">
        <f aca="false">IF(ISBLANK(Values!E15),"",Values!$M15)</f>
        <v/>
      </c>
      <c r="N16" s="40" t="str">
        <f aca="false">IF(ISBLANK(Values!$F15),"",Values!N15)</f>
        <v/>
      </c>
      <c r="O16" s="40" t="str">
        <f aca="false">IF(ISBLANK(Values!$F15),"",Values!O15)</f>
        <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c r="X16" s="32"/>
      <c r="Y16" s="38"/>
      <c r="Z16" s="32"/>
      <c r="AA16" s="36" t="str">
        <f aca="false">IF(ISBLANK(Values!E15),"",Values!$B$20)</f>
        <v>PartialUpdate</v>
      </c>
      <c r="AB16" s="36"/>
      <c r="AI16" s="41"/>
      <c r="AJ16" s="42"/>
      <c r="AT16" s="28"/>
      <c r="AV16" s="36"/>
      <c r="BE16" s="27"/>
      <c r="BF16" s="27"/>
      <c r="BG16" s="27"/>
      <c r="BH16" s="27"/>
      <c r="CP16" s="36"/>
      <c r="CQ16" s="36"/>
      <c r="CR16" s="36"/>
      <c r="DO16" s="27"/>
      <c r="DP16" s="27"/>
      <c r="DS16" s="31"/>
      <c r="DY16" s="31"/>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v>
      </c>
      <c r="B17" s="37" t="str">
        <f aca="false">IF(ISBLANK(Values!E16),"",Values!F16)</f>
        <v>Lenovo T510 - NO</v>
      </c>
      <c r="C17" s="32"/>
      <c r="D17" s="30" t="n">
        <f aca="false">IF(ISBLANK(Values!E16),"",Values!E16)</f>
        <v>5714401510130</v>
      </c>
      <c r="E17" s="31" t="str">
        <f aca="false">IF(ISBLANK(Values!E16),"","EAN")</f>
        <v>EAN</v>
      </c>
      <c r="F17" s="28"/>
      <c r="G17" s="32"/>
      <c r="H17" s="27"/>
      <c r="I17" s="27"/>
      <c r="J17" s="38"/>
      <c r="K17" s="28"/>
      <c r="L17" s="39"/>
      <c r="M17" s="40" t="str">
        <f aca="false">IF(ISBLANK(Values!E16),"",Values!$M16)</f>
        <v/>
      </c>
      <c r="N17" s="40" t="str">
        <f aca="false">IF(ISBLANK(Values!$F16),"",Values!N16)</f>
        <v/>
      </c>
      <c r="O17" s="40" t="str">
        <f aca="false">IF(ISBLANK(Values!$F16),"",Values!O16)</f>
        <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c r="X17" s="32"/>
      <c r="Y17" s="38"/>
      <c r="Z17" s="32"/>
      <c r="AA17" s="36" t="str">
        <f aca="false">IF(ISBLANK(Values!E16),"",Values!$B$20)</f>
        <v>PartialUpdate</v>
      </c>
      <c r="AB17" s="36"/>
      <c r="AI17" s="41"/>
      <c r="AJ17" s="42"/>
      <c r="AT17" s="28"/>
      <c r="AV17" s="36"/>
      <c r="BE17" s="27"/>
      <c r="BF17" s="27"/>
      <c r="BG17" s="27"/>
      <c r="BH17" s="27"/>
      <c r="CP17" s="36"/>
      <c r="CQ17" s="36"/>
      <c r="CR17" s="36"/>
      <c r="DO17" s="27"/>
      <c r="DP17" s="27"/>
      <c r="DS17" s="31"/>
      <c r="DY17" s="31"/>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v>
      </c>
      <c r="B18" s="37" t="str">
        <f aca="false">IF(ISBLANK(Values!E17),"",Values!F17)</f>
        <v>Lenovo T510 - PL</v>
      </c>
      <c r="C18" s="32"/>
      <c r="D18" s="30" t="n">
        <f aca="false">IF(ISBLANK(Values!E17),"",Values!E17)</f>
        <v>5714401510147</v>
      </c>
      <c r="E18" s="31" t="str">
        <f aca="false">IF(ISBLANK(Values!E17),"","EAN")</f>
        <v>EAN</v>
      </c>
      <c r="F18" s="28"/>
      <c r="G18" s="32"/>
      <c r="H18" s="27"/>
      <c r="I18" s="27"/>
      <c r="J18" s="38"/>
      <c r="K18" s="28"/>
      <c r="L18" s="39"/>
      <c r="M18" s="40"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c r="X18" s="32"/>
      <c r="Y18" s="38"/>
      <c r="Z18" s="32"/>
      <c r="AA18" s="36" t="str">
        <f aca="false">IF(ISBLANK(Values!E17),"",Values!$B$20)</f>
        <v>PartialUpdate</v>
      </c>
      <c r="AB18" s="36"/>
      <c r="AI18" s="41"/>
      <c r="AJ18" s="42"/>
      <c r="AT18" s="28"/>
      <c r="AV18" s="36"/>
      <c r="BE18" s="27"/>
      <c r="BF18" s="27"/>
      <c r="BG18" s="27"/>
      <c r="BH18" s="27"/>
      <c r="CP18" s="36"/>
      <c r="CQ18" s="36"/>
      <c r="CR18" s="36"/>
      <c r="DO18" s="27"/>
      <c r="DP18" s="27"/>
      <c r="DS18" s="31"/>
      <c r="DY18" s="31"/>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v>
      </c>
      <c r="B19" s="37" t="str">
        <f aca="false">IF(ISBLANK(Values!E18),"",Values!F18)</f>
        <v>Lenovo T510 - PT</v>
      </c>
      <c r="C19" s="32"/>
      <c r="D19" s="30" t="n">
        <f aca="false">IF(ISBLANK(Values!E18),"",Values!E18)</f>
        <v>5714401510154</v>
      </c>
      <c r="E19" s="31" t="str">
        <f aca="false">IF(ISBLANK(Values!E18),"","EAN")</f>
        <v>EAN</v>
      </c>
      <c r="F19" s="28"/>
      <c r="G19" s="32"/>
      <c r="H19" s="27"/>
      <c r="I19" s="27"/>
      <c r="J19" s="38"/>
      <c r="K19" s="28"/>
      <c r="L19" s="39"/>
      <c r="M19" s="40" t="str">
        <f aca="false">IF(ISBLANK(Values!E18),"",Values!$M18)</f>
        <v/>
      </c>
      <c r="N19" s="40" t="str">
        <f aca="false">IF(ISBLANK(Values!$F18),"",Values!N18)</f>
        <v/>
      </c>
      <c r="O19" s="40" t="str">
        <f aca="false">IF(ISBLANK(Values!$F18),"",Values!O18)</f>
        <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c r="X19" s="32"/>
      <c r="Y19" s="38"/>
      <c r="Z19" s="32"/>
      <c r="AA19" s="36" t="str">
        <f aca="false">IF(ISBLANK(Values!E18),"",Values!$B$20)</f>
        <v>PartialUpdate</v>
      </c>
      <c r="AB19" s="36"/>
      <c r="AI19" s="41"/>
      <c r="AJ19" s="42"/>
      <c r="AT19" s="28"/>
      <c r="AV19" s="36"/>
      <c r="BE19" s="27"/>
      <c r="BF19" s="27"/>
      <c r="BG19" s="27"/>
      <c r="BH19" s="27"/>
      <c r="CP19" s="36"/>
      <c r="CQ19" s="36"/>
      <c r="CR19" s="36"/>
      <c r="DO19" s="27"/>
      <c r="DP19" s="27"/>
      <c r="DS19" s="31"/>
      <c r="DY19" s="31"/>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v>
      </c>
      <c r="B20" s="37" t="str">
        <f aca="false">IF(ISBLANK(Values!E19),"",Values!F19)</f>
        <v>Lenovo T510 - SE/FI</v>
      </c>
      <c r="C20" s="32"/>
      <c r="D20" s="30" t="n">
        <f aca="false">IF(ISBLANK(Values!E19),"",Values!E19)</f>
        <v>5714401510161</v>
      </c>
      <c r="E20" s="31" t="str">
        <f aca="false">IF(ISBLANK(Values!E19),"","EAN")</f>
        <v>EAN</v>
      </c>
      <c r="F20" s="28"/>
      <c r="G20" s="32"/>
      <c r="H20" s="27"/>
      <c r="I20" s="27"/>
      <c r="J20" s="38"/>
      <c r="K20" s="28"/>
      <c r="L20" s="39"/>
      <c r="M20" s="40" t="str">
        <f aca="false">IF(ISBLANK(Values!E19),"",Values!$M19)</f>
        <v/>
      </c>
      <c r="N20" s="40" t="str">
        <f aca="false">IF(ISBLANK(Values!$F19),"",Values!N19)</f>
        <v/>
      </c>
      <c r="O20" s="40" t="str">
        <f aca="false">IF(ISBLANK(Values!$F19),"",Values!O19)</f>
        <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W20" s="32"/>
      <c r="X20" s="32"/>
      <c r="Y20" s="38"/>
      <c r="Z20" s="32"/>
      <c r="AA20" s="36" t="str">
        <f aca="false">IF(ISBLANK(Values!E19),"",Values!$B$20)</f>
        <v>PartialUpdate</v>
      </c>
      <c r="AB20" s="36"/>
      <c r="AI20" s="41"/>
      <c r="AJ20" s="42"/>
      <c r="AT20" s="28"/>
      <c r="AV20" s="36"/>
      <c r="BE20" s="27"/>
      <c r="BF20" s="27"/>
      <c r="BG20" s="27"/>
      <c r="BH20" s="27"/>
      <c r="CP20" s="36"/>
      <c r="CQ20" s="36"/>
      <c r="CR20" s="36"/>
      <c r="DO20" s="27"/>
      <c r="DP20" s="27"/>
      <c r="DS20" s="31"/>
      <c r="DY20" s="31"/>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v>
      </c>
      <c r="B21" s="37" t="str">
        <f aca="false">IF(ISBLANK(Values!E20),"",Values!F20)</f>
        <v>Lenovo T510 - CH</v>
      </c>
      <c r="C21" s="32"/>
      <c r="D21" s="30" t="n">
        <f aca="false">IF(ISBLANK(Values!E20),"",Values!E20)</f>
        <v>5714401510178</v>
      </c>
      <c r="E21" s="31" t="str">
        <f aca="false">IF(ISBLANK(Values!E20),"","EAN")</f>
        <v>EAN</v>
      </c>
      <c r="F21" s="28"/>
      <c r="G21" s="32"/>
      <c r="H21" s="27"/>
      <c r="I21" s="27"/>
      <c r="J21" s="38"/>
      <c r="K21" s="28"/>
      <c r="L21" s="39"/>
      <c r="M21" s="40" t="str">
        <f aca="false">IF(ISBLANK(Values!E20),"",Values!$M20)</f>
        <v/>
      </c>
      <c r="N21" s="40" t="str">
        <f aca="false">IF(ISBLANK(Values!$F20),"",Values!N20)</f>
        <v/>
      </c>
      <c r="O21" s="40" t="str">
        <f aca="false">IF(ISBLANK(Values!$F20),"",Values!O20)</f>
        <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c r="X21" s="32"/>
      <c r="Y21" s="38"/>
      <c r="Z21" s="32"/>
      <c r="AA21" s="36" t="str">
        <f aca="false">IF(ISBLANK(Values!E20),"",Values!$B$20)</f>
        <v>PartialUpdate</v>
      </c>
      <c r="AB21" s="36"/>
      <c r="AI21" s="41"/>
      <c r="AJ21" s="42"/>
      <c r="AT21" s="28"/>
      <c r="AV21" s="36"/>
      <c r="BE21" s="27"/>
      <c r="BF21" s="27"/>
      <c r="BG21" s="27"/>
      <c r="BH21" s="27"/>
      <c r="CP21" s="36"/>
      <c r="CQ21" s="36"/>
      <c r="CR21" s="36"/>
      <c r="DO21" s="27"/>
      <c r="DP21" s="27"/>
      <c r="DS21" s="31"/>
      <c r="DY21" s="31"/>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v>
      </c>
      <c r="B22" s="37" t="str">
        <f aca="false">IF(ISBLANK(Values!E21),"",Values!F21)</f>
        <v>Lenovo - US int</v>
      </c>
      <c r="C22" s="32"/>
      <c r="D22" s="30" t="n">
        <f aca="false">IF(ISBLANK(Values!E21),"",Values!E21)</f>
        <v>5714401510185</v>
      </c>
      <c r="E22" s="31" t="str">
        <f aca="false">IF(ISBLANK(Values!E21),"","EAN")</f>
        <v>EAN</v>
      </c>
      <c r="F22" s="28"/>
      <c r="G22" s="32"/>
      <c r="H22" s="27"/>
      <c r="I22" s="27"/>
      <c r="J22" s="38"/>
      <c r="K22" s="28"/>
      <c r="L22" s="39"/>
      <c r="M22" s="40" t="str">
        <f aca="false">IF(ISBLANK(Values!E21),"",Values!$M21)</f>
        <v>https://raw.githubusercontent.com/PatrickVibild/TellusAmazonPictures/master/pictures/Lenovo/T510%20/RG/USI/1.jpg</v>
      </c>
      <c r="N22" s="40" t="str">
        <f aca="false">IF(ISBLANK(Values!$F21),"",Values!N21)</f>
        <v>https://raw.githubusercontent.com/PatrickVibild/TellusAmazonPictures/master/pictures/Lenovo/T510%20/RG/USI/2.jpg</v>
      </c>
      <c r="O22" s="40" t="str">
        <f aca="false">IF(ISBLANK(Values!$F21),"",Values!O21)</f>
        <v>https://raw.githubusercontent.com/PatrickVibild/TellusAmazonPictures/master/pictures/Lenovo/T510%20/RG/USI/3.jpg</v>
      </c>
      <c r="P22" s="40" t="str">
        <f aca="false">IF(ISBLANK(Values!$F21),"",Values!P21)</f>
        <v>https://raw.githubusercontent.com/PatrickVibild/TellusAmazonPictures/master/pictures/Lenovo/T510%20/RG/USI/4.jpg</v>
      </c>
      <c r="Q22" s="40" t="str">
        <f aca="false">IF(ISBLANK(Values!$F21),"",Values!Q21)</f>
        <v>https://raw.githubusercontent.com/PatrickVibild/TellusAmazonPictures/master/pictures/Lenovo/T510%20/RG/USI/5.jpg</v>
      </c>
      <c r="R22" s="40" t="str">
        <f aca="false">IF(ISBLANK(Values!$F21),"",Values!R21)</f>
        <v>https://raw.githubusercontent.com/PatrickVibild/TellusAmazonPictures/master/pictures/Lenovo/T510%20/RG/USI/6.jpg</v>
      </c>
      <c r="S22" s="40" t="str">
        <f aca="false">IF(ISBLANK(Values!$F21),"",Values!S21)</f>
        <v>https://raw.githubusercontent.com/PatrickVibild/TellusAmazonPictures/master/pictures/Lenovo/T510%20/RG/USI/7.jpg</v>
      </c>
      <c r="T22" s="40" t="str">
        <f aca="false">IF(ISBLANK(Values!$F21),"",Values!T21)</f>
        <v>https://raw.githubusercontent.com/PatrickVibild/TellusAmazonPictures/master/pictures/Lenovo/T510%20/RG/USI/8.jpg</v>
      </c>
      <c r="U22" s="40" t="str">
        <f aca="false">IF(ISBLANK(Values!$F21),"",Values!U21)</f>
        <v>https://raw.githubusercontent.com/PatrickVibild/TellusAmazonPictures/master/pictures/Lenovo/T510%20/RG/USI/9.jpg</v>
      </c>
      <c r="W22" s="32"/>
      <c r="X22" s="32"/>
      <c r="Y22" s="38"/>
      <c r="Z22" s="32"/>
      <c r="AA22" s="36" t="str">
        <f aca="false">IF(ISBLANK(Values!E21),"",Values!$B$20)</f>
        <v>PartialUpdate</v>
      </c>
      <c r="AB22" s="36"/>
      <c r="AI22" s="41"/>
      <c r="AJ22" s="42"/>
      <c r="AT22" s="28"/>
      <c r="AV22" s="36"/>
      <c r="BE22" s="27"/>
      <c r="BF22" s="27"/>
      <c r="BG22" s="27"/>
      <c r="BH22" s="27"/>
      <c r="CP22" s="36"/>
      <c r="CQ22" s="36"/>
      <c r="CR22" s="36"/>
      <c r="DO22" s="27"/>
      <c r="DP22" s="27"/>
      <c r="DS22" s="31"/>
      <c r="DY22" s="31"/>
      <c r="DZ22" s="31"/>
      <c r="EA22" s="31"/>
      <c r="EB22" s="31"/>
      <c r="EC22" s="31"/>
      <c r="EV22" s="31"/>
      <c r="FI22" s="36"/>
      <c r="FJ22" s="36"/>
      <c r="FO22" s="28"/>
    </row>
    <row r="23" s="43" customFormat="true" ht="15" hidden="false" customHeight="false" outlineLevel="0" collapsed="false">
      <c r="A23" s="27" t="str">
        <f aca="false">IF(ISBLANK(Values!E22),"",IF(Values!$B$37="EU","computercomponent","computer"))</f>
        <v>computer</v>
      </c>
      <c r="B23" s="37" t="str">
        <f aca="false">IF(ISBLANK(Values!E22),"",Values!F22)</f>
        <v>Lenovo T510 - RUS</v>
      </c>
      <c r="C23" s="32"/>
      <c r="D23" s="30" t="n">
        <f aca="false">IF(ISBLANK(Values!E22),"",Values!E22)</f>
        <v>5714401510192</v>
      </c>
      <c r="E23" s="31" t="str">
        <f aca="false">IF(ISBLANK(Values!E22),"","EAN")</f>
        <v>EAN</v>
      </c>
      <c r="F23" s="28"/>
      <c r="G23" s="32"/>
      <c r="H23" s="27"/>
      <c r="I23" s="27"/>
      <c r="J23" s="38"/>
      <c r="K23" s="28"/>
      <c r="L23" s="39"/>
      <c r="M23" s="40" t="str">
        <f aca="false">IF(ISBLANK(Values!E22),"",Values!$M22)</f>
        <v/>
      </c>
      <c r="N23" s="40" t="str">
        <f aca="false">IF(ISBLANK(Values!$F22),"",Values!N22)</f>
        <v/>
      </c>
      <c r="O23" s="40" t="str">
        <f aca="false">IF(ISBLANK(Values!$F22),"",Values!O22)</f>
        <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c r="X23" s="32"/>
      <c r="Y23" s="38"/>
      <c r="Z23" s="32"/>
      <c r="AA23" s="36" t="str">
        <f aca="false">IF(ISBLANK(Values!E22),"",Values!$B$20)</f>
        <v>PartialUpdate</v>
      </c>
      <c r="AB23" s="36"/>
      <c r="AC23" s="1"/>
      <c r="AD23" s="1"/>
      <c r="AE23" s="1"/>
      <c r="AF23" s="1"/>
      <c r="AG23" s="1"/>
      <c r="AH23" s="1"/>
      <c r="AI23" s="41"/>
      <c r="AJ23" s="42"/>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31"/>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3" customFormat="true" ht="15" hidden="false" customHeight="false" outlineLevel="0" collapsed="false">
      <c r="A24" s="27" t="str">
        <f aca="false">IF(ISBLANK(Values!E23),"",IF(Values!$B$37="EU","computercomponent","computer"))</f>
        <v>computer</v>
      </c>
      <c r="B24" s="37" t="str">
        <f aca="false">IF(ISBLANK(Values!E23),"",Values!F23)</f>
        <v>Lenovo T510 - US FBA</v>
      </c>
      <c r="C24" s="32"/>
      <c r="D24" s="30" t="n">
        <f aca="false">IF(ISBLANK(Values!E23),"",Values!E23)</f>
        <v>5714401510208</v>
      </c>
      <c r="E24" s="31" t="str">
        <f aca="false">IF(ISBLANK(Values!E23),"","EAN")</f>
        <v>EAN</v>
      </c>
      <c r="F24" s="28"/>
      <c r="G24" s="44"/>
      <c r="H24" s="27"/>
      <c r="I24" s="27"/>
      <c r="J24" s="38"/>
      <c r="K24" s="28"/>
      <c r="L24" s="39"/>
      <c r="M24" s="40" t="str">
        <f aca="false">IF(ISBLANK(Values!E23),"",Values!$M23)</f>
        <v>https://raw.githubusercontent.com/PatrickVibild/TellusAmazonPictures/master/pictures/Lenovo/T510%20/RG/US/1.jpg</v>
      </c>
      <c r="N24" s="40" t="str">
        <f aca="false">IF(ISBLANK(Values!$F23),"",Values!N23)</f>
        <v>https://raw.githubusercontent.com/PatrickVibild/TellusAmazonPictures/master/pictures/Lenovo/T510%20/RG/US/2.jpg</v>
      </c>
      <c r="O24" s="40" t="str">
        <f aca="false">IF(ISBLANK(Values!$F23),"",Values!O23)</f>
        <v>https://raw.githubusercontent.com/PatrickVibild/TellusAmazonPictures/master/pictures/Lenovo/T510%20/RG/US/3.jpg</v>
      </c>
      <c r="P24" s="40" t="str">
        <f aca="false">IF(ISBLANK(Values!$F23),"",Values!P23)</f>
        <v>https://raw.githubusercontent.com/PatrickVibild/TellusAmazonPictures/master/pictures/Lenovo/T510%20/RG/US/4.jpg</v>
      </c>
      <c r="Q24" s="40" t="str">
        <f aca="false">IF(ISBLANK(Values!$F23),"",Values!Q23)</f>
        <v>https://raw.githubusercontent.com/PatrickVibild/TellusAmazonPictures/master/pictures/Lenovo/T510%20/RG/US/5.jpg</v>
      </c>
      <c r="R24" s="40" t="str">
        <f aca="false">IF(ISBLANK(Values!$F23),"",Values!R23)</f>
        <v>https://raw.githubusercontent.com/PatrickVibild/TellusAmazonPictures/master/pictures/Lenovo/T510%20/RG/US/6.jpg</v>
      </c>
      <c r="S24" s="40" t="str">
        <f aca="false">IF(ISBLANK(Values!$F23),"",Values!S23)</f>
        <v>https://raw.githubusercontent.com/PatrickVibild/TellusAmazonPictures/master/pictures/Lenovo/T510%20/RG/US/7.jpg</v>
      </c>
      <c r="T24" s="40" t="str">
        <f aca="false">IF(ISBLANK(Values!$F23),"",Values!T23)</f>
        <v>https://raw.githubusercontent.com/PatrickVibild/TellusAmazonPictures/master/pictures/Lenovo/T510%20/RG/US/8.jpg</v>
      </c>
      <c r="U24" s="40" t="str">
        <f aca="false">IF(ISBLANK(Values!$F23),"",Values!U23)</f>
        <v>https://raw.githubusercontent.com/PatrickVibild/TellusAmazonPictures/master/pictures/Lenovo/T510%20/RG/US/9.jpg</v>
      </c>
      <c r="V24" s="1"/>
      <c r="W24" s="32"/>
      <c r="X24" s="32"/>
      <c r="Y24" s="38"/>
      <c r="Z24" s="32"/>
      <c r="AA24" s="36" t="str">
        <f aca="false">IF(ISBLANK(Values!E23),"",Values!$B$20)</f>
        <v>PartialUpdate</v>
      </c>
      <c r="AB24" s="36"/>
      <c r="AC24" s="1"/>
      <c r="AD24" s="1"/>
      <c r="AE24" s="1"/>
      <c r="AF24" s="1"/>
      <c r="AG24" s="1"/>
      <c r="AH24" s="1"/>
      <c r="AI24" s="41"/>
      <c r="AJ24" s="42"/>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31"/>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3" customFormat="true" ht="1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40" t="str">
        <f aca="false">IF(ISBLANK(Values!E24),"",Values!$M24)</f>
        <v/>
      </c>
      <c r="N25" s="40" t="str">
        <f aca="false">IF(ISBLANK(Values!$F24),"",Values!N24)</f>
        <v/>
      </c>
      <c r="O25" s="40" t="str">
        <f aca="false">IF(ISBLANK(Values!$F24),"",Values!O24)</f>
        <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c r="AC25" s="1"/>
      <c r="AD25" s="1"/>
      <c r="AE25" s="1"/>
      <c r="AF25" s="1"/>
      <c r="AG25" s="1"/>
      <c r="AH25" s="1"/>
      <c r="AI25" s="41"/>
      <c r="AJ25" s="42"/>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31"/>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3" customFormat="true" ht="1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40" t="str">
        <f aca="false">IF(ISBLANK(Values!E25),"",Values!$M25)</f>
        <v/>
      </c>
      <c r="N26" s="40" t="str">
        <f aca="false">IF(ISBLANK(Values!$F25),"",Values!N25)</f>
        <v/>
      </c>
      <c r="O26" s="40" t="str">
        <f aca="false">IF(ISBLANK(Values!$F25),"",Values!O25)</f>
        <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c r="AC26" s="1"/>
      <c r="AD26" s="1"/>
      <c r="AE26" s="1"/>
      <c r="AF26" s="1"/>
      <c r="AG26" s="1"/>
      <c r="AH26" s="1"/>
      <c r="AI26" s="41"/>
      <c r="AJ26" s="42"/>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31"/>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3" customFormat="true" ht="1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40" t="str">
        <f aca="false">IF(ISBLANK(Values!E26),"",Values!$M26)</f>
        <v/>
      </c>
      <c r="N27" s="40" t="str">
        <f aca="false">IF(ISBLANK(Values!$F26),"",Values!N26)</f>
        <v/>
      </c>
      <c r="O27" s="40" t="str">
        <f aca="false">IF(ISBLANK(Values!$F26),"",Values!O26)</f>
        <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c r="AC27" s="1"/>
      <c r="AD27" s="1"/>
      <c r="AE27" s="1"/>
      <c r="AF27" s="1"/>
      <c r="AG27" s="1"/>
      <c r="AH27" s="1"/>
      <c r="AI27" s="41"/>
      <c r="AJ27" s="42"/>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31"/>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3" customFormat="true" ht="1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40" t="str">
        <f aca="false">IF(ISBLANK(Values!E27),"",Values!$M27)</f>
        <v/>
      </c>
      <c r="N28" s="40" t="str">
        <f aca="false">IF(ISBLANK(Values!$F27),"",Values!N27)</f>
        <v/>
      </c>
      <c r="O28" s="40" t="str">
        <f aca="false">IF(ISBLANK(Values!$F27),"",Values!O27)</f>
        <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c r="AC28" s="1"/>
      <c r="AD28" s="1"/>
      <c r="AE28" s="1"/>
      <c r="AF28" s="1"/>
      <c r="AG28" s="1"/>
      <c r="AH28" s="1"/>
      <c r="AI28" s="41"/>
      <c r="AJ28" s="42"/>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31"/>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40" t="str">
        <f aca="false">IF(ISBLANK(Values!E28),"",Values!$M28)</f>
        <v/>
      </c>
      <c r="N29" s="40" t="str">
        <f aca="false">IF(ISBLANK(Values!$F28),"",Values!N28)</f>
        <v/>
      </c>
      <c r="O29" s="40" t="str">
        <f aca="false">IF(ISBLANK(Values!$F28),"",Values!O28)</f>
        <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c r="AC29" s="1"/>
      <c r="AD29" s="1"/>
      <c r="AE29" s="1"/>
      <c r="AF29" s="1"/>
      <c r="AG29" s="1"/>
      <c r="AH29" s="1"/>
      <c r="AI29" s="41"/>
      <c r="AJ29" s="42"/>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31"/>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40" t="str">
        <f aca="false">IF(ISBLANK(Values!E29),"",Values!$M29)</f>
        <v/>
      </c>
      <c r="N30" s="40" t="str">
        <f aca="false">IF(ISBLANK(Values!$F29),"",Values!N29)</f>
        <v/>
      </c>
      <c r="O30" s="40" t="str">
        <f aca="false">IF(ISBLANK(Values!$F29),"",Values!O29)</f>
        <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c r="AC30" s="1"/>
      <c r="AD30" s="1"/>
      <c r="AE30" s="1"/>
      <c r="AF30" s="1"/>
      <c r="AG30" s="1"/>
      <c r="AH30" s="1"/>
      <c r="AI30" s="41"/>
      <c r="AJ30" s="42"/>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31"/>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40" t="str">
        <f aca="false">IF(ISBLANK(Values!E30),"",Values!$M30)</f>
        <v/>
      </c>
      <c r="N31" s="40" t="str">
        <f aca="false">IF(ISBLANK(Values!$F30),"",Values!N30)</f>
        <v/>
      </c>
      <c r="O31" s="40" t="str">
        <f aca="false">IF(ISBLANK(Values!$F30),"",Values!O30)</f>
        <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c r="AC31" s="1"/>
      <c r="AD31" s="1"/>
      <c r="AE31" s="1"/>
      <c r="AF31" s="1"/>
      <c r="AG31" s="1"/>
      <c r="AH31" s="1"/>
      <c r="AI31" s="41"/>
      <c r="AJ31" s="42"/>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31"/>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40" t="str">
        <f aca="false">IF(ISBLANK(Values!E31),"",Values!$M31)</f>
        <v/>
      </c>
      <c r="N32" s="40" t="str">
        <f aca="false">IF(ISBLANK(Values!$F31),"",Values!N31)</f>
        <v/>
      </c>
      <c r="O32" s="40" t="str">
        <f aca="false">IF(ISBLANK(Values!$F31),"",Values!O31)</f>
        <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c r="FR32" s="1"/>
      <c r="FS32" s="1"/>
      <c r="FT32" s="1"/>
      <c r="FU32" s="1"/>
      <c r="FV32" s="1"/>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40" t="str">
        <f aca="false">IF(ISBLANK(Values!E32),"",Values!$M32)</f>
        <v/>
      </c>
      <c r="N33" s="40" t="str">
        <f aca="false">IF(ISBLANK(Values!$F32),"",Values!N32)</f>
        <v/>
      </c>
      <c r="O33" s="40" t="str">
        <f aca="false">IF(ISBLANK(Values!$F32),"",Values!O32)</f>
        <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c r="FR33" s="1"/>
      <c r="FS33" s="1"/>
      <c r="FT33" s="1"/>
      <c r="FU33" s="1"/>
      <c r="FV33" s="1"/>
      <c r="FW33" s="1"/>
      <c r="FX33" s="1"/>
      <c r="FY33" s="1"/>
      <c r="FZ33" s="1"/>
      <c r="GA33" s="1"/>
      <c r="GB33" s="1"/>
      <c r="GC33" s="1"/>
      <c r="GD33" s="1"/>
      <c r="GE33" s="1"/>
      <c r="GF33" s="1"/>
      <c r="GG33" s="1"/>
      <c r="GH33" s="1"/>
      <c r="GI33" s="1"/>
      <c r="GJ33" s="1"/>
    </row>
    <row r="34" s="43" customFormat="true" ht="55.2"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40" t="str">
        <f aca="false">IF(ISBLANK(Values!E33),"",Values!$M33)</f>
        <v/>
      </c>
      <c r="N34" s="40" t="str">
        <f aca="false">IF(ISBLANK(Values!$F33),"",Values!N33)</f>
        <v/>
      </c>
      <c r="O34" s="40" t="str">
        <f aca="false">IF(ISBLANK(Values!$F33),"",Values!O33)</f>
        <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55.2"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40" t="str">
        <f aca="false">IF(ISBLANK(Values!E34),"",Values!$M34)</f>
        <v/>
      </c>
      <c r="N35" s="40" t="str">
        <f aca="false">IF(ISBLANK(Values!$F34),"",Values!N34)</f>
        <v/>
      </c>
      <c r="O35" s="40" t="str">
        <f aca="false">IF(ISBLANK(Values!$F34),"",Values!O34)</f>
        <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55.2"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40" t="str">
        <f aca="false">IF(ISBLANK(Values!E35),"",Values!$M35)</f>
        <v/>
      </c>
      <c r="N36" s="40" t="str">
        <f aca="false">IF(ISBLANK(Values!$F35),"",Values!N35)</f>
        <v/>
      </c>
      <c r="O36" s="40" t="str">
        <f aca="false">IF(ISBLANK(Values!$F35),"",Values!O35)</f>
        <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55.2"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40" t="str">
        <f aca="false">IF(ISBLANK(Values!E36),"",Values!$M36)</f>
        <v/>
      </c>
      <c r="N37" s="40" t="str">
        <f aca="false">IF(ISBLANK(Values!$F36),"",Values!N36)</f>
        <v/>
      </c>
      <c r="O37" s="40" t="str">
        <f aca="false">IF(ISBLANK(Values!$F36),"",Values!O36)</f>
        <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55.2"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40"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55.2"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40" t="str">
        <f aca="false">IF(ISBLANK(Values!E38),"",Values!$M38)</f>
        <v/>
      </c>
      <c r="N39" s="40" t="str">
        <f aca="false">IF(ISBLANK(Values!$F38),"",Values!N38)</f>
        <v/>
      </c>
      <c r="O39" s="40" t="str">
        <f aca="false">IF(ISBLANK(Values!$F38),"",Values!O38)</f>
        <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55.2"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40" t="str">
        <f aca="false">IF(ISBLANK(Values!E39),"",Values!$M39)</f>
        <v/>
      </c>
      <c r="N40" s="40" t="str">
        <f aca="false">IF(ISBLANK(Values!$F39),"",Values!N39)</f>
        <v/>
      </c>
      <c r="O40" s="40" t="str">
        <f aca="false">IF(ISBLANK(Values!$F39),"",Values!O39)</f>
        <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55.2"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40" t="str">
        <f aca="false">IF(ISBLANK(Values!E40),"",Values!$M40)</f>
        <v/>
      </c>
      <c r="N41" s="40" t="str">
        <f aca="false">IF(ISBLANK(Values!$F40),"",Values!N40)</f>
        <v/>
      </c>
      <c r="O41" s="40" t="str">
        <f aca="false">IF(ISBLANK(Values!$F40),"",Values!O40)</f>
        <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40" t="str">
        <f aca="false">IF(ISBLANK(Values!E41),"",Values!$M41)</f>
        <v/>
      </c>
      <c r="N42" s="40" t="str">
        <f aca="false">IF(ISBLANK(Values!$F41),"",Values!N41)</f>
        <v/>
      </c>
      <c r="O42" s="40" t="str">
        <f aca="false">IF(ISBLANK(Values!$F41),"",Values!O41)</f>
        <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3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40" t="str">
        <f aca="false">IF(ISBLANK(Values!E42),"",Values!$M42)</f>
        <v/>
      </c>
      <c r="N43" s="40" t="str">
        <f aca="false">IF(ISBLANK(Values!$F42),"",Values!N42)</f>
        <v/>
      </c>
      <c r="O43" s="40" t="str">
        <f aca="false">IF(ISBLANK(Values!$F42),"",Values!O42)</f>
        <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3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40" t="str">
        <f aca="false">IF(ISBLANK(Values!E43),"",Values!$M43)</f>
        <v/>
      </c>
      <c r="N44" s="40" t="str">
        <f aca="false">IF(ISBLANK(Values!$F43),"",Values!N43)</f>
        <v/>
      </c>
      <c r="O44" s="40" t="str">
        <f aca="false">IF(ISBLANK(Values!$F43),"",Values!O43)</f>
        <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3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40"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40"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40"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40"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40"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40"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40"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40"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40"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40"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40"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40"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40"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40"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40"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40"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40"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40"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40"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40"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40"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40"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40"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40"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40"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40"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40"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40"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40"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40"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40"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40"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40"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40"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40"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40"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40"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40"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40"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40"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40"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40"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40"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40"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40"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40"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40"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40"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40"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40"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40"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40"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40"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40"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40"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40"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40"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40"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40"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40"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40"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40"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40"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40"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40"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40"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40"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40"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40"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40"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40"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40"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40"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40"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40"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40"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40"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40"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40" t="str">
        <f aca="false">IF(ISBLANK(Values!E122),"",Values!$M122)</f>
        <v/>
      </c>
      <c r="N123" s="40" t="str">
        <f aca="false">IF(ISBLANK([1]Values!F122),"",[1]Values!$N122)</f>
        <v/>
      </c>
      <c r="O123" s="1" t="str">
        <f aca="false">IF(ISBLANK([1]Values!$F122),"",[1]Values!O122)</f>
        <v/>
      </c>
      <c r="P123" s="45" t="str">
        <f aca="false">IF(ISBLANK([1]Values!$F122),"",[1]Values!P122)</f>
        <v/>
      </c>
      <c r="Q123" s="45" t="str">
        <f aca="false">IF(ISBLANK([1]Values!$F122),"",[1]Values!Q122)</f>
        <v/>
      </c>
      <c r="R123" s="45" t="str">
        <f aca="false">IF(ISBLANK([1]Values!$F122),"",[1]Values!R122)</f>
        <v/>
      </c>
      <c r="S123" s="45" t="str">
        <f aca="false">IF(ISBLANK([1]Values!$F122),"",[1]Values!S122)</f>
        <v/>
      </c>
      <c r="T123" s="45" t="str">
        <f aca="false">IF(ISBLANK([1]Values!$F122),"",[1]Values!T122)</f>
        <v/>
      </c>
      <c r="U123" s="45"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40" t="str">
        <f aca="false">IF(ISBLANK(Values!E123),"",Values!$M123)</f>
        <v/>
      </c>
      <c r="N124" s="40" t="str">
        <f aca="false">IF(ISBLANK([1]Values!F123),"",[1]Values!$N123)</f>
        <v/>
      </c>
      <c r="O124" s="1" t="str">
        <f aca="false">IF(ISBLANK([1]Values!$F123),"",[1]Values!O123)</f>
        <v/>
      </c>
      <c r="P124" s="45" t="str">
        <f aca="false">IF(ISBLANK([1]Values!$F123),"",[1]Values!P123)</f>
        <v/>
      </c>
      <c r="Q124" s="45" t="str">
        <f aca="false">IF(ISBLANK([1]Values!$F123),"",[1]Values!Q123)</f>
        <v/>
      </c>
      <c r="R124" s="45" t="str">
        <f aca="false">IF(ISBLANK([1]Values!$F123),"",[1]Values!R123)</f>
        <v/>
      </c>
      <c r="S124" s="45" t="str">
        <f aca="false">IF(ISBLANK([1]Values!$F123),"",[1]Values!S123)</f>
        <v/>
      </c>
      <c r="T124" s="45" t="str">
        <f aca="false">IF(ISBLANK([1]Values!$F123),"",[1]Values!T123)</f>
        <v/>
      </c>
      <c r="U124" s="45"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40" t="str">
        <f aca="false">IF(ISBLANK(Values!E124),"",Values!$M124)</f>
        <v/>
      </c>
      <c r="N125" s="40" t="str">
        <f aca="false">IF(ISBLANK([1]Values!F124),"",[1]Values!$N124)</f>
        <v/>
      </c>
      <c r="O125" s="1" t="str">
        <f aca="false">IF(ISBLANK([1]Values!$F124),"",[1]Values!O124)</f>
        <v/>
      </c>
      <c r="P125" s="45" t="str">
        <f aca="false">IF(ISBLANK([1]Values!$F124),"",[1]Values!P124)</f>
        <v/>
      </c>
      <c r="Q125" s="45" t="str">
        <f aca="false">IF(ISBLANK([1]Values!$F124),"",[1]Values!Q124)</f>
        <v/>
      </c>
      <c r="R125" s="45" t="str">
        <f aca="false">IF(ISBLANK([1]Values!$F124),"",[1]Values!R124)</f>
        <v/>
      </c>
      <c r="S125" s="45" t="str">
        <f aca="false">IF(ISBLANK([1]Values!$F124),"",[1]Values!S124)</f>
        <v/>
      </c>
      <c r="T125" s="45" t="str">
        <f aca="false">IF(ISBLANK([1]Values!$F124),"",[1]Values!T124)</f>
        <v/>
      </c>
      <c r="U125" s="45"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40" t="str">
        <f aca="false">IF(ISBLANK(Values!E125),"",Values!$M125)</f>
        <v/>
      </c>
      <c r="N126" s="40" t="str">
        <f aca="false">IF(ISBLANK([1]Values!F125),"",[1]Values!$N125)</f>
        <v/>
      </c>
      <c r="O126" s="1" t="str">
        <f aca="false">IF(ISBLANK([1]Values!$F125),"",[1]Values!O125)</f>
        <v/>
      </c>
      <c r="P126" s="45" t="str">
        <f aca="false">IF(ISBLANK([1]Values!$F125),"",[1]Values!P125)</f>
        <v/>
      </c>
      <c r="Q126" s="45" t="str">
        <f aca="false">IF(ISBLANK([1]Values!$F125),"",[1]Values!Q125)</f>
        <v/>
      </c>
      <c r="R126" s="45" t="str">
        <f aca="false">IF(ISBLANK([1]Values!$F125),"",[1]Values!R125)</f>
        <v/>
      </c>
      <c r="S126" s="45" t="str">
        <f aca="false">IF(ISBLANK([1]Values!$F125),"",[1]Values!S125)</f>
        <v/>
      </c>
      <c r="T126" s="45" t="str">
        <f aca="false">IF(ISBLANK([1]Values!$F125),"",[1]Values!T125)</f>
        <v/>
      </c>
      <c r="U126" s="45"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40" t="str">
        <f aca="false">IF(ISBLANK(Values!E126),"",Values!$M126)</f>
        <v/>
      </c>
      <c r="N127" s="40" t="str">
        <f aca="false">IF(ISBLANK([1]Values!F126),"",[1]Values!$N126)</f>
        <v/>
      </c>
      <c r="O127" s="1" t="str">
        <f aca="false">IF(ISBLANK([1]Values!$F126),"",[1]Values!O126)</f>
        <v/>
      </c>
      <c r="P127" s="45" t="str">
        <f aca="false">IF(ISBLANK([1]Values!$F126),"",[1]Values!P126)</f>
        <v/>
      </c>
      <c r="Q127" s="45" t="str">
        <f aca="false">IF(ISBLANK([1]Values!$F126),"",[1]Values!Q126)</f>
        <v/>
      </c>
      <c r="R127" s="45" t="str">
        <f aca="false">IF(ISBLANK([1]Values!$F126),"",[1]Values!R126)</f>
        <v/>
      </c>
      <c r="S127" s="45" t="str">
        <f aca="false">IF(ISBLANK([1]Values!$F126),"",[1]Values!S126)</f>
        <v/>
      </c>
      <c r="T127" s="45" t="str">
        <f aca="false">IF(ISBLANK([1]Values!$F126),"",[1]Values!T126)</f>
        <v/>
      </c>
      <c r="U127" s="45"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40" t="str">
        <f aca="false">IF(ISBLANK(Values!E127),"",Values!$M127)</f>
        <v/>
      </c>
      <c r="N128" s="40" t="str">
        <f aca="false">IF(ISBLANK([1]Values!F127),"",[1]Values!$N127)</f>
        <v/>
      </c>
      <c r="O128" s="1" t="str">
        <f aca="false">IF(ISBLANK([1]Values!$F127),"",[1]Values!O127)</f>
        <v/>
      </c>
      <c r="P128" s="45" t="str">
        <f aca="false">IF(ISBLANK([1]Values!$F127),"",[1]Values!P127)</f>
        <v/>
      </c>
      <c r="Q128" s="45" t="str">
        <f aca="false">IF(ISBLANK([1]Values!$F127),"",[1]Values!Q127)</f>
        <v/>
      </c>
      <c r="R128" s="45" t="str">
        <f aca="false">IF(ISBLANK([1]Values!$F127),"",[1]Values!R127)</f>
        <v/>
      </c>
      <c r="S128" s="45" t="str">
        <f aca="false">IF(ISBLANK([1]Values!$F127),"",[1]Values!S127)</f>
        <v/>
      </c>
      <c r="T128" s="45" t="str">
        <f aca="false">IF(ISBLANK([1]Values!$F127),"",[1]Values!T127)</f>
        <v/>
      </c>
      <c r="U128" s="45"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40" t="str">
        <f aca="false">IF(ISBLANK(Values!E128),"",Values!$M128)</f>
        <v/>
      </c>
      <c r="N129" s="40" t="str">
        <f aca="false">IF(ISBLANK([1]Values!F128),"",[1]Values!$N128)</f>
        <v/>
      </c>
      <c r="O129" s="1" t="str">
        <f aca="false">IF(ISBLANK([1]Values!$F128),"",[1]Values!O128)</f>
        <v/>
      </c>
      <c r="P129" s="45" t="str">
        <f aca="false">IF(ISBLANK([1]Values!$F128),"",[1]Values!P128)</f>
        <v/>
      </c>
      <c r="Q129" s="45" t="str">
        <f aca="false">IF(ISBLANK([1]Values!$F128),"",[1]Values!Q128)</f>
        <v/>
      </c>
      <c r="R129" s="45" t="str">
        <f aca="false">IF(ISBLANK([1]Values!$F128),"",[1]Values!R128)</f>
        <v/>
      </c>
      <c r="S129" s="45" t="str">
        <f aca="false">IF(ISBLANK([1]Values!$F128),"",[1]Values!S128)</f>
        <v/>
      </c>
      <c r="T129" s="45" t="str">
        <f aca="false">IF(ISBLANK([1]Values!$F128),"",[1]Values!T128)</f>
        <v/>
      </c>
      <c r="U129" s="45"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40" t="str">
        <f aca="false">IF(ISBLANK(Values!E129),"",Values!$M129)</f>
        <v/>
      </c>
      <c r="N130" s="40" t="str">
        <f aca="false">IF(ISBLANK([1]Values!F129),"",[1]Values!$N129)</f>
        <v/>
      </c>
      <c r="O130" s="1" t="str">
        <f aca="false">IF(ISBLANK([1]Values!$F129),"",[1]Values!O129)</f>
        <v/>
      </c>
      <c r="P130" s="45" t="str">
        <f aca="false">IF(ISBLANK([1]Values!$F129),"",[1]Values!P129)</f>
        <v/>
      </c>
      <c r="Q130" s="45" t="str">
        <f aca="false">IF(ISBLANK([1]Values!$F129),"",[1]Values!Q129)</f>
        <v/>
      </c>
      <c r="R130" s="45" t="str">
        <f aca="false">IF(ISBLANK([1]Values!$F129),"",[1]Values!R129)</f>
        <v/>
      </c>
      <c r="S130" s="45" t="str">
        <f aca="false">IF(ISBLANK([1]Values!$F129),"",[1]Values!S129)</f>
        <v/>
      </c>
      <c r="T130" s="45" t="str">
        <f aca="false">IF(ISBLANK([1]Values!$F129),"",[1]Values!T129)</f>
        <v/>
      </c>
      <c r="U130" s="45"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40" t="str">
        <f aca="false">IF(ISBLANK(Values!E130),"",Values!$M130)</f>
        <v/>
      </c>
      <c r="N131" s="40" t="str">
        <f aca="false">IF(ISBLANK([1]Values!F130),"",[1]Values!$N130)</f>
        <v/>
      </c>
      <c r="O131" s="1" t="str">
        <f aca="false">IF(ISBLANK([1]Values!$F130),"",[1]Values!O130)</f>
        <v/>
      </c>
      <c r="P131" s="45" t="str">
        <f aca="false">IF(ISBLANK([1]Values!$F130),"",[1]Values!P130)</f>
        <v/>
      </c>
      <c r="Q131" s="45" t="str">
        <f aca="false">IF(ISBLANK([1]Values!$F130),"",[1]Values!Q130)</f>
        <v/>
      </c>
      <c r="R131" s="45" t="str">
        <f aca="false">IF(ISBLANK([1]Values!$F130),"",[1]Values!R130)</f>
        <v/>
      </c>
      <c r="S131" s="45" t="str">
        <f aca="false">IF(ISBLANK([1]Values!$F130),"",[1]Values!S130)</f>
        <v/>
      </c>
      <c r="T131" s="45" t="str">
        <f aca="false">IF(ISBLANK([1]Values!$F130),"",[1]Values!T130)</f>
        <v/>
      </c>
      <c r="U131" s="45"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40" t="str">
        <f aca="false">IF(ISBLANK(Values!E131),"",Values!$M131)</f>
        <v/>
      </c>
      <c r="N132" s="40"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40" t="str">
        <f aca="false">IF(ISBLANK(Values!E132),"",Values!$M132)</f>
        <v/>
      </c>
      <c r="N133" s="40"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40" t="str">
        <f aca="false">IF(ISBLANK(Values!E133),"",Values!$M133)</f>
        <v/>
      </c>
      <c r="N134" s="40"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40" t="str">
        <f aca="false">IF(ISBLANK(Values!E134),"",Values!$M134)</f>
        <v/>
      </c>
      <c r="N135" s="40"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40" t="str">
        <f aca="false">IF(ISBLANK(Values!E135),"",Values!$M135)</f>
        <v/>
      </c>
      <c r="N136" s="40"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40" t="str">
        <f aca="false">IF(ISBLANK(Values!E136),"",Values!$M136)</f>
        <v/>
      </c>
      <c r="N137" s="40"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40" t="str">
        <f aca="false">IF(ISBLANK(Values!E137),"",Values!$M137)</f>
        <v/>
      </c>
      <c r="N138" s="40"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40" t="str">
        <f aca="false">IF(ISBLANK(Values!E138),"",Values!$M138)</f>
        <v/>
      </c>
      <c r="N139" s="40"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40" t="str">
        <f aca="false">IF(ISBLANK(Values!E139),"",Values!$M139)</f>
        <v/>
      </c>
      <c r="N140" s="40"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40" t="str">
        <f aca="false">IF(ISBLANK(Values!E140),"",Values!$M140)</f>
        <v/>
      </c>
      <c r="N141" s="40"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40" t="str">
        <f aca="false">IF(ISBLANK(Values!E141),"",Values!$M141)</f>
        <v/>
      </c>
      <c r="N142" s="40"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40" t="str">
        <f aca="false">IF(ISBLANK(Values!E142),"",Values!$M142)</f>
        <v/>
      </c>
      <c r="N143" s="40"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40" t="str">
        <f aca="false">IF(ISBLANK(Values!E143),"",Values!$M143)</f>
        <v/>
      </c>
      <c r="N144" s="40"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40" t="str">
        <f aca="false">IF(ISBLANK(Values!E144),"",Values!$M144)</f>
        <v/>
      </c>
      <c r="N145" s="40"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40" t="str">
        <f aca="false">IF(ISBLANK(Values!E145),"",Values!$M145)</f>
        <v/>
      </c>
      <c r="N146" s="40"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40" t="str">
        <f aca="false">IF(ISBLANK(Values!E146),"",Values!$M146)</f>
        <v/>
      </c>
      <c r="N147" s="40"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40" t="str">
        <f aca="false">IF(ISBLANK(Values!E147),"",Values!$M147)</f>
        <v/>
      </c>
      <c r="N148" s="40"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40" t="str">
        <f aca="false">IF(ISBLANK(Values!E148),"",Values!$M148)</f>
        <v/>
      </c>
      <c r="N149" s="40"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40" t="str">
        <f aca="false">IF(ISBLANK(Values!E149),"",Values!$M149)</f>
        <v/>
      </c>
      <c r="N150" s="40"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40" t="str">
        <f aca="false">IF(ISBLANK(Values!E150),"",Values!$M150)</f>
        <v/>
      </c>
      <c r="N151" s="40"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40" t="str">
        <f aca="false">IF(ISBLANK(Values!E151),"",Values!$M151)</f>
        <v/>
      </c>
      <c r="N152" s="40"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40" t="str">
        <f aca="false">IF(ISBLANK(Values!E152),"",Values!$M152)</f>
        <v/>
      </c>
      <c r="N153" s="40"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40" t="str">
        <f aca="false">IF(ISBLANK(Values!E153),"",Values!$M153)</f>
        <v/>
      </c>
      <c r="N154" s="40"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40" t="str">
        <f aca="false">IF(ISBLANK(Values!E154),"",Values!$M154)</f>
        <v/>
      </c>
      <c r="N155" s="40"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40" t="str">
        <f aca="false">IF(ISBLANK(Values!E155),"",Values!$M155)</f>
        <v/>
      </c>
      <c r="N156" s="40"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40" t="str">
        <f aca="false">IF(ISBLANK(Values!E156),"",Values!$M156)</f>
        <v/>
      </c>
      <c r="N157" s="40"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40" t="str">
        <f aca="false">IF(ISBLANK(Values!E157),"",Values!$M157)</f>
        <v/>
      </c>
      <c r="N158" s="40"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40" t="str">
        <f aca="false">IF(ISBLANK(Values!E158),"",Values!$M158)</f>
        <v/>
      </c>
      <c r="N159" s="40"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40" t="str">
        <f aca="false">IF(ISBLANK(Values!E159),"",Values!$M159)</f>
        <v/>
      </c>
      <c r="N160" s="40"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40" t="str">
        <f aca="false">IF(ISBLANK(Values!E160),"",Values!$M160)</f>
        <v/>
      </c>
      <c r="N161" s="40"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40" t="str">
        <f aca="false">IF(ISBLANK(Values!E161),"",Values!$M161)</f>
        <v/>
      </c>
      <c r="N162" s="40"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40" t="str">
        <f aca="false">IF(ISBLANK(Values!E162),"",Values!$M162)</f>
        <v/>
      </c>
      <c r="N163" s="40"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40" t="str">
        <f aca="false">IF(ISBLANK(Values!E163),"",Values!$M163)</f>
        <v/>
      </c>
      <c r="N164" s="40"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40" t="str">
        <f aca="false">IF(ISBLANK(Values!E164),"",Values!$M164)</f>
        <v/>
      </c>
      <c r="N165" s="40"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40" t="str">
        <f aca="false">IF(ISBLANK(Values!E165),"",Values!$M165)</f>
        <v/>
      </c>
      <c r="N166" s="40"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40" t="str">
        <f aca="false">IF(ISBLANK(Values!E166),"",Values!$M166)</f>
        <v/>
      </c>
      <c r="N167" s="40"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40"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40" t="str">
        <f aca="false">IF(ISBLANK(Values!E167),"",Values!$M167)</f>
        <v/>
      </c>
      <c r="N168" s="40"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40"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40" t="str">
        <f aca="false">IF(ISBLANK(Values!E168),"",Values!$M168)</f>
        <v/>
      </c>
      <c r="N169" s="40"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40"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40" t="str">
        <f aca="false">IF(ISBLANK(Values!E169),"",Values!$M169)</f>
        <v/>
      </c>
      <c r="N170" s="40"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40"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40" t="str">
        <f aca="false">IF(ISBLANK(Values!E170),"",Values!$M170)</f>
        <v/>
      </c>
      <c r="N171" s="40"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40"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40" t="str">
        <f aca="false">IF(ISBLANK(Values!E171),"",Values!$M171)</f>
        <v/>
      </c>
      <c r="N172" s="40"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40"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40" t="str">
        <f aca="false">IF(ISBLANK(Values!E172),"",Values!$M172)</f>
        <v/>
      </c>
      <c r="N173" s="40"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40"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40" t="str">
        <f aca="false">IF(ISBLANK(Values!E173),"",Values!$M173)</f>
        <v/>
      </c>
      <c r="N174" s="40"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40"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40" t="str">
        <f aca="false">IF(ISBLANK(Values!E174),"",Values!$M174)</f>
        <v/>
      </c>
      <c r="N175" s="40"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40"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40" t="str">
        <f aca="false">IF(ISBLANK(Values!E175),"",Values!$M175)</f>
        <v/>
      </c>
      <c r="N176" s="40"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40"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40" t="str">
        <f aca="false">IF(ISBLANK(Values!E176),"",Values!$M176)</f>
        <v/>
      </c>
      <c r="N177" s="40"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40"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40" t="str">
        <f aca="false">IF(ISBLANK(Values!E177),"",Values!$M177)</f>
        <v/>
      </c>
      <c r="N178" s="40"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40"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40" t="str">
        <f aca="false">IF(ISBLANK(Values!E178),"",Values!$M178)</f>
        <v/>
      </c>
      <c r="N179" s="40"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40"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40" t="str">
        <f aca="false">IF(ISBLANK(Values!E179),"",Values!$M179)</f>
        <v/>
      </c>
      <c r="N180" s="40"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40"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40" t="str">
        <f aca="false">IF(ISBLANK(Values!E180),"",Values!$M180)</f>
        <v/>
      </c>
      <c r="N181" s="40"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40"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40" t="str">
        <f aca="false">IF(ISBLANK(Values!E181),"",Values!$M181)</f>
        <v/>
      </c>
      <c r="N182" s="40"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40"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40" t="str">
        <f aca="false">IF(ISBLANK(Values!E182),"",Values!$M182)</f>
        <v/>
      </c>
      <c r="N183" s="40"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40"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40" t="str">
        <f aca="false">IF(ISBLANK(Values!E183),"",Values!$M183)</f>
        <v/>
      </c>
      <c r="N184" s="40"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40"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40" t="str">
        <f aca="false">IF(ISBLANK(Values!E184),"",Values!$M184)</f>
        <v/>
      </c>
      <c r="N185" s="40"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40"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40" t="str">
        <f aca="false">IF(ISBLANK(Values!E185),"",Values!$M185)</f>
        <v/>
      </c>
      <c r="N186" s="40"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40"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40" t="str">
        <f aca="false">IF(ISBLANK(Values!E186),"",Values!$M186)</f>
        <v/>
      </c>
      <c r="N187" s="40"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40"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40" t="str">
        <f aca="false">IF(ISBLANK(Values!E187),"",Values!$M187)</f>
        <v/>
      </c>
      <c r="N188" s="40"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40"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40" t="str">
        <f aca="false">IF(ISBLANK(Values!E188),"",Values!$M188)</f>
        <v/>
      </c>
      <c r="N189" s="40"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40"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40" t="str">
        <f aca="false">IF(ISBLANK(Values!E189),"",Values!$M189)</f>
        <v/>
      </c>
      <c r="N190" s="40"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40"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40" t="str">
        <f aca="false">IF(ISBLANK(Values!E190),"",Values!$M190)</f>
        <v/>
      </c>
      <c r="N191" s="40"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40"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40" t="str">
        <f aca="false">IF(ISBLANK(Values!E191),"",Values!$M191)</f>
        <v/>
      </c>
      <c r="N192" s="40"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40"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40" t="str">
        <f aca="false">IF(ISBLANK(Values!E192),"",Values!$M192)</f>
        <v/>
      </c>
      <c r="N193" s="40"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40"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40" t="str">
        <f aca="false">IF(ISBLANK(Values!E193),"",Values!$M193)</f>
        <v/>
      </c>
      <c r="N194" s="40"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40"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40" t="str">
        <f aca="false">IF(ISBLANK(Values!E194),"",Values!$M194)</f>
        <v/>
      </c>
      <c r="N195" s="40"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40"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40" t="str">
        <f aca="false">IF(ISBLANK(Values!E195),"",Values!$M195)</f>
        <v/>
      </c>
      <c r="N196" s="40"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40"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40" t="str">
        <f aca="false">IF(ISBLANK(Values!E196),"",Values!$M196)</f>
        <v/>
      </c>
      <c r="N197" s="40"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40"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40" t="str">
        <f aca="false">IF(ISBLANK(Values!E197),"",Values!$M197)</f>
        <v/>
      </c>
      <c r="N198" s="40"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40"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40" t="str">
        <f aca="false">IF(ISBLANK(Values!E198),"",Values!$M198)</f>
        <v/>
      </c>
      <c r="N199" s="40"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40"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40" t="str">
        <f aca="false">IF(ISBLANK(Values!E199),"",Values!$M199)</f>
        <v/>
      </c>
      <c r="N200" s="40"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40"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40" t="str">
        <f aca="false">IF(ISBLANK(Values!E200),"",Values!$M200)</f>
        <v/>
      </c>
      <c r="N201" s="40"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40"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40" t="str">
        <f aca="false">IF(ISBLANK(Values!E201),"",Values!$M201)</f>
        <v/>
      </c>
      <c r="N202" s="40"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40"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40" t="str">
        <f aca="false">IF(ISBLANK(Values!E202),"",Values!$M202)</f>
        <v/>
      </c>
      <c r="N203" s="40"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40"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40" t="str">
        <f aca="false">IF(ISBLANK(Values!E203),"",Values!$M203)</f>
        <v/>
      </c>
      <c r="N204" s="40"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40"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F24:F1041 G25:G1041 N132:V204 AT167:AT1041 B205:B1041 D205:D1041 J205:V1041 AC205:AC1041 AV205:AV1041 FC205:FI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37" activeCellId="0" sqref="B37"/>
    </sheetView>
  </sheetViews>
  <sheetFormatPr defaultColWidth="11.941406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345</v>
      </c>
      <c r="B1" s="48"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9" t="s">
        <v>346</v>
      </c>
      <c r="F1" s="49"/>
      <c r="G1" s="49"/>
      <c r="H1" s="50"/>
      <c r="I1" s="50"/>
    </row>
    <row r="2" customFormat="false" ht="12.8" hidden="false" customHeight="false" outlineLevel="0" collapsed="false">
      <c r="A2" s="47" t="s">
        <v>347</v>
      </c>
      <c r="B2" s="48"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23.85" hidden="false" customHeight="false" outlineLevel="0" collapsed="false">
      <c r="A3" s="47" t="s">
        <v>348</v>
      </c>
      <c r="B3" s="48" t="s">
        <v>349</v>
      </c>
      <c r="C3" s="47" t="s">
        <v>350</v>
      </c>
      <c r="D3" s="47" t="s">
        <v>351</v>
      </c>
      <c r="E3" s="47" t="s">
        <v>352</v>
      </c>
      <c r="F3" s="47" t="s">
        <v>353</v>
      </c>
      <c r="G3" s="47" t="s">
        <v>354</v>
      </c>
      <c r="H3" s="47" t="s">
        <v>355</v>
      </c>
      <c r="I3" s="47" t="s">
        <v>356</v>
      </c>
      <c r="J3" s="47" t="s">
        <v>357</v>
      </c>
      <c r="K3" s="47" t="s">
        <v>358</v>
      </c>
      <c r="L3" s="47" t="s">
        <v>359</v>
      </c>
      <c r="M3" s="47" t="s">
        <v>360</v>
      </c>
      <c r="N3" s="47" t="s">
        <v>361</v>
      </c>
      <c r="O3" s="47" t="s">
        <v>362</v>
      </c>
      <c r="V3" s="0" t="s">
        <v>363</v>
      </c>
    </row>
    <row r="4" customFormat="false" ht="35.05" hidden="false" customHeight="false" outlineLevel="0" collapsed="false">
      <c r="A4" s="47" t="s">
        <v>364</v>
      </c>
      <c r="B4" s="51" t="n">
        <v>54.99</v>
      </c>
      <c r="C4" s="52" t="n">
        <f aca="false">FALSE()</f>
        <v>0</v>
      </c>
      <c r="D4" s="53" t="n">
        <f aca="false">TRUE()</f>
        <v>1</v>
      </c>
      <c r="E4" s="54" t="n">
        <v>5714401510017</v>
      </c>
      <c r="F4" s="54" t="s">
        <v>365</v>
      </c>
      <c r="G4" s="55"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6" t="n">
        <f aca="false">TRUE()</f>
        <v>1</v>
      </c>
      <c r="J4" s="57" t="n">
        <f aca="false">FALSE()</f>
        <v>0</v>
      </c>
      <c r="K4" s="54" t="s">
        <v>367</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9"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61" t="n">
        <f aca="false">MATCH(G4,options!$D$1:$D$20,0)</f>
        <v>1</v>
      </c>
    </row>
    <row r="5" customFormat="false" ht="35.05" hidden="false" customHeight="false" outlineLevel="0" collapsed="false">
      <c r="A5" s="47" t="s">
        <v>368</v>
      </c>
      <c r="B5" s="51" t="n">
        <v>54.99</v>
      </c>
      <c r="C5" s="52" t="n">
        <f aca="false">FALSE()</f>
        <v>0</v>
      </c>
      <c r="D5" s="52" t="n">
        <f aca="false">TRUE()</f>
        <v>1</v>
      </c>
      <c r="E5" s="54" t="n">
        <v>5714401510024</v>
      </c>
      <c r="F5" s="54" t="s">
        <v>369</v>
      </c>
      <c r="G5" s="55"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6" t="n">
        <f aca="false">TRUE()</f>
        <v>1</v>
      </c>
      <c r="J5" s="57" t="n">
        <f aca="false">FALSE()</f>
        <v>0</v>
      </c>
      <c r="K5" s="54" t="s">
        <v>371</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9"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61" t="n">
        <f aca="false">MATCH(G5,options!$D$1:$D$20,0)</f>
        <v>2</v>
      </c>
    </row>
    <row r="6" customFormat="false" ht="35.05" hidden="false" customHeight="false" outlineLevel="0" collapsed="false">
      <c r="A6" s="47" t="s">
        <v>372</v>
      </c>
      <c r="B6" s="62" t="s">
        <v>373</v>
      </c>
      <c r="C6" s="52" t="n">
        <f aca="false">FALSE()</f>
        <v>0</v>
      </c>
      <c r="D6" s="52" t="n">
        <f aca="false">TRUE()</f>
        <v>1</v>
      </c>
      <c r="E6" s="54" t="n">
        <v>5714401510031</v>
      </c>
      <c r="F6" s="54" t="s">
        <v>374</v>
      </c>
      <c r="G6" s="55"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6" t="n">
        <f aca="false">TRUE()</f>
        <v>1</v>
      </c>
      <c r="J6" s="57" t="n">
        <f aca="false">FALSE()</f>
        <v>0</v>
      </c>
      <c r="K6" s="54" t="s">
        <v>376</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9"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61" t="n">
        <f aca="false">MATCH(G6,options!$D$1:$D$20,0)</f>
        <v>3</v>
      </c>
    </row>
    <row r="7" customFormat="false" ht="35.05" hidden="false" customHeight="false" outlineLevel="0" collapsed="false">
      <c r="A7" s="47" t="s">
        <v>377</v>
      </c>
      <c r="B7" s="63" t="str">
        <f aca="false">IF(B6=options!C1,"41","41")</f>
        <v>41</v>
      </c>
      <c r="C7" s="52" t="n">
        <f aca="false">FALSE()</f>
        <v>0</v>
      </c>
      <c r="D7" s="52" t="n">
        <f aca="false">TRUE()</f>
        <v>1</v>
      </c>
      <c r="E7" s="54" t="n">
        <v>5714401510048</v>
      </c>
      <c r="F7" s="54" t="s">
        <v>378</v>
      </c>
      <c r="G7" s="55"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6" t="n">
        <f aca="false">TRUE()</f>
        <v>1</v>
      </c>
      <c r="J7" s="57" t="n">
        <f aca="false">FALSE()</f>
        <v>0</v>
      </c>
      <c r="K7" s="54" t="s">
        <v>380</v>
      </c>
      <c r="L7" s="58" t="n">
        <f aca="false">TRUE()</f>
        <v>1</v>
      </c>
      <c r="M7" s="59"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9"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60"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61" t="n">
        <f aca="false">MATCH(G7,options!$D$1:$D$20,0)</f>
        <v>4</v>
      </c>
    </row>
    <row r="8" customFormat="false" ht="35.05" hidden="false" customHeight="false" outlineLevel="0" collapsed="false">
      <c r="A8" s="47" t="s">
        <v>381</v>
      </c>
      <c r="B8" s="63" t="str">
        <f aca="false">IF(B6=options!C1,"17","17")</f>
        <v>17</v>
      </c>
      <c r="C8" s="52" t="n">
        <f aca="false">FALSE()</f>
        <v>0</v>
      </c>
      <c r="D8" s="52" t="n">
        <f aca="false">TRUE()</f>
        <v>1</v>
      </c>
      <c r="E8" s="54" t="n">
        <v>5714401510055</v>
      </c>
      <c r="F8" s="54" t="s">
        <v>382</v>
      </c>
      <c r="G8" s="55"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384</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9"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61" t="n">
        <f aca="false">MATCH(G8,options!$D$1:$D$20,0)</f>
        <v>5</v>
      </c>
    </row>
    <row r="9" customFormat="false" ht="35.05" hidden="false" customHeight="false" outlineLevel="0" collapsed="false">
      <c r="A9" s="47" t="s">
        <v>385</v>
      </c>
      <c r="B9" s="63" t="str">
        <f aca="false">IF(B6=options!C1,"5","5")</f>
        <v>5</v>
      </c>
      <c r="C9" s="53" t="n">
        <f aca="false">FALSE()</f>
        <v>0</v>
      </c>
      <c r="D9" s="53" t="n">
        <f aca="false">FALSE()</f>
        <v>0</v>
      </c>
      <c r="E9" s="54" t="n">
        <v>5714401510062</v>
      </c>
      <c r="F9" s="54" t="s">
        <v>386</v>
      </c>
      <c r="G9" s="55"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6" t="n">
        <f aca="false">TRUE()</f>
        <v>1</v>
      </c>
      <c r="J9" s="57" t="n">
        <f aca="false">FALSE()</f>
        <v>0</v>
      </c>
      <c r="K9" s="54" t="s">
        <v>388</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https://raw.githubusercontent.com/PatrickVibild/TellusAmazonPictures/master/pictures/Lenovo/T510%20/RG/NOR/1.jpg</v>
      </c>
      <c r="N9" s="59" t="str">
        <f aca="false">IF(ISBLANK(K9),"",IF(L9, "https://raw.githubusercontent.com/PatrickVibild/TellusAmazonPictures/master/pictures/"&amp;K9&amp;"/2.jpg","https://download.lenovo.com/Images/Parts/"&amp;K9&amp;"/"&amp;K9&amp;"_B.jpg"))</f>
        <v>https://raw.githubusercontent.com/PatrickVibild/TellusAmazonPictures/master/pictures/Lenovo/T510%20/RG/NOR/2.jpg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https://raw.githubusercontent.com/PatrickVibild/TellusAmazonPictures/master/pictures/Lenovo/T510%20/RG/NOR/3.jpg</v>
      </c>
      <c r="P9" s="0" t="str">
        <f aca="false">IF(ISBLANK(K9),"",IF(L9, "https://raw.githubusercontent.com/PatrickVibild/TellusAmazonPictures/master/pictures/"&amp;K9&amp;"/4.jpg", ""))</f>
        <v>https://raw.githubusercontent.com/PatrickVibild/TellusAmazonPictures/master/pictures/Lenovo/T510%20/RG/NOR/4.jpg</v>
      </c>
      <c r="Q9" s="0" t="str">
        <f aca="false">IF(ISBLANK(K9),"",IF(L9, "https://raw.githubusercontent.com/PatrickVibild/TellusAmazonPictures/master/pictures/"&amp;K9&amp;"/5.jpg", ""))</f>
        <v>https://raw.githubusercontent.com/PatrickVibild/TellusAmazonPictures/master/pictures/Lenovo/T510%20/RG/NOR/5.jpg</v>
      </c>
      <c r="R9" s="0" t="str">
        <f aca="false">IF(ISBLANK(K9),"",IF(L9, "https://raw.githubusercontent.com/PatrickVibild/TellusAmazonPictures/master/pictures/"&amp;K9&amp;"/6.jpg", ""))</f>
        <v>https://raw.githubusercontent.com/PatrickVibild/TellusAmazonPictures/master/pictures/Lenovo/T510%20/RG/NOR/6.jpg</v>
      </c>
      <c r="S9" s="0" t="str">
        <f aca="false">IF(ISBLANK(K9),"",IF(L9, "https://raw.githubusercontent.com/PatrickVibild/TellusAmazonPictures/master/pictures/"&amp;K9&amp;"/7.jpg", ""))</f>
        <v>https://raw.githubusercontent.com/PatrickVibild/TellusAmazonPictures/master/pictures/Lenovo/T510%20/RG/NOR/7.jpg</v>
      </c>
      <c r="T9" s="0" t="str">
        <f aca="false">IF(ISBLANK(K9),"",IF(L9, "https://raw.githubusercontent.com/PatrickVibild/TellusAmazonPictures/master/pictures/"&amp;K9&amp;"/8.jpg",""))</f>
        <v>https://raw.githubusercontent.com/PatrickVibild/TellusAmazonPictures/master/pictures/Lenovo/T510%20/RG/NOR/8.jpg</v>
      </c>
      <c r="U9" s="0" t="str">
        <f aca="false">IF(ISBLANK(K9),"",IF(L9, "https://raw.githubusercontent.com/PatrickVibild/TellusAmazonPictures/master/pictures/"&amp;K9&amp;"/9.jpg", ""))</f>
        <v>https://raw.githubusercontent.com/PatrickVibild/TellusAmazonPictures/master/pictures/Lenovo/T510%20/RG/NOR/9.jpg</v>
      </c>
      <c r="V9" s="61" t="n">
        <f aca="false">MATCH(G9,options!$D$1:$D$20,0)</f>
        <v>6</v>
      </c>
    </row>
    <row r="10" customFormat="false" ht="12.8" hidden="false" customHeight="false" outlineLevel="0" collapsed="false">
      <c r="A10" s="0" t="s">
        <v>389</v>
      </c>
      <c r="B10" s="64"/>
      <c r="C10" s="52" t="n">
        <f aca="false">FALSE()</f>
        <v>0</v>
      </c>
      <c r="D10" s="52" t="n">
        <f aca="false">FALSE()</f>
        <v>0</v>
      </c>
      <c r="E10" s="54" t="n">
        <v>5714401510079</v>
      </c>
      <c r="F10" s="54" t="s">
        <v>390</v>
      </c>
      <c r="G10" s="55"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6" t="n">
        <f aca="false">TRUE()</f>
        <v>1</v>
      </c>
      <c r="J10" s="57" t="n">
        <f aca="false">FALSE()</f>
        <v>0</v>
      </c>
      <c r="K10" s="54"/>
      <c r="L10" s="58" t="n">
        <f aca="false">TRUE()</f>
        <v>1</v>
      </c>
      <c r="M10" s="59" t="str">
        <f aca="false">IF(ISBLANK(K10),"",IF(L10, "https://raw.githubusercontent.com/PatrickVibild/TellusAmazonPictures/master/pictures/"&amp;K10&amp;"/1.jpg","https://download.lenovo.com/Images/Parts/"&amp;K10&amp;"/"&amp;K10&amp;"_A.jpg"))</f>
        <v/>
      </c>
      <c r="N10" s="59" t="str">
        <f aca="false">IF(ISBLANK(K10),"",IF(L10, "https://raw.githubusercontent.com/PatrickVibild/TellusAmazonPictures/master/pictures/"&amp;K10&amp;"/2.jpg","https://download.lenovo.com/Images/Parts/"&amp;K10&amp;"/"&amp;K10&amp;"_B.jpg"))</f>
        <v/>
      </c>
      <c r="O10" s="60"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392</v>
      </c>
      <c r="B11" s="65" t="n">
        <v>150</v>
      </c>
      <c r="C11" s="52" t="n">
        <f aca="false">FALSE()</f>
        <v>0</v>
      </c>
      <c r="D11" s="52" t="n">
        <f aca="false">FALSE()</f>
        <v>0</v>
      </c>
      <c r="E11" s="54" t="n">
        <v>5714401510086</v>
      </c>
      <c r="F11" s="54" t="s">
        <v>393</v>
      </c>
      <c r="G11" s="55" t="s">
        <v>394</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6" t="n">
        <f aca="false">TRUE()</f>
        <v>1</v>
      </c>
      <c r="J11" s="57" t="n">
        <f aca="false">FALSE()</f>
        <v>0</v>
      </c>
      <c r="K11" s="54"/>
      <c r="L11" s="58" t="n">
        <f aca="false">TRUE()</f>
        <v>1</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2" t="n">
        <f aca="false">FALSE()</f>
        <v>0</v>
      </c>
      <c r="D12" s="52" t="n">
        <f aca="false">FALSE()</f>
        <v>0</v>
      </c>
      <c r="E12" s="54" t="n">
        <v>5714401510093</v>
      </c>
      <c r="F12" s="54" t="s">
        <v>395</v>
      </c>
      <c r="G12" s="55" t="s">
        <v>396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6" t="n">
        <f aca="false">TRUE()</f>
        <v>1</v>
      </c>
      <c r="J12" s="57" t="n">
        <f aca="false">FALSE()</f>
        <v>0</v>
      </c>
      <c r="K12" s="54"/>
      <c r="L12" s="58" t="n">
        <f aca="false">TRUE()</f>
        <v>1</v>
      </c>
      <c r="M12" s="59" t="str">
        <f aca="false">IF(ISBLANK(K12),"",IF(L12, "https://raw.githubusercontent.com/PatrickVibild/TellusAmazonPictures/master/pictures/"&amp;K12&amp;"/1.jpg","https://download.lenovo.com/Images/Parts/"&amp;K12&amp;"/"&amp;K12&amp;"_A.jpg"))</f>
        <v/>
      </c>
      <c r="N12" s="59" t="str">
        <f aca="false">IF(ISBLANK(K12),"",IF(L12, "https://raw.githubusercontent.com/PatrickVibild/TellusAmazonPictures/master/pictures/"&amp;K12&amp;"/2.jpg","https://download.lenovo.com/Images/Parts/"&amp;K12&amp;"/"&amp;K12&amp;"_B.jpg"))</f>
        <v/>
      </c>
      <c r="O12" s="60"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397</v>
      </c>
      <c r="B13" s="54" t="s">
        <v>398</v>
      </c>
      <c r="C13" s="52" t="n">
        <f aca="false">FALSE()</f>
        <v>0</v>
      </c>
      <c r="D13" s="52" t="n">
        <f aca="false">FALSE()</f>
        <v>0</v>
      </c>
      <c r="E13" s="54" t="n">
        <v>5714401510109</v>
      </c>
      <c r="F13" s="54" t="s">
        <v>399</v>
      </c>
      <c r="G13" s="55" t="s">
        <v>400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6" t="n">
        <f aca="false">TRUE()</f>
        <v>1</v>
      </c>
      <c r="J13" s="57" t="n">
        <f aca="false">FALSE()</f>
        <v>0</v>
      </c>
      <c r="K13" s="54"/>
      <c r="L13" s="58" t="n">
        <f aca="false">TRUE()</f>
        <v>1</v>
      </c>
      <c r="M13" s="59" t="str">
        <f aca="false">IF(ISBLANK(K13),"",IF(L13, "https://raw.githubusercontent.com/PatrickVibild/TellusAmazonPictures/master/pictures/"&amp;K13&amp;"/1.jpg","https://download.lenovo.com/Images/Parts/"&amp;K13&amp;"/"&amp;K13&amp;"_A.jpg"))</f>
        <v/>
      </c>
      <c r="N13" s="59" t="str">
        <f aca="false">IF(ISBLANK(K13),"",IF(L13, "https://raw.githubusercontent.com/PatrickVibild/TellusAmazonPictures/master/pictures/"&amp;K13&amp;"/2.jpg","https://download.lenovo.com/Images/Parts/"&amp;K13&amp;"/"&amp;K13&amp;"_B.jpg"))</f>
        <v/>
      </c>
      <c r="O13" s="60"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401</v>
      </c>
      <c r="B14" s="54" t="n">
        <v>5714401510222</v>
      </c>
      <c r="C14" s="52" t="n">
        <f aca="false">FALSE()</f>
        <v>0</v>
      </c>
      <c r="D14" s="52" t="n">
        <f aca="false">FALSE()</f>
        <v>0</v>
      </c>
      <c r="E14" s="54" t="n">
        <v>5714401510116</v>
      </c>
      <c r="F14" s="54" t="s">
        <v>402</v>
      </c>
      <c r="G14" s="55" t="s">
        <v>403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6" t="n">
        <f aca="false">TRUE()</f>
        <v>1</v>
      </c>
      <c r="J14" s="57" t="n">
        <f aca="false">FALSE()</f>
        <v>0</v>
      </c>
      <c r="K14" s="54"/>
      <c r="L14" s="58" t="n">
        <f aca="false">TRUE()</f>
        <v>1</v>
      </c>
      <c r="M14" s="59" t="str">
        <f aca="false">IF(ISBLANK(K14),"",IF(L14, "https://raw.githubusercontent.com/PatrickVibild/TellusAmazonPictures/master/pictures/"&amp;K14&amp;"/1.jpg","https://download.lenovo.com/Images/Parts/"&amp;K14&amp;"/"&amp;K14&amp;"_A.jpg"))</f>
        <v/>
      </c>
      <c r="N14" s="59" t="str">
        <f aca="false">IF(ISBLANK(K14),"",IF(L14, "https://raw.githubusercontent.com/PatrickVibild/TellusAmazonPictures/master/pictures/"&amp;K14&amp;"/2.jpg","https://download.lenovo.com/Images/Parts/"&amp;K14&amp;"/"&amp;K14&amp;"_B.jpg"))</f>
        <v/>
      </c>
      <c r="O14" s="60"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2" t="n">
        <f aca="false">FALSE()</f>
        <v>0</v>
      </c>
      <c r="D15" s="52" t="n">
        <f aca="false">FALSE()</f>
        <v>0</v>
      </c>
      <c r="E15" s="54" t="n">
        <v>5714401510123</v>
      </c>
      <c r="F15" s="54" t="s">
        <v>404</v>
      </c>
      <c r="G15" s="55" t="s">
        <v>405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6" t="n">
        <f aca="false">TRUE()</f>
        <v>1</v>
      </c>
      <c r="J15" s="57" t="n">
        <f aca="false">FALSE()</f>
        <v>0</v>
      </c>
      <c r="K15" s="54"/>
      <c r="L15" s="58" t="n">
        <f aca="false">TRUE()</f>
        <v>1</v>
      </c>
      <c r="M15" s="59" t="str">
        <f aca="false">IF(ISBLANK(K15),"",IF(L15, "https://raw.githubusercontent.com/PatrickVibild/TellusAmazonPictures/master/pictures/"&amp;K15&amp;"/1.jpg","https://download.lenovo.com/Images/Parts/"&amp;K15&amp;"/"&amp;K15&amp;"_A.jpg"))</f>
        <v/>
      </c>
      <c r="N15" s="59" t="str">
        <f aca="false">IF(ISBLANK(K15),"",IF(L15, "https://raw.githubusercontent.com/PatrickVibild/TellusAmazonPictures/master/pictures/"&amp;K15&amp;"/2.jpg","https://download.lenovo.com/Images/Parts/"&amp;K15&amp;"/"&amp;K15&amp;"_B.jpg"))</f>
        <v/>
      </c>
      <c r="O15" s="60"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406</v>
      </c>
      <c r="B16" s="48" t="s">
        <v>407</v>
      </c>
      <c r="C16" s="52" t="n">
        <f aca="false">FALSE()</f>
        <v>0</v>
      </c>
      <c r="D16" s="52" t="n">
        <f aca="false">FALSE()</f>
        <v>0</v>
      </c>
      <c r="E16" s="54" t="n">
        <v>5714401510130</v>
      </c>
      <c r="F16" s="54" t="s">
        <v>408</v>
      </c>
      <c r="G16" s="55"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6" t="n">
        <f aca="false">TRUE()</f>
        <v>1</v>
      </c>
      <c r="J16" s="57" t="n">
        <f aca="false">FALSE()</f>
        <v>0</v>
      </c>
      <c r="K16" s="54"/>
      <c r="L16" s="58" t="n">
        <f aca="false">TRUE()</f>
        <v>1</v>
      </c>
      <c r="M16" s="59" t="str">
        <f aca="false">IF(ISBLANK(K16),"",IF(L16, "https://raw.githubusercontent.com/PatrickVibild/TellusAmazonPictures/master/pictures/"&amp;K16&amp;"/1.jpg","https://download.lenovo.com/Images/Parts/"&amp;K16&amp;"/"&amp;K16&amp;"_A.jpg"))</f>
        <v/>
      </c>
      <c r="N16" s="59" t="str">
        <f aca="false">IF(ISBLANK(K16),"",IF(L16, "https://raw.githubusercontent.com/PatrickVibild/TellusAmazonPictures/master/pictures/"&amp;K16&amp;"/2.jpg","https://download.lenovo.com/Images/Parts/"&amp;K16&amp;"/"&amp;K16&amp;"_B.jpg"))</f>
        <v/>
      </c>
      <c r="O16" s="60"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2" t="n">
        <f aca="false">FALSE()</f>
        <v>0</v>
      </c>
      <c r="D17" s="52" t="n">
        <f aca="false">FALSE()</f>
        <v>0</v>
      </c>
      <c r="E17" s="54" t="n">
        <v>5714401510147</v>
      </c>
      <c r="F17" s="54" t="s">
        <v>410</v>
      </c>
      <c r="G17" s="55" t="s">
        <v>411</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6" t="n">
        <f aca="false">TRUE()</f>
        <v>1</v>
      </c>
      <c r="J17" s="57" t="n">
        <f aca="false">FALSE()</f>
        <v>0</v>
      </c>
      <c r="K17" s="54"/>
      <c r="L17" s="58" t="n">
        <f aca="false">TRUE()</f>
        <v>1</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412</v>
      </c>
      <c r="B18" s="65" t="n">
        <v>5</v>
      </c>
      <c r="C18" s="52" t="n">
        <f aca="false">FALSE()</f>
        <v>0</v>
      </c>
      <c r="D18" s="52" t="n">
        <f aca="false">FALSE()</f>
        <v>0</v>
      </c>
      <c r="E18" s="54" t="n">
        <v>5714401510154</v>
      </c>
      <c r="F18" s="54" t="s">
        <v>413</v>
      </c>
      <c r="G18" s="55"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6" t="n">
        <f aca="false">TRUE()</f>
        <v>1</v>
      </c>
      <c r="J18" s="57" t="n">
        <f aca="false">FALSE()</f>
        <v>0</v>
      </c>
      <c r="K18" s="54"/>
      <c r="L18" s="58" t="n">
        <f aca="false">TRUE()</f>
        <v>1</v>
      </c>
      <c r="M18" s="59" t="str">
        <f aca="false">IF(ISBLANK(K18),"",IF(L18, "https://raw.githubusercontent.com/PatrickVibild/TellusAmazonPictures/master/pictures/"&amp;K18&amp;"/1.jpg","https://download.lenovo.com/Images/Parts/"&amp;K18&amp;"/"&amp;K18&amp;"_A.jpg"))</f>
        <v/>
      </c>
      <c r="N18" s="59" t="str">
        <f aca="false">IF(ISBLANK(K18),"",IF(L18, "https://raw.githubusercontent.com/PatrickVibild/TellusAmazonPictures/master/pictures/"&amp;K18&amp;"/2.jpg","https://download.lenovo.com/Images/Parts/"&amp;K18&amp;"/"&amp;K18&amp;"_B.jpg"))</f>
        <v/>
      </c>
      <c r="O18" s="60"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2" t="n">
        <f aca="false">FALSE()</f>
        <v>0</v>
      </c>
      <c r="D19" s="52" t="n">
        <f aca="false">FALSE()</f>
        <v>0</v>
      </c>
      <c r="E19" s="54" t="n">
        <v>5714401510161</v>
      </c>
      <c r="F19" s="54" t="s">
        <v>415</v>
      </c>
      <c r="G19" s="55" t="s">
        <v>416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6" t="n">
        <f aca="false">TRUE()</f>
        <v>1</v>
      </c>
      <c r="J19" s="57" t="n">
        <f aca="false">FALSE()</f>
        <v>0</v>
      </c>
      <c r="K19" s="54"/>
      <c r="L19" s="58" t="n">
        <f aca="false">TRUE()</f>
        <v>1</v>
      </c>
      <c r="M19" s="59" t="str">
        <f aca="false">IF(ISBLANK(K19),"",IF(L19, "https://raw.githubusercontent.com/PatrickVibild/TellusAmazonPictures/master/pictures/"&amp;K19&amp;"/1.jpg","https://download.lenovo.com/Images/Parts/"&amp;K19&amp;"/"&amp;K19&amp;"_A.jpg"))</f>
        <v/>
      </c>
      <c r="N19" s="59" t="str">
        <f aca="false">IF(ISBLANK(K19),"",IF(L19, "https://raw.githubusercontent.com/PatrickVibild/TellusAmazonPictures/master/pictures/"&amp;K19&amp;"/2.jpg","https://download.lenovo.com/Images/Parts/"&amp;K19&amp;"/"&amp;K19&amp;"_B.jpg"))</f>
        <v/>
      </c>
      <c r="O19" s="60"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417</v>
      </c>
      <c r="B20" s="66" t="s">
        <v>418</v>
      </c>
      <c r="C20" s="52" t="n">
        <f aca="false">FALSE()</f>
        <v>0</v>
      </c>
      <c r="D20" s="52" t="n">
        <f aca="false">FALSE()</f>
        <v>0</v>
      </c>
      <c r="E20" s="54" t="n">
        <v>5714401510178</v>
      </c>
      <c r="F20" s="54" t="s">
        <v>419</v>
      </c>
      <c r="G20" s="55" t="s">
        <v>420</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6" t="n">
        <f aca="false">TRUE()</f>
        <v>1</v>
      </c>
      <c r="J20" s="57" t="n">
        <f aca="false">FALSE()</f>
        <v>0</v>
      </c>
      <c r="K20" s="54"/>
      <c r="L20" s="58" t="n">
        <f aca="false">TRUE()</f>
        <v>1</v>
      </c>
      <c r="M20" s="59" t="str">
        <f aca="false">IF(ISBLANK(K20),"",IF(L20, "https://raw.githubusercontent.com/PatrickVibild/TellusAmazonPictures/master/pictures/"&amp;K20&amp;"/1.jpg","https://download.lenovo.com/Images/Parts/"&amp;K20&amp;"/"&amp;K20&amp;"_A.jpg"))</f>
        <v/>
      </c>
      <c r="N20" s="59" t="str">
        <f aca="false">IF(ISBLANK(K20),"",IF(L20, "https://raw.githubusercontent.com/PatrickVibild/TellusAmazonPictures/master/pictures/"&amp;K20&amp;"/2.jpg","https://download.lenovo.com/Images/Parts/"&amp;K20&amp;"/"&amp;K20&amp;"_B.jpg"))</f>
        <v/>
      </c>
      <c r="O20" s="60"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35.05" hidden="false" customHeight="false" outlineLevel="0" collapsed="false">
      <c r="B21" s="64"/>
      <c r="C21" s="52" t="n">
        <f aca="false">FALSE()</f>
        <v>0</v>
      </c>
      <c r="D21" s="52" t="n">
        <f aca="false">FALSE()</f>
        <v>0</v>
      </c>
      <c r="E21" s="54" t="n">
        <v>5714401510185</v>
      </c>
      <c r="F21" s="54" t="s">
        <v>421</v>
      </c>
      <c r="G21" s="55" t="s">
        <v>422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423</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61" t="n">
        <f aca="false">MATCH(G21,options!$D$1:$D$20,0)</f>
        <v>16</v>
      </c>
    </row>
    <row r="22" customFormat="false" ht="12.8" hidden="false" customHeight="false" outlineLevel="0" collapsed="false">
      <c r="B22" s="64"/>
      <c r="C22" s="52" t="n">
        <f aca="false">FALSE()</f>
        <v>0</v>
      </c>
      <c r="D22" s="52" t="n">
        <f aca="false">FALSE()</f>
        <v>0</v>
      </c>
      <c r="E22" s="54" t="n">
        <v>5714401510192</v>
      </c>
      <c r="F22" s="54" t="s">
        <v>424</v>
      </c>
      <c r="G22" s="55" t="s">
        <v>425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6" t="n">
        <f aca="false">TRUE()</f>
        <v>1</v>
      </c>
      <c r="J22" s="57" t="n">
        <f aca="false">FALSE()</f>
        <v>0</v>
      </c>
      <c r="K22" s="54"/>
      <c r="L22" s="58" t="n">
        <f aca="false">TRUE()</f>
        <v>1</v>
      </c>
      <c r="M22" s="59" t="str">
        <f aca="false">IF(ISBLANK(K22),"",IF(L22, "https://raw.githubusercontent.com/PatrickVibild/TellusAmazonPictures/master/pictures/"&amp;K22&amp;"/1.jpg","https://download.lenovo.com/Images/Parts/"&amp;K22&amp;"/"&amp;K22&amp;"_A.jpg"))</f>
        <v/>
      </c>
      <c r="N22" s="59" t="str">
        <f aca="false">IF(ISBLANK(K22),"",IF(L22, "https://raw.githubusercontent.com/PatrickVibild/TellusAmazonPictures/master/pictures/"&amp;K22&amp;"/2.jpg","https://download.lenovo.com/Images/Parts/"&amp;K22&amp;"/"&amp;K22&amp;"_B.jpg"))</f>
        <v/>
      </c>
      <c r="O22" s="60"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426</v>
      </c>
      <c r="B23" s="48"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2" t="n">
        <f aca="false">TRUE()</f>
        <v>1</v>
      </c>
      <c r="D23" s="52" t="n">
        <f aca="false">FALSE()</f>
        <v>0</v>
      </c>
      <c r="E23" s="54" t="n">
        <v>5714401510208</v>
      </c>
      <c r="F23" s="54" t="s">
        <v>427</v>
      </c>
      <c r="G23" s="55" t="s">
        <v>428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429</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61" t="n">
        <f aca="false">MATCH(G23,options!$D$1:$D$20,0)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E24" s="54"/>
      <c r="F24" s="54"/>
      <c r="G24" s="55"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6" t="n">
        <f aca="false">TRUE()</f>
        <v>1</v>
      </c>
      <c r="J24" s="57" t="n">
        <f aca="false">FALSE()</f>
        <v>0</v>
      </c>
      <c r="K24" s="54"/>
      <c r="L24" s="58" t="n">
        <f aca="false">FALSE()</f>
        <v>0</v>
      </c>
      <c r="M24" s="59" t="str">
        <f aca="false">IF(ISBLANK(K24),"",IF(L24, "https://raw.githubusercontent.com/PatrickVibild/TellusAmazonPictures/master/pictures/"&amp;K24&amp;"/1.jpg","https://download.lenovo.com/Images/Parts/"&amp;K24&amp;"/"&amp;K24&amp;"_A.jpg"))</f>
        <v/>
      </c>
      <c r="N24" s="59" t="str">
        <f aca="false">IF(ISBLANK(K24),"",IF(L24, "https://raw.githubusercontent.com/PatrickVibild/TellusAmazonPictures/master/pictures/"&amp;K24&amp;"/2.jpg","https://download.lenovo.com/Images/Parts/"&amp;K24&amp;"/"&amp;K24&amp;"_B.jpg"))</f>
        <v/>
      </c>
      <c r="O24" s="60"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1" t="n">
        <f aca="false">MATCH(G24,options!$D$1:$D$20,0)</f>
        <v>1</v>
      </c>
    </row>
    <row r="25" customFormat="false" ht="46.25" hidden="false" customHeight="false" outlineLevel="0" collapsed="false">
      <c r="A25" s="47" t="s">
        <v>431</v>
      </c>
      <c r="B25" s="48"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E25" s="54"/>
      <c r="F25" s="54"/>
      <c r="G25" s="55"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6" t="n">
        <f aca="false">TRUE()</f>
        <v>1</v>
      </c>
      <c r="J25" s="57" t="n">
        <f aca="false">FALSE()</f>
        <v>0</v>
      </c>
      <c r="K25" s="54"/>
      <c r="L25" s="58" t="n">
        <f aca="false">FALSE()</f>
        <v>0</v>
      </c>
      <c r="M25" s="59" t="str">
        <f aca="false">IF(ISBLANK(K25),"",IF(L25, "https://raw.githubusercontent.com/PatrickVibild/TellusAmazonPictures/master/pictures/"&amp;K25&amp;"/1.jpg","https://download.lenovo.com/Images/Parts/"&amp;K25&amp;"/"&amp;K25&amp;"_A.jpg"))</f>
        <v/>
      </c>
      <c r="N25" s="59" t="str">
        <f aca="false">IF(ISBLANK(K25),"",IF(L25, "https://raw.githubusercontent.com/PatrickVibild/TellusAmazonPictures/master/pictures/"&amp;K25&amp;"/2.jpg","https://download.lenovo.com/Images/Parts/"&amp;K25&amp;"/"&amp;K25&amp;"_B.jpg"))</f>
        <v/>
      </c>
      <c r="O25" s="60"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1" t="n">
        <f aca="false">MATCH(G25,options!$D$1:$D$20,0)</f>
        <v>2</v>
      </c>
    </row>
    <row r="26" customFormat="false" ht="12.8" hidden="false" customHeight="false" outlineLevel="0" collapsed="false">
      <c r="A26" s="47" t="s">
        <v>432</v>
      </c>
      <c r="B26" s="48"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E26" s="54"/>
      <c r="F26" s="54"/>
      <c r="G26" s="55"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6" t="n">
        <f aca="false">TRUE()</f>
        <v>1</v>
      </c>
      <c r="J26" s="57" t="n">
        <f aca="false">FALSE()</f>
        <v>0</v>
      </c>
      <c r="K26" s="54"/>
      <c r="L26" s="58" t="n">
        <f aca="false">FALSE()</f>
        <v>0</v>
      </c>
      <c r="M26" s="59" t="str">
        <f aca="false">IF(ISBLANK(K26),"",IF(L26, "https://raw.githubusercontent.com/PatrickVibild/TellusAmazonPictures/master/pictures/"&amp;K26&amp;"/1.jpg","https://download.lenovo.com/Images/Parts/"&amp;K26&amp;"/"&amp;K26&amp;"_A.jpg"))</f>
        <v/>
      </c>
      <c r="N26" s="59" t="str">
        <f aca="false">IF(ISBLANK(K26),"",IF(L26, "https://raw.githubusercontent.com/PatrickVibild/TellusAmazonPictures/master/pictures/"&amp;K26&amp;"/2.jpg","https://download.lenovo.com/Images/Parts/"&amp;K26&amp;"/"&amp;K26&amp;"_B.jpg"))</f>
        <v/>
      </c>
      <c r="O26" s="60"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1" t="n">
        <f aca="false">MATCH(G26,options!$D$1:$D$20,0)</f>
        <v>3</v>
      </c>
    </row>
    <row r="27" customFormat="false" ht="35.05" hidden="false" customHeight="false" outlineLevel="0" collapsed="false">
      <c r="A27" s="47" t="s">
        <v>431</v>
      </c>
      <c r="B27" s="48"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E27" s="54"/>
      <c r="F27" s="54"/>
      <c r="G27" s="55"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6" t="n">
        <f aca="false">TRUE()</f>
        <v>1</v>
      </c>
      <c r="J27" s="57" t="n">
        <f aca="false">FALSE()</f>
        <v>0</v>
      </c>
      <c r="K27" s="54"/>
      <c r="L27" s="58" t="n">
        <f aca="false">FALSE()</f>
        <v>0</v>
      </c>
      <c r="M27" s="59" t="str">
        <f aca="false">IF(ISBLANK(K27),"",IF(L27, "https://raw.githubusercontent.com/PatrickVibild/TellusAmazonPictures/master/pictures/"&amp;K27&amp;"/1.jpg","https://download.lenovo.com/Images/Parts/"&amp;K27&amp;"/"&amp;K27&amp;"_A.jpg"))</f>
        <v/>
      </c>
      <c r="N27" s="59" t="str">
        <f aca="false">IF(ISBLANK(K27),"",IF(L27, "https://raw.githubusercontent.com/PatrickVibild/TellusAmazonPictures/master/pictures/"&amp;K27&amp;"/2.jpg","https://download.lenovo.com/Images/Parts/"&amp;K27&amp;"/"&amp;K27&amp;"_B.jpg"))</f>
        <v/>
      </c>
      <c r="O27" s="60"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12.8" hidden="false" customHeight="false" outlineLevel="0" collapsed="false">
      <c r="B28" s="67"/>
      <c r="E28" s="54"/>
      <c r="F28" s="54"/>
      <c r="G28" s="55"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FALSE()</f>
        <v>0</v>
      </c>
      <c r="K28" s="54"/>
      <c r="L28" s="58" t="n">
        <f aca="false">FALSE()</f>
        <v>0</v>
      </c>
      <c r="M28" s="59" t="str">
        <f aca="false">IF(ISBLANK(K28),"",IF(L28, "https://raw.githubusercontent.com/PatrickVibild/TellusAmazonPictures/master/pictures/"&amp;K28&amp;"/1.jpg","https://download.lenovo.com/Images/Parts/"&amp;K28&amp;"/"&amp;K28&amp;"_A.jpg"))</f>
        <v/>
      </c>
      <c r="N28" s="59" t="str">
        <f aca="false">IF(ISBLANK(K28),"",IF(L28, "https://raw.githubusercontent.com/PatrickVibild/TellusAmazonPictures/master/pictures/"&amp;K28&amp;"/2.jpg","https://download.lenovo.com/Images/Parts/"&amp;K28&amp;"/"&amp;K28&amp;"_B.jpg"))</f>
        <v/>
      </c>
      <c r="O28" s="60"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1" t="n">
        <f aca="false">MATCH(G28,options!$D$1:$D$20,0)</f>
        <v>5</v>
      </c>
    </row>
    <row r="29" customFormat="false" ht="46.25" hidden="false" customHeight="false" outlineLevel="0" collapsed="false">
      <c r="A29" s="47" t="s">
        <v>433</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54"/>
      <c r="F29" s="54"/>
      <c r="G29" s="55"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6" t="n">
        <f aca="false">TRUE()</f>
        <v>1</v>
      </c>
      <c r="J29" s="57" t="n">
        <f aca="false">FALSE()</f>
        <v>0</v>
      </c>
      <c r="K29" s="68"/>
      <c r="L29" s="58" t="n">
        <f aca="false">FALSE()</f>
        <v>0</v>
      </c>
      <c r="M29" s="59" t="str">
        <f aca="false">IF(ISBLANK(K29),"",IF(L29, "https://raw.githubusercontent.com/PatrickVibild/TellusAmazonPictures/master/pictures/"&amp;K29&amp;"/1.jpg","https://download.lenovo.com/Images/Parts/"&amp;K29&amp;"/"&amp;K29&amp;"_A.jpg"))</f>
        <v/>
      </c>
      <c r="N29" s="59" t="str">
        <f aca="false">IF(ISBLANK(K29),"",IF(L29, "https://raw.githubusercontent.com/PatrickVibild/TellusAmazonPictures/master/pictures/"&amp;K29&amp;"/2.jpg","https://download.lenovo.com/Images/Parts/"&amp;K29&amp;"/"&amp;K29&amp;"_B.jpg"))</f>
        <v/>
      </c>
      <c r="O29" s="60"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1" t="n">
        <f aca="false">MATCH(G29,options!$D$1:$D$20,0)</f>
        <v>6</v>
      </c>
    </row>
    <row r="30" customFormat="false" ht="12.8" hidden="false" customHeight="false" outlineLevel="0" collapsed="false">
      <c r="B30" s="67"/>
      <c r="E30" s="54"/>
      <c r="F30" s="54"/>
      <c r="G30" s="55"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6" t="n">
        <f aca="false">TRUE()</f>
        <v>1</v>
      </c>
      <c r="J30" s="57" t="n">
        <f aca="false">FALSE()</f>
        <v>0</v>
      </c>
      <c r="K30" s="54"/>
      <c r="L30" s="58" t="n">
        <f aca="false">FALSE()</f>
        <v>0</v>
      </c>
      <c r="M30" s="59" t="str">
        <f aca="false">IF(ISBLANK(K30),"",IF(L30, "https://raw.githubusercontent.com/PatrickVibild/TellusAmazonPictures/master/pictures/"&amp;K30&amp;"/1.jpg","https://download.lenovo.com/Images/Parts/"&amp;K30&amp;"/"&amp;K30&amp;"_A.jpg"))</f>
        <v/>
      </c>
      <c r="N30" s="59" t="str">
        <f aca="false">IF(ISBLANK(K30),"",IF(L30, "https://raw.githubusercontent.com/PatrickVibild/TellusAmazonPictures/master/pictures/"&amp;K30&amp;"/2.jpg","https://download.lenovo.com/Images/Parts/"&amp;K30&amp;"/"&amp;K30&amp;"_B.jpg"))</f>
        <v/>
      </c>
      <c r="O30" s="60"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434</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54"/>
      <c r="F31" s="54"/>
      <c r="G31" s="55" t="s">
        <v>394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6" t="n">
        <f aca="false">TRUE()</f>
        <v>1</v>
      </c>
      <c r="J31" s="57" t="n">
        <f aca="false">FALSE()</f>
        <v>0</v>
      </c>
      <c r="K31" s="54"/>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E32" s="54"/>
      <c r="F32" s="54"/>
      <c r="G32" s="55" t="s">
        <v>396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6" t="n">
        <f aca="false">TRUE()</f>
        <v>1</v>
      </c>
      <c r="J32" s="57" t="n">
        <f aca="false">FALSE()</f>
        <v>0</v>
      </c>
      <c r="K32" s="54"/>
      <c r="L32" s="58" t="n">
        <f aca="false">FALSE()</f>
        <v>0</v>
      </c>
      <c r="M32" s="59" t="str">
        <f aca="false">IF(ISBLANK(K32),"",IF(L32, "https://raw.githubusercontent.com/PatrickVibild/TellusAmazonPictures/master/pictures/"&amp;K32&amp;"/1.jpg","https://download.lenovo.com/Images/Parts/"&amp;K32&amp;"/"&amp;K32&amp;"_A.jpg"))</f>
        <v/>
      </c>
      <c r="N32" s="59" t="str">
        <f aca="false">IF(ISBLANK(K32),"",IF(L32, "https://raw.githubusercontent.com/PatrickVibild/TellusAmazonPictures/master/pictures/"&amp;K32&amp;"/2.jpg","https://download.lenovo.com/Images/Parts/"&amp;K32&amp;"/"&amp;K32&amp;"_B.jpg"))</f>
        <v/>
      </c>
      <c r="O32" s="60"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435</v>
      </c>
      <c r="B33" s="48"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E33" s="54"/>
      <c r="F33" s="54"/>
      <c r="G33" s="55"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6" t="n">
        <f aca="false">TRUE()</f>
        <v>1</v>
      </c>
      <c r="J33" s="57" t="n">
        <f aca="false">FALSE()</f>
        <v>0</v>
      </c>
      <c r="K33" s="54"/>
      <c r="L33" s="58" t="n">
        <f aca="false">FALSE()</f>
        <v>0</v>
      </c>
      <c r="M33" s="59" t="str">
        <f aca="false">IF(ISBLANK(K33),"",IF(L33, "https://raw.githubusercontent.com/PatrickVibild/TellusAmazonPictures/master/pictures/"&amp;K33&amp;"/1.jpg","https://download.lenovo.com/Images/Parts/"&amp;K33&amp;"/"&amp;K33&amp;"_A.jpg"))</f>
        <v/>
      </c>
      <c r="N33" s="59" t="str">
        <f aca="false">IF(ISBLANK(K33),"",IF(L33, "https://raw.githubusercontent.com/PatrickVibild/TellusAmazonPictures/master/pictures/"&amp;K33&amp;"/2.jpg","https://download.lenovo.com/Images/Parts/"&amp;K33&amp;"/"&amp;K33&amp;"_B.jpg"))</f>
        <v/>
      </c>
      <c r="O33" s="60"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E34" s="54"/>
      <c r="F34" s="54"/>
      <c r="G34" s="55" t="s">
        <v>403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6" t="n">
        <f aca="false">TRUE()</f>
        <v>1</v>
      </c>
      <c r="J34" s="57" t="n">
        <f aca="false">FALSE()</f>
        <v>0</v>
      </c>
      <c r="K34" s="54"/>
      <c r="L34" s="58" t="n">
        <f aca="false">FALSE()</f>
        <v>0</v>
      </c>
      <c r="M34" s="59" t="str">
        <f aca="false">IF(ISBLANK(K34),"",IF(L34, "https://raw.githubusercontent.com/PatrickVibild/TellusAmazonPictures/master/pictures/"&amp;K34&amp;"/1.jpg","https://download.lenovo.com/Images/Parts/"&amp;K34&amp;"/"&amp;K34&amp;"_A.jpg"))</f>
        <v/>
      </c>
      <c r="N34" s="59" t="str">
        <f aca="false">IF(ISBLANK(K34),"",IF(L34, "https://raw.githubusercontent.com/PatrickVibild/TellusAmazonPictures/master/pictures/"&amp;K34&amp;"/2.jpg","https://download.lenovo.com/Images/Parts/"&amp;K34&amp;"/"&amp;K34&amp;"_B.jpg"))</f>
        <v/>
      </c>
      <c r="O34" s="60"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E35" s="54"/>
      <c r="F35" s="54"/>
      <c r="G35" s="55"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6" t="n">
        <f aca="false">TRUE()</f>
        <v>1</v>
      </c>
      <c r="J35" s="57" t="n">
        <f aca="false">FALSE()</f>
        <v>0</v>
      </c>
      <c r="K35" s="54"/>
      <c r="L35" s="58" t="n">
        <f aca="false">FALSE()</f>
        <v>0</v>
      </c>
      <c r="M35" s="59" t="str">
        <f aca="false">IF(ISBLANK(K35),"",IF(L35, "https://raw.githubusercontent.com/PatrickVibild/TellusAmazonPictures/master/pictures/"&amp;K35&amp;"/1.jpg","https://download.lenovo.com/Images/Parts/"&amp;K35&amp;"/"&amp;K35&amp;"_A.jpg"))</f>
        <v/>
      </c>
      <c r="N35" s="59" t="str">
        <f aca="false">IF(ISBLANK(K35),"",IF(L35, "https://raw.githubusercontent.com/PatrickVibild/TellusAmazonPictures/master/pictures/"&amp;K35&amp;"/2.jpg","https://download.lenovo.com/Images/Parts/"&amp;K35&amp;"/"&amp;K35&amp;"_B.jpg"))</f>
        <v/>
      </c>
      <c r="O35" s="60"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436</v>
      </c>
      <c r="B36" s="66" t="s">
        <v>366</v>
      </c>
      <c r="E36" s="54"/>
      <c r="F36" s="54"/>
      <c r="G36" s="55" t="s">
        <v>409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6" t="n">
        <f aca="false">TRUE()</f>
        <v>1</v>
      </c>
      <c r="J36" s="57" t="n">
        <f aca="false">FALSE()</f>
        <v>0</v>
      </c>
      <c r="K36" s="54"/>
      <c r="L36" s="58" t="n">
        <f aca="false">FALSE()</f>
        <v>0</v>
      </c>
      <c r="M36" s="59" t="str">
        <f aca="false">IF(ISBLANK(K36),"",IF(L36, "https://raw.githubusercontent.com/PatrickVibild/TellusAmazonPictures/master/pictures/"&amp;K36&amp;"/1.jpg","https://download.lenovo.com/Images/Parts/"&amp;K36&amp;"/"&amp;K36&amp;"_A.jpg"))</f>
        <v/>
      </c>
      <c r="N36" s="59" t="str">
        <f aca="false">IF(ISBLANK(K36),"",IF(L36, "https://raw.githubusercontent.com/PatrickVibild/TellusAmazonPictures/master/pictures/"&amp;K36&amp;"/2.jpg","https://download.lenovo.com/Images/Parts/"&amp;K36&amp;"/"&amp;K36&amp;"_B.jpg"))</f>
        <v/>
      </c>
      <c r="O36" s="60"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437</v>
      </c>
      <c r="B37" s="66" t="s">
        <v>428</v>
      </c>
      <c r="E37" s="54"/>
      <c r="F37" s="54"/>
      <c r="G37" s="55" t="s">
        <v>411</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6" t="n">
        <f aca="false">TRUE()</f>
        <v>1</v>
      </c>
      <c r="J37" s="57" t="n">
        <f aca="false">FALSE()</f>
        <v>0</v>
      </c>
      <c r="K37" s="54"/>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E38" s="54"/>
      <c r="F38" s="54"/>
      <c r="G38" s="55" t="s">
        <v>414</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6" t="n">
        <f aca="false">TRUE()</f>
        <v>1</v>
      </c>
      <c r="J38" s="57" t="n">
        <f aca="false">FALSE()</f>
        <v>0</v>
      </c>
      <c r="K38" s="54"/>
      <c r="L38" s="58" t="n">
        <f aca="false">FALSE()</f>
        <v>0</v>
      </c>
      <c r="M38" s="59" t="str">
        <f aca="false">IF(ISBLANK(K38),"",IF(L38, "https://raw.githubusercontent.com/PatrickVibild/TellusAmazonPictures/master/pictures/"&amp;K38&amp;"/1.jpg","https://download.lenovo.com/Images/Parts/"&amp;K38&amp;"/"&amp;K38&amp;"_A.jpg"))</f>
        <v/>
      </c>
      <c r="N38" s="59" t="str">
        <f aca="false">IF(ISBLANK(K38),"",IF(L38, "https://raw.githubusercontent.com/PatrickVibild/TellusAmazonPictures/master/pictures/"&amp;K38&amp;"/2.jpg","https://download.lenovo.com/Images/Parts/"&amp;K38&amp;"/"&amp;K38&amp;"_B.jpg"))</f>
        <v/>
      </c>
      <c r="O38" s="60"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E39" s="54"/>
      <c r="F39" s="54"/>
      <c r="G39" s="55"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6" t="n">
        <f aca="false">TRUE()</f>
        <v>1</v>
      </c>
      <c r="J39" s="57" t="n">
        <f aca="false">FALSE()</f>
        <v>0</v>
      </c>
      <c r="K39" s="54"/>
      <c r="L39" s="58" t="n">
        <f aca="false">FALSE()</f>
        <v>0</v>
      </c>
      <c r="M39" s="59" t="str">
        <f aca="false">IF(ISBLANK(K39),"",IF(L39, "https://raw.githubusercontent.com/PatrickVibild/TellusAmazonPictures/master/pictures/"&amp;K39&amp;"/1.jpg","https://download.lenovo.com/Images/Parts/"&amp;K39&amp;"/"&amp;K39&amp;"_A.jpg"))</f>
        <v/>
      </c>
      <c r="N39" s="59" t="str">
        <f aca="false">IF(ISBLANK(K39),"",IF(L39, "https://raw.githubusercontent.com/PatrickVibild/TellusAmazonPictures/master/pictures/"&amp;K39&amp;"/2.jpg","https://download.lenovo.com/Images/Parts/"&amp;K39&amp;"/"&amp;K39&amp;"_B.jpg"))</f>
        <v/>
      </c>
      <c r="O39" s="60"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E40" s="54"/>
      <c r="F40" s="54"/>
      <c r="G40" s="55" t="s">
        <v>420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6" t="n">
        <f aca="false">TRUE()</f>
        <v>1</v>
      </c>
      <c r="J40" s="57" t="n">
        <f aca="false">FALSE()</f>
        <v>0</v>
      </c>
      <c r="K40" s="54"/>
      <c r="L40" s="58" t="n">
        <f aca="false">FALSE()</f>
        <v>0</v>
      </c>
      <c r="M40" s="59" t="str">
        <f aca="false">IF(ISBLANK(K40),"",IF(L40, "https://raw.githubusercontent.com/PatrickVibild/TellusAmazonPictures/master/pictures/"&amp;K40&amp;"/1.jpg","https://download.lenovo.com/Images/Parts/"&amp;K40&amp;"/"&amp;K40&amp;"_A.jpg"))</f>
        <v/>
      </c>
      <c r="N40" s="59" t="str">
        <f aca="false">IF(ISBLANK(K40),"",IF(L40, "https://raw.githubusercontent.com/PatrickVibild/TellusAmazonPictures/master/pictures/"&amp;K40&amp;"/2.jpg","https://download.lenovo.com/Images/Parts/"&amp;K40&amp;"/"&amp;K40&amp;"_B.jpg"))</f>
        <v/>
      </c>
      <c r="O40" s="60"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12.8" hidden="false" customHeight="false" outlineLevel="0" collapsed="false">
      <c r="E41" s="54"/>
      <c r="F41" s="54"/>
      <c r="G41" s="55" t="s">
        <v>422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FALSE()</f>
        <v>0</v>
      </c>
      <c r="K41" s="54"/>
      <c r="L41" s="58" t="n">
        <f aca="false">FALSE()</f>
        <v>0</v>
      </c>
      <c r="M41" s="59" t="str">
        <f aca="false">IF(ISBLANK(K41),"",IF(L41, "https://raw.githubusercontent.com/PatrickVibild/TellusAmazonPictures/master/pictures/"&amp;K41&amp;"/1.jpg","https://download.lenovo.com/Images/Parts/"&amp;K41&amp;"/"&amp;K41&amp;"_A.jpg"))</f>
        <v/>
      </c>
      <c r="N41" s="59" t="str">
        <f aca="false">IF(ISBLANK(K41),"",IF(L41, "https://raw.githubusercontent.com/PatrickVibild/TellusAmazonPictures/master/pictures/"&amp;K41&amp;"/2.jpg","https://download.lenovo.com/Images/Parts/"&amp;K41&amp;"/"&amp;K41&amp;"_B.jpg"))</f>
        <v/>
      </c>
      <c r="O41" s="60"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1" t="n">
        <f aca="false">MATCH(G41,options!$D$1:$D$20,0)</f>
        <v>16</v>
      </c>
    </row>
    <row r="42" customFormat="false" ht="12.8" hidden="false" customHeight="false" outlineLevel="0" collapsed="false">
      <c r="E42" s="54"/>
      <c r="F42" s="54"/>
      <c r="G42" s="55" t="s">
        <v>425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6" t="n">
        <f aca="false">TRUE()</f>
        <v>1</v>
      </c>
      <c r="J42" s="57" t="n">
        <f aca="false">FALSE()</f>
        <v>0</v>
      </c>
      <c r="K42" s="54"/>
      <c r="L42" s="58" t="n">
        <f aca="false">FALSE()</f>
        <v>0</v>
      </c>
      <c r="M42" s="59" t="str">
        <f aca="false">IF(ISBLANK(K42),"",IF(L42, "https://raw.githubusercontent.com/PatrickVibild/TellusAmazonPictures/master/pictures/"&amp;K42&amp;"/1.jpg","https://download.lenovo.com/Images/Parts/"&amp;K42&amp;"/"&amp;K42&amp;"_A.jpg"))</f>
        <v/>
      </c>
      <c r="N42" s="59" t="str">
        <f aca="false">IF(ISBLANK(K42),"",IF(L42, "https://raw.githubusercontent.com/PatrickVibild/TellusAmazonPictures/master/pictures/"&amp;K42&amp;"/2.jpg","https://download.lenovo.com/Images/Parts/"&amp;K42&amp;"/"&amp;K42&amp;"_B.jpg"))</f>
        <v/>
      </c>
      <c r="O42" s="60"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12.8" hidden="false" customHeight="false" outlineLevel="0" collapsed="false">
      <c r="E43" s="54"/>
      <c r="F43" s="54"/>
      <c r="G43" s="55" t="s">
        <v>428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FALSE()</f>
        <v>0</v>
      </c>
      <c r="K43" s="54"/>
      <c r="L43" s="58" t="n">
        <f aca="false">FALSE()</f>
        <v>0</v>
      </c>
      <c r="M43" s="59" t="str">
        <f aca="false">IF(ISBLANK(K43),"",IF(L43, "https://raw.githubusercontent.com/PatrickVibild/TellusAmazonPictures/master/pictures/"&amp;K43&amp;"/1.jpg","https://download.lenovo.com/Images/Parts/"&amp;K43&amp;"/"&amp;K43&amp;"_A.jpg"))</f>
        <v/>
      </c>
      <c r="N43" s="59" t="str">
        <f aca="false">IF(ISBLANK(K43),"",IF(L43, "https://raw.githubusercontent.com/PatrickVibild/TellusAmazonPictures/master/pictures/"&amp;K43&amp;"/2.jpg","https://download.lenovo.com/Images/Parts/"&amp;K43&amp;"/"&amp;K43&amp;"_B.jpg"))</f>
        <v/>
      </c>
      <c r="O43" s="60"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1"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9"/>
      <c r="L44" s="68"/>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9"/>
      <c r="L45" s="68"/>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9"/>
      <c r="L46" s="68"/>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9"/>
      <c r="L47" s="68"/>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9"/>
      <c r="L48" s="68"/>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9"/>
      <c r="L49" s="68"/>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9"/>
      <c r="L50" s="68"/>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9"/>
      <c r="L51" s="68"/>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9"/>
      <c r="L52" s="68"/>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9"/>
      <c r="L53" s="68"/>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9"/>
      <c r="L54" s="68"/>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9"/>
      <c r="L55" s="68"/>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9"/>
      <c r="L56" s="68"/>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9"/>
      <c r="L57" s="68"/>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9"/>
      <c r="L58" s="68"/>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9"/>
      <c r="L59" s="68"/>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9"/>
      <c r="L60" s="68"/>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9"/>
      <c r="L61" s="68"/>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9"/>
      <c r="L62" s="68"/>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9"/>
      <c r="L63" s="68"/>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9"/>
      <c r="L64" s="68"/>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9"/>
      <c r="L65" s="68"/>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9"/>
      <c r="L66" s="68"/>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9"/>
      <c r="L67" s="68"/>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9"/>
      <c r="L68" s="68"/>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9"/>
      <c r="L69" s="68"/>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9"/>
      <c r="L70" s="68"/>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9"/>
      <c r="L71" s="68"/>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9"/>
      <c r="L72" s="68"/>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9"/>
      <c r="L73" s="68"/>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9"/>
      <c r="L74" s="68"/>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9"/>
      <c r="L75" s="68"/>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9"/>
      <c r="L76" s="68"/>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9"/>
      <c r="L77" s="68"/>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9"/>
      <c r="L78" s="68"/>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9"/>
      <c r="L79" s="68"/>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9"/>
      <c r="L80" s="68"/>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9"/>
      <c r="L81" s="68"/>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9"/>
      <c r="L82" s="68"/>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9"/>
      <c r="L83" s="68"/>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9"/>
      <c r="L84" s="68"/>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9"/>
      <c r="L85" s="68"/>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9"/>
      <c r="L86" s="68"/>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9"/>
      <c r="L87" s="68"/>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9"/>
      <c r="L88" s="68"/>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9"/>
      <c r="L89" s="68"/>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9"/>
      <c r="L90" s="68"/>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9"/>
      <c r="L91" s="68"/>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9"/>
      <c r="L92" s="68"/>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9"/>
      <c r="L93" s="68"/>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9"/>
      <c r="L94" s="68"/>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9"/>
      <c r="L95" s="68"/>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9"/>
      <c r="L96" s="68"/>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9"/>
      <c r="L97" s="68"/>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9"/>
      <c r="L98" s="68"/>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9"/>
      <c r="L99" s="68"/>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9"/>
      <c r="L100" s="68"/>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9"/>
      <c r="L101" s="68"/>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9"/>
      <c r="L102" s="68"/>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9"/>
      <c r="L103" s="68"/>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9"/>
      <c r="L104" s="68"/>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5">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24:G43" type="list">
      <formula1>options!$D$1:$D$20</formula1>
      <formula2>0</formula2>
    </dataValidation>
    <dataValidation allowBlank="true" operator="equal" showDropDown="false" showErrorMessage="true" showInputMessage="false" sqref="I24:I43" type="list">
      <formula1>options!$B$1:$B$2</formula1>
      <formula2>0</formula2>
    </dataValidation>
    <dataValidation allowBlank="true" operator="equal" showDropDown="false" showErrorMessage="true" showInputMessage="false" sqref="J24:J43" type="list">
      <formula1>options!$B$1:$B$2</formula1>
      <formula2>0</formula2>
    </dataValidation>
    <dataValidation allowBlank="true" operator="equal" showDropDown="false" showErrorMessage="true" showInputMessage="false" sqref="L4:L104" type="list">
      <formula1>options!$B$1:$B$2</formula1>
      <formula2>0</formula2>
    </dataValidation>
    <dataValidation allowBlank="true" operator="equal" showDropDown="false" showErrorMessage="true" showInputMessage="false" sqref="G4:G23" type="list">
      <formula1>options!$D$1:$D$20</formula1>
      <formula2>0</formula2>
    </dataValidation>
    <dataValidation allowBlank="true" operator="equal" showDropDown="false" showErrorMessage="true" showInputMessage="false" sqref="I4:I23" type="list">
      <formula1>options!$B$1:$B$2</formula1>
      <formula2>0</formula2>
    </dataValidation>
    <dataValidation allowBlank="true" operator="equal" showDropDown="false" showErrorMessage="true" showInputMessage="false" sqref="J4:J2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4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438</v>
      </c>
      <c r="B1" s="52" t="n">
        <f aca="false">TRUE()</f>
        <v>1</v>
      </c>
      <c r="C1" s="0" t="s">
        <v>439</v>
      </c>
      <c r="D1" s="55" t="s">
        <v>366</v>
      </c>
      <c r="E1" s="0" t="s">
        <v>440</v>
      </c>
      <c r="F1" s="0" t="s">
        <v>441</v>
      </c>
      <c r="G1" s="0" t="s">
        <v>442</v>
      </c>
    </row>
    <row r="2" customFormat="false" ht="12.8" hidden="false" customHeight="false" outlineLevel="0" collapsed="false">
      <c r="A2" s="0" t="s">
        <v>418</v>
      </c>
      <c r="B2" s="52" t="n">
        <f aca="false">FALSE()</f>
        <v>0</v>
      </c>
      <c r="C2" s="0" t="s">
        <v>373</v>
      </c>
      <c r="D2" s="55" t="s">
        <v>370</v>
      </c>
      <c r="E2" s="0" t="s">
        <v>443</v>
      </c>
      <c r="F2" s="0" t="s">
        <v>370</v>
      </c>
      <c r="G2" s="0" t="s">
        <v>428</v>
      </c>
    </row>
    <row r="3" customFormat="false" ht="12.8" hidden="false" customHeight="false" outlineLevel="0" collapsed="false">
      <c r="A3" s="0" t="s">
        <v>444</v>
      </c>
      <c r="D3" s="55" t="s">
        <v>375</v>
      </c>
      <c r="E3" s="0" t="s">
        <v>445</v>
      </c>
      <c r="F3" s="0" t="s">
        <v>366</v>
      </c>
    </row>
    <row r="4" customFormat="false" ht="12.8" hidden="false" customHeight="false" outlineLevel="0" collapsed="false">
      <c r="D4" s="55" t="s">
        <v>379</v>
      </c>
      <c r="E4" s="0" t="s">
        <v>446</v>
      </c>
      <c r="F4" s="0" t="s">
        <v>375</v>
      </c>
    </row>
    <row r="5" customFormat="false" ht="12.8" hidden="false" customHeight="false" outlineLevel="0" collapsed="false">
      <c r="D5" s="55" t="s">
        <v>383</v>
      </c>
      <c r="E5" s="0" t="s">
        <v>447</v>
      </c>
      <c r="F5" s="0" t="s">
        <v>379</v>
      </c>
    </row>
    <row r="6" customFormat="false" ht="12.8" hidden="false" customHeight="false" outlineLevel="0" collapsed="false">
      <c r="D6" s="55" t="s">
        <v>387</v>
      </c>
      <c r="E6" s="0" t="s">
        <v>448</v>
      </c>
      <c r="F6" s="0" t="s">
        <v>405</v>
      </c>
    </row>
    <row r="7" customFormat="false" ht="12.8" hidden="false" customHeight="false" outlineLevel="0" collapsed="false">
      <c r="D7" s="55" t="s">
        <v>391</v>
      </c>
      <c r="E7" s="0" t="s">
        <v>449</v>
      </c>
    </row>
    <row r="8" customFormat="false" ht="12.8" hidden="false" customHeight="false" outlineLevel="0" collapsed="false">
      <c r="D8" s="55" t="s">
        <v>394</v>
      </c>
      <c r="E8" s="0" t="s">
        <v>450</v>
      </c>
    </row>
    <row r="9" customFormat="false" ht="12.8" hidden="false" customHeight="false" outlineLevel="0" collapsed="false">
      <c r="D9" s="55" t="s">
        <v>400</v>
      </c>
      <c r="E9" s="0" t="s">
        <v>451</v>
      </c>
    </row>
    <row r="10" customFormat="false" ht="12.8" hidden="false" customHeight="false" outlineLevel="0" collapsed="false">
      <c r="D10" s="55" t="s">
        <v>405</v>
      </c>
      <c r="E10" s="0" t="s">
        <v>452</v>
      </c>
    </row>
    <row r="11" customFormat="false" ht="12.8" hidden="false" customHeight="false" outlineLevel="0" collapsed="false">
      <c r="D11" s="55" t="s">
        <v>409</v>
      </c>
      <c r="E11" s="0" t="s">
        <v>453</v>
      </c>
    </row>
    <row r="12" customFormat="false" ht="12.8" hidden="false" customHeight="false" outlineLevel="0" collapsed="false">
      <c r="D12" s="55" t="s">
        <v>411</v>
      </c>
      <c r="E12" s="0" t="s">
        <v>454</v>
      </c>
    </row>
    <row r="13" customFormat="false" ht="12.8" hidden="false" customHeight="false" outlineLevel="0" collapsed="false">
      <c r="D13" s="55" t="s">
        <v>414</v>
      </c>
      <c r="E13" s="0" t="s">
        <v>455</v>
      </c>
    </row>
    <row r="14" customFormat="false" ht="12.8" hidden="false" customHeight="false" outlineLevel="0" collapsed="false">
      <c r="D14" s="55" t="s">
        <v>416</v>
      </c>
      <c r="E14" s="0" t="s">
        <v>456</v>
      </c>
    </row>
    <row r="15" customFormat="false" ht="12.8" hidden="false" customHeight="false" outlineLevel="0" collapsed="false">
      <c r="D15" s="55" t="s">
        <v>420</v>
      </c>
      <c r="E15" s="0" t="s">
        <v>457</v>
      </c>
    </row>
    <row r="16" customFormat="false" ht="12.8" hidden="false" customHeight="false" outlineLevel="0" collapsed="false">
      <c r="D16" s="55" t="s">
        <v>422</v>
      </c>
      <c r="E16" s="71" t="s">
        <v>458</v>
      </c>
    </row>
    <row r="17" customFormat="false" ht="12.8" hidden="false" customHeight="false" outlineLevel="0" collapsed="false">
      <c r="D17" s="55" t="s">
        <v>425</v>
      </c>
      <c r="E17" s="0" t="s">
        <v>459</v>
      </c>
    </row>
    <row r="18" customFormat="false" ht="12.8" hidden="false" customHeight="false" outlineLevel="0" collapsed="false">
      <c r="D18" s="55" t="s">
        <v>428</v>
      </c>
      <c r="E18" s="0" t="s">
        <v>460</v>
      </c>
    </row>
    <row r="19" customFormat="false" ht="12.8" hidden="false" customHeight="false" outlineLevel="0" collapsed="false">
      <c r="D19" s="55" t="s">
        <v>403</v>
      </c>
      <c r="E19" s="0" t="s">
        <v>461</v>
      </c>
    </row>
    <row r="20" customFormat="false" ht="12.8" hidden="false" customHeight="false" outlineLevel="0" collapsed="false">
      <c r="D20" s="55" t="s">
        <v>396</v>
      </c>
      <c r="E20" s="0" t="s">
        <v>462</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570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441</v>
      </c>
    </row>
    <row r="3" customFormat="false" ht="14.9" hidden="false" customHeight="false" outlineLevel="0" collapsed="false">
      <c r="B3" s="73" t="s">
        <v>463</v>
      </c>
    </row>
    <row r="4" customFormat="false" ht="14.9" hidden="false" customHeight="false" outlineLevel="0" collapsed="false">
      <c r="B4" s="73" t="s">
        <v>464</v>
      </c>
    </row>
    <row r="5" customFormat="false" ht="14.9" hidden="false" customHeight="false" outlineLevel="0" collapsed="false">
      <c r="B5" s="73" t="s">
        <v>465</v>
      </c>
    </row>
    <row r="6" customFormat="false" ht="14.9" hidden="false" customHeight="false" outlineLevel="0" collapsed="false">
      <c r="A6" s="0" t="s">
        <v>466</v>
      </c>
      <c r="B6" s="73" t="s">
        <v>467</v>
      </c>
    </row>
    <row r="7" customFormat="false" ht="14.9" hidden="false" customHeight="false" outlineLevel="0" collapsed="false">
      <c r="B7" s="73" t="s">
        <v>468</v>
      </c>
    </row>
    <row r="8" customFormat="false" ht="12.8" hidden="false" customHeight="false" outlineLevel="0" collapsed="false">
      <c r="A8" s="0" t="s">
        <v>40</v>
      </c>
      <c r="B8" s="73" t="s">
        <v>469</v>
      </c>
    </row>
    <row r="9" customFormat="false" ht="12.8" hidden="false" customHeight="false" outlineLevel="0" collapsed="false">
      <c r="A9" s="0" t="s">
        <v>470</v>
      </c>
      <c r="B9" s="73" t="s">
        <v>471</v>
      </c>
    </row>
    <row r="10" customFormat="false" ht="12.8" hidden="false" customHeight="false" outlineLevel="0" collapsed="false">
      <c r="B10" s="0" t="s">
        <v>472</v>
      </c>
    </row>
    <row r="11" customFormat="false" ht="12.8" hidden="false" customHeight="false" outlineLevel="0" collapsed="false">
      <c r="B11" s="0" t="s">
        <v>473</v>
      </c>
    </row>
    <row r="14" customFormat="false" ht="12.8" hidden="false" customHeight="false" outlineLevel="0" collapsed="false">
      <c r="B14" s="73" t="s">
        <v>474</v>
      </c>
    </row>
    <row r="20" customFormat="false" ht="12.8" hidden="false" customHeight="false" outlineLevel="0" collapsed="false">
      <c r="B20" s="55" t="s">
        <v>366</v>
      </c>
    </row>
    <row r="21" customFormat="false" ht="12.8" hidden="false" customHeight="false" outlineLevel="0" collapsed="false">
      <c r="B21" s="55" t="s">
        <v>370</v>
      </c>
    </row>
    <row r="22" customFormat="false" ht="12.8" hidden="false" customHeight="false" outlineLevel="0" collapsed="false">
      <c r="B22" s="55" t="s">
        <v>375</v>
      </c>
    </row>
    <row r="23" customFormat="false" ht="12.8" hidden="false" customHeight="false" outlineLevel="0" collapsed="false">
      <c r="B23" s="55" t="s">
        <v>379</v>
      </c>
    </row>
    <row r="24" customFormat="false" ht="12.8" hidden="false" customHeight="false" outlineLevel="0" collapsed="false">
      <c r="B24" s="55" t="s">
        <v>383</v>
      </c>
    </row>
    <row r="25" customFormat="false" ht="12.8" hidden="false" customHeight="false" outlineLevel="0" collapsed="false">
      <c r="B25" s="55" t="s">
        <v>387</v>
      </c>
    </row>
    <row r="26" customFormat="false" ht="12.8" hidden="false" customHeight="false" outlineLevel="0" collapsed="false">
      <c r="B26" s="55" t="s">
        <v>391</v>
      </c>
    </row>
    <row r="27" customFormat="false" ht="12.8" hidden="false" customHeight="false" outlineLevel="0" collapsed="false">
      <c r="B27" s="55" t="s">
        <v>394</v>
      </c>
    </row>
    <row r="28" customFormat="false" ht="12.8" hidden="false" customHeight="false" outlineLevel="0" collapsed="false">
      <c r="B28" s="55" t="s">
        <v>400</v>
      </c>
    </row>
    <row r="29" customFormat="false" ht="12.8" hidden="false" customHeight="false" outlineLevel="0" collapsed="false">
      <c r="B29" s="55" t="s">
        <v>405</v>
      </c>
    </row>
    <row r="30" customFormat="false" ht="12.8" hidden="false" customHeight="false" outlineLevel="0" collapsed="false">
      <c r="B30" s="55" t="s">
        <v>409</v>
      </c>
    </row>
    <row r="31" customFormat="false" ht="12.8" hidden="false" customHeight="false" outlineLevel="0" collapsed="false">
      <c r="B31" s="55" t="s">
        <v>411</v>
      </c>
    </row>
    <row r="32" customFormat="false" ht="12.8" hidden="false" customHeight="false" outlineLevel="0" collapsed="false">
      <c r="B32" s="55" t="s">
        <v>414</v>
      </c>
    </row>
    <row r="33" customFormat="false" ht="12.8" hidden="false" customHeight="false" outlineLevel="0" collapsed="false">
      <c r="B33" s="55" t="s">
        <v>416</v>
      </c>
    </row>
    <row r="34" customFormat="false" ht="12.8" hidden="false" customHeight="false" outlineLevel="0" collapsed="false">
      <c r="B34" s="55" t="s">
        <v>420</v>
      </c>
      <c r="D34" s="73"/>
    </row>
    <row r="35" customFormat="false" ht="12.8" hidden="false" customHeight="false" outlineLevel="0" collapsed="false">
      <c r="B35" s="55" t="s">
        <v>422</v>
      </c>
      <c r="D35" s="73"/>
    </row>
    <row r="36" customFormat="false" ht="12.8" hidden="false" customHeight="false" outlineLevel="0" collapsed="false">
      <c r="B36" s="55" t="s">
        <v>425</v>
      </c>
      <c r="D36" s="73"/>
    </row>
    <row r="37" customFormat="false" ht="12.8" hidden="false" customHeight="false" outlineLevel="0" collapsed="false">
      <c r="B37" s="55" t="s">
        <v>428</v>
      </c>
      <c r="D37" s="73"/>
    </row>
    <row r="38" customFormat="false" ht="12.8" hidden="false" customHeight="false" outlineLevel="0" collapsed="false">
      <c r="B38" s="55" t="s">
        <v>403</v>
      </c>
      <c r="D38" s="73"/>
    </row>
    <row r="39" customFormat="false" ht="12.8" hidden="false" customHeight="false" outlineLevel="0" collapsed="false">
      <c r="B39" s="55" t="s">
        <v>396</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570312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2" t="s">
        <v>475</v>
      </c>
    </row>
    <row r="4" customFormat="false" ht="15" hidden="false" customHeight="false" outlineLevel="0" collapsed="false">
      <c r="B4" s="72" t="s">
        <v>476</v>
      </c>
    </row>
    <row r="5" customFormat="false" ht="15" hidden="false" customHeight="false" outlineLevel="0" collapsed="false">
      <c r="B5" s="72" t="s">
        <v>477</v>
      </c>
    </row>
    <row r="6" customFormat="false" ht="15" hidden="false" customHeight="false" outlineLevel="0" collapsed="false">
      <c r="B6" s="72" t="s">
        <v>478</v>
      </c>
    </row>
    <row r="7" customFormat="false" ht="15" hidden="false" customHeight="false" outlineLevel="0" collapsed="false">
      <c r="B7" s="72" t="s">
        <v>479</v>
      </c>
    </row>
    <row r="8" customFormat="false" ht="12.8" hidden="false" customHeight="false" outlineLevel="0" collapsed="false">
      <c r="A8" s="0" t="s">
        <v>480</v>
      </c>
      <c r="B8" s="0" t="s">
        <v>481</v>
      </c>
    </row>
    <row r="9" customFormat="false" ht="12.8" hidden="false" customHeight="false" outlineLevel="0" collapsed="false">
      <c r="A9" s="0" t="s">
        <v>482</v>
      </c>
      <c r="B9" s="0" t="s">
        <v>483</v>
      </c>
    </row>
    <row r="10" customFormat="false" ht="12.8" hidden="false" customHeight="false" outlineLevel="0" collapsed="false">
      <c r="B10" s="0" t="s">
        <v>484</v>
      </c>
    </row>
    <row r="11" customFormat="false" ht="12.8" hidden="false" customHeight="false" outlineLevel="0" collapsed="false">
      <c r="B11" s="0" t="s">
        <v>485</v>
      </c>
    </row>
    <row r="14" customFormat="false" ht="12.8" hidden="false" customHeight="false" outlineLevel="0" collapsed="false">
      <c r="B14" s="0" t="s">
        <v>486</v>
      </c>
    </row>
    <row r="20" customFormat="false" ht="12.8" hidden="false" customHeight="false" outlineLevel="0" collapsed="false">
      <c r="B20" s="0" t="s">
        <v>487</v>
      </c>
    </row>
    <row r="21" customFormat="false" ht="12.8" hidden="false" customHeight="false" outlineLevel="0" collapsed="false">
      <c r="B21" s="0" t="s">
        <v>488</v>
      </c>
    </row>
    <row r="22" customFormat="false" ht="12.8" hidden="false" customHeight="false" outlineLevel="0" collapsed="false">
      <c r="B22" s="0" t="s">
        <v>489</v>
      </c>
    </row>
    <row r="23" customFormat="false" ht="12.8" hidden="false" customHeight="false" outlineLevel="0" collapsed="false">
      <c r="B23" s="0" t="s">
        <v>490</v>
      </c>
    </row>
    <row r="24" customFormat="false" ht="12.8" hidden="false" customHeight="false" outlineLevel="0" collapsed="false">
      <c r="B24" s="0" t="s">
        <v>383</v>
      </c>
    </row>
    <row r="25" customFormat="false" ht="12.8" hidden="false" customHeight="false" outlineLevel="0" collapsed="false">
      <c r="B25" s="0" t="s">
        <v>491</v>
      </c>
    </row>
    <row r="26" customFormat="false" ht="12.8" hidden="false" customHeight="false" outlineLevel="0" collapsed="false">
      <c r="B26" s="0" t="s">
        <v>492</v>
      </c>
    </row>
    <row r="27" customFormat="false" ht="12.8" hidden="false" customHeight="false" outlineLevel="0" collapsed="false">
      <c r="B27" s="0" t="s">
        <v>493</v>
      </c>
    </row>
    <row r="28" customFormat="false" ht="12.8" hidden="false" customHeight="false" outlineLevel="0" collapsed="false">
      <c r="B28" s="0" t="s">
        <v>494</v>
      </c>
    </row>
    <row r="29" customFormat="false" ht="12.8" hidden="false" customHeight="false" outlineLevel="0" collapsed="false">
      <c r="B29" s="0" t="s">
        <v>495</v>
      </c>
    </row>
    <row r="30" customFormat="false" ht="12.8" hidden="false" customHeight="false" outlineLevel="0" collapsed="false">
      <c r="B30" s="0" t="s">
        <v>496</v>
      </c>
    </row>
    <row r="31" customFormat="false" ht="12.8" hidden="false" customHeight="false" outlineLevel="0" collapsed="false">
      <c r="B31" s="0" t="s">
        <v>497</v>
      </c>
    </row>
    <row r="32" customFormat="false" ht="12.8" hidden="false" customHeight="false" outlineLevel="0" collapsed="false">
      <c r="B32" s="0" t="s">
        <v>498</v>
      </c>
    </row>
    <row r="33" customFormat="false" ht="12.8" hidden="false" customHeight="false" outlineLevel="0" collapsed="false">
      <c r="B33" s="0" t="s">
        <v>499</v>
      </c>
    </row>
    <row r="34" customFormat="false" ht="12.8" hidden="false" customHeight="false" outlineLevel="0" collapsed="false">
      <c r="B34" s="0" t="s">
        <v>500</v>
      </c>
    </row>
    <row r="35" customFormat="false" ht="12.8" hidden="false" customHeight="false" outlineLevel="0" collapsed="false">
      <c r="B35" s="0" t="s">
        <v>422</v>
      </c>
    </row>
    <row r="36" customFormat="false" ht="12.8" hidden="false" customHeight="false" outlineLevel="0" collapsed="false">
      <c r="B36" s="0" t="s">
        <v>501</v>
      </c>
    </row>
    <row r="37" customFormat="false" ht="12.8" hidden="false" customHeight="false" outlineLevel="0" collapsed="false">
      <c r="B37" s="0" t="s">
        <v>502</v>
      </c>
    </row>
    <row r="38" customFormat="false" ht="12.8" hidden="false" customHeight="false" outlineLevel="0" collapsed="false">
      <c r="B38" s="0" t="s">
        <v>503</v>
      </c>
    </row>
    <row r="39" customFormat="false" ht="12.8" hidden="false" customHeight="false" outlineLevel="0" collapsed="false">
      <c r="B39" s="0" t="s">
        <v>504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57031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379</v>
      </c>
    </row>
    <row r="3" customFormat="false" ht="14.9" hidden="false" customHeight="false" outlineLevel="0" collapsed="false">
      <c r="B3" s="73" t="s">
        <v>505</v>
      </c>
    </row>
    <row r="4" customFormat="false" ht="14.9" hidden="false" customHeight="false" outlineLevel="0" collapsed="false">
      <c r="B4" s="73" t="s">
        <v>506</v>
      </c>
    </row>
    <row r="5" customFormat="false" ht="14.9" hidden="false" customHeight="false" outlineLevel="0" collapsed="false">
      <c r="B5" s="73" t="s">
        <v>507</v>
      </c>
    </row>
    <row r="6" customFormat="false" ht="14.9" hidden="false" customHeight="false" outlineLevel="0" collapsed="false">
      <c r="B6" s="73" t="s">
        <v>508</v>
      </c>
    </row>
    <row r="7" customFormat="false" ht="14.9" hidden="false" customHeight="false" outlineLevel="0" collapsed="false">
      <c r="B7" s="73" t="s">
        <v>509</v>
      </c>
    </row>
    <row r="8" customFormat="false" ht="14.9" hidden="false" customHeight="false" outlineLevel="0" collapsed="false">
      <c r="A8" s="0" t="s">
        <v>480</v>
      </c>
      <c r="B8" s="73" t="s">
        <v>510</v>
      </c>
    </row>
    <row r="9" customFormat="false" ht="14.9" hidden="false" customHeight="false" outlineLevel="0" collapsed="false">
      <c r="A9" s="0" t="s">
        <v>482</v>
      </c>
      <c r="B9" s="73" t="s">
        <v>511</v>
      </c>
    </row>
    <row r="10" customFormat="false" ht="14.9" hidden="false" customHeight="false" outlineLevel="0" collapsed="false">
      <c r="B10" s="73" t="s">
        <v>512</v>
      </c>
    </row>
    <row r="11" customFormat="false" ht="14.9" hidden="false" customHeight="false" outlineLevel="0" collapsed="false">
      <c r="B11" s="73" t="s">
        <v>513</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514</v>
      </c>
    </row>
    <row r="15" customFormat="false" ht="12.8" hidden="false" customHeight="false" outlineLevel="0" collapsed="false">
      <c r="B15" s="73"/>
    </row>
    <row r="20" customFormat="false" ht="12.8" hidden="false" customHeight="false" outlineLevel="0" collapsed="false">
      <c r="B20" s="0" t="s">
        <v>515</v>
      </c>
    </row>
    <row r="21" customFormat="false" ht="12.8" hidden="false" customHeight="false" outlineLevel="0" collapsed="false">
      <c r="B21" s="0" t="s">
        <v>516</v>
      </c>
    </row>
    <row r="22" customFormat="false" ht="12.8" hidden="false" customHeight="false" outlineLevel="0" collapsed="false">
      <c r="B22" s="0" t="s">
        <v>517</v>
      </c>
    </row>
    <row r="23" customFormat="false" ht="12.8" hidden="false" customHeight="false" outlineLevel="0" collapsed="false">
      <c r="B23" s="0" t="s">
        <v>518</v>
      </c>
    </row>
    <row r="24" customFormat="false" ht="12.8" hidden="false" customHeight="false" outlineLevel="0" collapsed="false">
      <c r="B24" s="0" t="s">
        <v>519</v>
      </c>
    </row>
    <row r="25" customFormat="false" ht="12.8" hidden="false" customHeight="false" outlineLevel="0" collapsed="false">
      <c r="B25" s="0" t="s">
        <v>520</v>
      </c>
    </row>
    <row r="26" customFormat="false" ht="12.8" hidden="false" customHeight="false" outlineLevel="0" collapsed="false">
      <c r="B26" s="0" t="s">
        <v>521</v>
      </c>
    </row>
    <row r="27" customFormat="false" ht="12.8" hidden="false" customHeight="false" outlineLevel="0" collapsed="false">
      <c r="B27" s="0" t="s">
        <v>522</v>
      </c>
    </row>
    <row r="28" customFormat="false" ht="12.8" hidden="false" customHeight="false" outlineLevel="0" collapsed="false">
      <c r="B28" s="0" t="s">
        <v>523</v>
      </c>
    </row>
    <row r="29" customFormat="false" ht="12.8" hidden="false" customHeight="false" outlineLevel="0" collapsed="false">
      <c r="B29" s="0" t="s">
        <v>524</v>
      </c>
    </row>
    <row r="30" customFormat="false" ht="12.8" hidden="false" customHeight="false" outlineLevel="0" collapsed="false">
      <c r="B30" s="0" t="s">
        <v>525</v>
      </c>
    </row>
    <row r="31" customFormat="false" ht="12.8" hidden="false" customHeight="false" outlineLevel="0" collapsed="false">
      <c r="B31" s="0" t="s">
        <v>526</v>
      </c>
    </row>
    <row r="32" customFormat="false" ht="12.8" hidden="false" customHeight="false" outlineLevel="0" collapsed="false">
      <c r="B32" s="0" t="s">
        <v>527</v>
      </c>
    </row>
    <row r="33" customFormat="false" ht="12.8" hidden="false" customHeight="false" outlineLevel="0" collapsed="false">
      <c r="B33" s="0" t="s">
        <v>528</v>
      </c>
    </row>
    <row r="34" customFormat="false" ht="12.8" hidden="false" customHeight="false" outlineLevel="0" collapsed="false">
      <c r="B34" s="0" t="s">
        <v>529</v>
      </c>
    </row>
    <row r="35" customFormat="false" ht="12.8" hidden="false" customHeight="false" outlineLevel="0" collapsed="false">
      <c r="B35" s="0" t="s">
        <v>530</v>
      </c>
    </row>
    <row r="36" customFormat="false" ht="12.8" hidden="false" customHeight="false" outlineLevel="0" collapsed="false">
      <c r="B36" s="0" t="s">
        <v>531</v>
      </c>
    </row>
    <row r="37" customFormat="false" ht="12.8" hidden="false" customHeight="false" outlineLevel="0" collapsed="false">
      <c r="B37" s="0" t="s">
        <v>428</v>
      </c>
    </row>
    <row r="38" customFormat="false" ht="12.8" hidden="false" customHeight="false" outlineLevel="0" collapsed="false">
      <c r="B38" s="0" t="s">
        <v>532</v>
      </c>
    </row>
    <row r="39" customFormat="false" ht="12.8" hidden="false" customHeight="false" outlineLevel="0" collapsed="false">
      <c r="B39" s="0" t="s">
        <v>533</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570312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534</v>
      </c>
    </row>
    <row r="4" customFormat="false" ht="12.8" hidden="false" customHeight="false" outlineLevel="0" collapsed="false">
      <c r="B4" s="0" t="s">
        <v>535</v>
      </c>
    </row>
    <row r="5" customFormat="false" ht="12.8" hidden="false" customHeight="false" outlineLevel="0" collapsed="false">
      <c r="B5" s="0" t="s">
        <v>536</v>
      </c>
    </row>
    <row r="6" customFormat="false" ht="12.8" hidden="false" customHeight="false" outlineLevel="0" collapsed="false">
      <c r="B6" s="0" t="s">
        <v>537</v>
      </c>
    </row>
    <row r="7" customFormat="false" ht="12.8" hidden="false" customHeight="false" outlineLevel="0" collapsed="false">
      <c r="B7" s="0" t="s">
        <v>538</v>
      </c>
    </row>
    <row r="8" customFormat="false" ht="15" hidden="false" customHeight="false" outlineLevel="0" collapsed="false">
      <c r="B8" s="72" t="s">
        <v>539</v>
      </c>
    </row>
    <row r="9" customFormat="false" ht="12.8" hidden="false" customHeight="false" outlineLevel="0" collapsed="false">
      <c r="B9" s="0" t="s">
        <v>540</v>
      </c>
    </row>
    <row r="10" customFormat="false" ht="12.8" hidden="false" customHeight="false" outlineLevel="0" collapsed="false">
      <c r="B10" s="73" t="s">
        <v>541</v>
      </c>
    </row>
    <row r="11" customFormat="false" ht="12.8" hidden="false" customHeight="false" outlineLevel="0" collapsed="false">
      <c r="B11" s="73" t="s">
        <v>542</v>
      </c>
    </row>
    <row r="14" customFormat="false" ht="12.8" hidden="false" customHeight="false" outlineLevel="0" collapsed="false">
      <c r="B14" s="0" t="s">
        <v>543</v>
      </c>
    </row>
    <row r="20" customFormat="false" ht="12.8" hidden="false" customHeight="false" outlineLevel="0" collapsed="false">
      <c r="B20" s="0" t="s">
        <v>544</v>
      </c>
    </row>
    <row r="21" customFormat="false" ht="12.8" hidden="false" customHeight="false" outlineLevel="0" collapsed="false">
      <c r="B21" s="0" t="s">
        <v>545</v>
      </c>
    </row>
    <row r="22" customFormat="false" ht="12.8" hidden="false" customHeight="false" outlineLevel="0" collapsed="false">
      <c r="B22" s="0" t="s">
        <v>546</v>
      </c>
    </row>
    <row r="23" customFormat="false" ht="12.8" hidden="false" customHeight="false" outlineLevel="0" collapsed="false">
      <c r="B23" s="0" t="s">
        <v>547</v>
      </c>
    </row>
    <row r="24" customFormat="false" ht="12.8" hidden="false" customHeight="false" outlineLevel="0" collapsed="false">
      <c r="B24" s="0" t="s">
        <v>383</v>
      </c>
    </row>
    <row r="25" customFormat="false" ht="12.8" hidden="false" customHeight="false" outlineLevel="0" collapsed="false">
      <c r="B25" s="0" t="s">
        <v>548</v>
      </c>
    </row>
    <row r="26" customFormat="false" ht="12.8" hidden="false" customHeight="false" outlineLevel="0" collapsed="false">
      <c r="B26" s="0" t="s">
        <v>549</v>
      </c>
    </row>
    <row r="27" customFormat="false" ht="12.8" hidden="false" customHeight="false" outlineLevel="0" collapsed="false">
      <c r="B27" s="0" t="s">
        <v>550</v>
      </c>
    </row>
    <row r="28" customFormat="false" ht="12.8" hidden="false" customHeight="false" outlineLevel="0" collapsed="false">
      <c r="B28" s="0" t="s">
        <v>551</v>
      </c>
    </row>
    <row r="29" customFormat="false" ht="12.8" hidden="false" customHeight="false" outlineLevel="0" collapsed="false">
      <c r="B29" s="0" t="s">
        <v>552</v>
      </c>
    </row>
    <row r="30" customFormat="false" ht="12.8" hidden="false" customHeight="false" outlineLevel="0" collapsed="false">
      <c r="B30" s="0" t="s">
        <v>553</v>
      </c>
    </row>
    <row r="31" customFormat="false" ht="12.8" hidden="false" customHeight="false" outlineLevel="0" collapsed="false">
      <c r="B31" s="0" t="s">
        <v>554</v>
      </c>
    </row>
    <row r="32" customFormat="false" ht="12.8" hidden="false" customHeight="false" outlineLevel="0" collapsed="false">
      <c r="B32" s="0" t="s">
        <v>555</v>
      </c>
    </row>
    <row r="33" customFormat="false" ht="12.8" hidden="false" customHeight="false" outlineLevel="0" collapsed="false">
      <c r="B33" s="0" t="s">
        <v>556</v>
      </c>
    </row>
    <row r="34" customFormat="false" ht="12.8" hidden="false" customHeight="false" outlineLevel="0" collapsed="false">
      <c r="B34" s="0" t="s">
        <v>557</v>
      </c>
    </row>
    <row r="35" customFormat="false" ht="12.8" hidden="false" customHeight="false" outlineLevel="0" collapsed="false">
      <c r="B35" s="0" t="s">
        <v>558</v>
      </c>
    </row>
    <row r="36" customFormat="false" ht="12.8" hidden="false" customHeight="false" outlineLevel="0" collapsed="false">
      <c r="B36" s="0" t="s">
        <v>559</v>
      </c>
    </row>
    <row r="37" customFormat="false" ht="12.8" hidden="false" customHeight="false" outlineLevel="0" collapsed="false">
      <c r="B37" s="0" t="s">
        <v>428</v>
      </c>
    </row>
    <row r="38" customFormat="false" ht="12.8" hidden="false" customHeight="false" outlineLevel="0" collapsed="false">
      <c r="B38" s="0" t="s">
        <v>560</v>
      </c>
    </row>
    <row r="39" customFormat="false" ht="12.8" hidden="false" customHeight="false" outlineLevel="0" collapsed="false">
      <c r="B39" s="0" t="s">
        <v>561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57031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2" t="s">
        <v>562</v>
      </c>
    </row>
    <row r="4" customFormat="false" ht="15" hidden="false" customHeight="false" outlineLevel="0" collapsed="false">
      <c r="B4" s="72" t="s">
        <v>563</v>
      </c>
    </row>
    <row r="5" customFormat="false" ht="12.8" hidden="false" customHeight="false" outlineLevel="0" collapsed="false">
      <c r="B5" s="0" t="s">
        <v>564</v>
      </c>
    </row>
    <row r="6" customFormat="false" ht="15" hidden="false" customHeight="false" outlineLevel="0" collapsed="false">
      <c r="B6" s="72" t="s">
        <v>565</v>
      </c>
    </row>
    <row r="7" customFormat="false" ht="15" hidden="false" customHeight="false" outlineLevel="0" collapsed="false">
      <c r="B7" s="72" t="s">
        <v>566</v>
      </c>
    </row>
    <row r="8" customFormat="false" ht="12.8" hidden="false" customHeight="false" outlineLevel="0" collapsed="false">
      <c r="B8" s="0" t="s">
        <v>567</v>
      </c>
    </row>
    <row r="9" customFormat="false" ht="12.8" hidden="false" customHeight="false" outlineLevel="0" collapsed="false">
      <c r="B9" s="74" t="s">
        <v>568</v>
      </c>
    </row>
    <row r="10" customFormat="false" ht="12.8" hidden="false" customHeight="false" outlineLevel="0" collapsed="false">
      <c r="B10" s="0" t="s">
        <v>569</v>
      </c>
    </row>
    <row r="11" customFormat="false" ht="12.8" hidden="false" customHeight="false" outlineLevel="0" collapsed="false">
      <c r="B11" s="0" t="s">
        <v>570</v>
      </c>
    </row>
    <row r="14" customFormat="false" ht="15" hidden="false" customHeight="false" outlineLevel="0" collapsed="false">
      <c r="B14" s="72" t="s">
        <v>571</v>
      </c>
    </row>
    <row r="20" customFormat="false" ht="12.8" hidden="false" customHeight="false" outlineLevel="0" collapsed="false">
      <c r="B20" s="0" t="s">
        <v>572</v>
      </c>
    </row>
    <row r="21" customFormat="false" ht="12.8" hidden="false" customHeight="false" outlineLevel="0" collapsed="false">
      <c r="B21" s="0" t="s">
        <v>573</v>
      </c>
    </row>
    <row r="22" customFormat="false" ht="12.8" hidden="false" customHeight="false" outlineLevel="0" collapsed="false">
      <c r="B22" s="0" t="s">
        <v>517</v>
      </c>
    </row>
    <row r="23" customFormat="false" ht="12.8" hidden="false" customHeight="false" outlineLevel="0" collapsed="false">
      <c r="B23" s="0" t="s">
        <v>574</v>
      </c>
    </row>
    <row r="24" customFormat="false" ht="12.8" hidden="false" customHeight="false" outlineLevel="0" collapsed="false">
      <c r="B24" s="0" t="s">
        <v>383</v>
      </c>
    </row>
    <row r="25" customFormat="false" ht="12.8" hidden="false" customHeight="false" outlineLevel="0" collapsed="false">
      <c r="B25" s="0" t="s">
        <v>575</v>
      </c>
    </row>
    <row r="26" customFormat="false" ht="12.8" hidden="false" customHeight="false" outlineLevel="0" collapsed="false">
      <c r="B26" s="0" t="s">
        <v>521</v>
      </c>
    </row>
    <row r="27" customFormat="false" ht="12.8" hidden="false" customHeight="false" outlineLevel="0" collapsed="false">
      <c r="B27" s="0" t="s">
        <v>576</v>
      </c>
    </row>
    <row r="28" customFormat="false" ht="12.8" hidden="false" customHeight="false" outlineLevel="0" collapsed="false">
      <c r="B28" s="0" t="s">
        <v>577</v>
      </c>
    </row>
    <row r="29" customFormat="false" ht="12.8" hidden="false" customHeight="false" outlineLevel="0" collapsed="false">
      <c r="B29" s="0" t="s">
        <v>578</v>
      </c>
    </row>
    <row r="30" customFormat="false" ht="12.8" hidden="false" customHeight="false" outlineLevel="0" collapsed="false">
      <c r="B30" s="0" t="s">
        <v>579</v>
      </c>
    </row>
    <row r="31" customFormat="false" ht="12.8" hidden="false" customHeight="false" outlineLevel="0" collapsed="false">
      <c r="B31" s="0" t="s">
        <v>580</v>
      </c>
    </row>
    <row r="32" customFormat="false" ht="12.8" hidden="false" customHeight="false" outlineLevel="0" collapsed="false">
      <c r="B32" s="0" t="s">
        <v>581</v>
      </c>
    </row>
    <row r="33" customFormat="false" ht="12.8" hidden="false" customHeight="false" outlineLevel="0" collapsed="false">
      <c r="B33" s="0" t="s">
        <v>582</v>
      </c>
    </row>
    <row r="34" customFormat="false" ht="12.8" hidden="false" customHeight="false" outlineLevel="0" collapsed="false">
      <c r="B34" s="0" t="s">
        <v>583</v>
      </c>
    </row>
    <row r="35" customFormat="false" ht="12.8" hidden="false" customHeight="false" outlineLevel="0" collapsed="false">
      <c r="B35" s="0" t="s">
        <v>558</v>
      </c>
    </row>
    <row r="36" customFormat="false" ht="12.8" hidden="false" customHeight="false" outlineLevel="0" collapsed="false">
      <c r="B36" s="0" t="s">
        <v>584</v>
      </c>
    </row>
    <row r="37" customFormat="false" ht="12.8" hidden="false" customHeight="false" outlineLevel="0" collapsed="false">
      <c r="B37" s="0" t="s">
        <v>502</v>
      </c>
    </row>
    <row r="38" customFormat="false" ht="12.8" hidden="false" customHeight="false" outlineLevel="0" collapsed="false">
      <c r="B38" s="0" t="s">
        <v>585</v>
      </c>
    </row>
    <row r="39" customFormat="false" ht="12.8" hidden="false" customHeight="false" outlineLevel="0" collapsed="false">
      <c r="B39" s="0" t="s">
        <v>586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57031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587</v>
      </c>
    </row>
    <row r="4" customFormat="false" ht="12.8" hidden="false" customHeight="false" outlineLevel="0" collapsed="false">
      <c r="B4" s="0" t="s">
        <v>588</v>
      </c>
    </row>
    <row r="5" customFormat="false" ht="12.8" hidden="false" customHeight="false" outlineLevel="0" collapsed="false">
      <c r="B5" s="0" t="s">
        <v>589</v>
      </c>
    </row>
    <row r="6" customFormat="false" ht="12.8" hidden="false" customHeight="false" outlineLevel="0" collapsed="false">
      <c r="B6" s="0" t="s">
        <v>590</v>
      </c>
    </row>
    <row r="7" customFormat="false" ht="12.8" hidden="false" customHeight="false" outlineLevel="0" collapsed="false">
      <c r="B7" s="0" t="s">
        <v>591</v>
      </c>
    </row>
    <row r="8" customFormat="false" ht="12.8" hidden="false" customHeight="false" outlineLevel="0" collapsed="false">
      <c r="B8" s="0" t="s">
        <v>592</v>
      </c>
    </row>
    <row r="9" customFormat="false" ht="12.8" hidden="false" customHeight="false" outlineLevel="0" collapsed="false">
      <c r="B9" s="0" t="s">
        <v>593</v>
      </c>
    </row>
    <row r="10" customFormat="false" ht="12.8" hidden="false" customHeight="false" outlineLevel="0" collapsed="false">
      <c r="B10" s="0" t="s">
        <v>594</v>
      </c>
    </row>
    <row r="11" customFormat="false" ht="12.8" hidden="false" customHeight="false" outlineLevel="0" collapsed="false">
      <c r="B11" s="0" t="s">
        <v>595</v>
      </c>
    </row>
    <row r="14" customFormat="false" ht="12.8" hidden="false" customHeight="false" outlineLevel="0" collapsed="false">
      <c r="B14" s="0"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599</v>
      </c>
    </row>
    <row r="23" customFormat="false" ht="12.8" hidden="false" customHeight="false" outlineLevel="0" collapsed="false">
      <c r="B23" s="0" t="s">
        <v>600</v>
      </c>
    </row>
    <row r="24" customFormat="false" ht="12.8" hidden="false" customHeight="false" outlineLevel="0" collapsed="false">
      <c r="B24" s="0" t="s">
        <v>383</v>
      </c>
    </row>
    <row r="25" customFormat="false" ht="12.8" hidden="false" customHeight="false" outlineLevel="0" collapsed="false">
      <c r="B25" s="0" t="s">
        <v>601</v>
      </c>
    </row>
    <row r="26" customFormat="false" ht="12.8" hidden="false" customHeight="false" outlineLevel="0" collapsed="false">
      <c r="B26" s="0" t="s">
        <v>602</v>
      </c>
    </row>
    <row r="27" customFormat="false" ht="12.8" hidden="false" customHeight="false" outlineLevel="0" collapsed="false">
      <c r="B27" s="0" t="s">
        <v>603</v>
      </c>
    </row>
    <row r="28" customFormat="false" ht="12.8" hidden="false" customHeight="false" outlineLevel="0" collapsed="false">
      <c r="B28" s="0" t="s">
        <v>604</v>
      </c>
    </row>
    <row r="29" customFormat="false" ht="12.8" hidden="false" customHeight="false" outlineLevel="0" collapsed="false">
      <c r="B29" s="0" t="s">
        <v>605</v>
      </c>
    </row>
    <row r="30" customFormat="false" ht="12.8" hidden="false" customHeight="false" outlineLevel="0" collapsed="false">
      <c r="B30" s="0" t="s">
        <v>606</v>
      </c>
    </row>
    <row r="31" customFormat="false" ht="12.8" hidden="false" customHeight="false" outlineLevel="0" collapsed="false">
      <c r="B31" s="0" t="s">
        <v>607</v>
      </c>
    </row>
    <row r="32" customFormat="false" ht="12.8" hidden="false" customHeight="false" outlineLevel="0" collapsed="false">
      <c r="B32" s="0" t="s">
        <v>608</v>
      </c>
    </row>
    <row r="33" customFormat="false" ht="12.8" hidden="false" customHeight="false" outlineLevel="0" collapsed="false">
      <c r="B33" s="0" t="s">
        <v>609</v>
      </c>
    </row>
    <row r="34" customFormat="false" ht="12.8" hidden="false" customHeight="false" outlineLevel="0" collapsed="false">
      <c r="B34" s="0" t="s">
        <v>610</v>
      </c>
    </row>
    <row r="35" customFormat="false" ht="12.8" hidden="false" customHeight="false" outlineLevel="0" collapsed="false">
      <c r="B35" s="0" t="s">
        <v>611</v>
      </c>
    </row>
    <row r="36" customFormat="false" ht="12.8" hidden="false" customHeight="false" outlineLevel="0" collapsed="false">
      <c r="B36" s="0" t="s">
        <v>501</v>
      </c>
    </row>
    <row r="37" customFormat="false" ht="12.8" hidden="false" customHeight="false" outlineLevel="0" collapsed="false">
      <c r="B37" s="0" t="s">
        <v>428</v>
      </c>
    </row>
    <row r="38" customFormat="false" ht="12.8" hidden="false" customHeight="false" outlineLevel="0" collapsed="false">
      <c r="B38" s="0" t="s">
        <v>612</v>
      </c>
    </row>
    <row r="39" customFormat="false" ht="12.8" hidden="false" customHeight="false" outlineLevel="0" collapsed="false">
      <c r="B39" s="0" t="s">
        <v>613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2021-02-28T21:50:09Z</dcterms:modified>
  <cp:revision>105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