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<sst xmlns="http://schemas.openxmlformats.org/spreadsheetml/2006/main" count="799" uniqueCount="648">
  <si>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</si>
  <si>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</si>
  <si>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</si>
  <si>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</si>
  <si>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</si>
  <si>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</si>
  <si>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</si>
  <si>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</si>
  <si>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</si>
  <si>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</si>
  <si>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</si>
  <si>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</si>
  <si>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</si>
  <si>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</si>
  <si>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</si>
  <si>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</si>
  <si>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</si>
  <si>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</si>
  <si>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</si>
  <si>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</si>
  <si>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</si>
  <si>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</si>
  <si>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</si>
  <si>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</si>
  <si>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</si>
  <si>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</si>
  <si>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</si>
  <si>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</si>
  <si>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</si>
  <si>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</si>
  <si>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</si>
  <si>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</si>
  <si>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</si>
  <si>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</si>
  <si>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</si>
  <si>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</si>
  <si>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</si>
  <si>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</si>
  <si>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</si>
  <si>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</si>
  <si>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</si>
  <si>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</si>
  <si>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</si>
  <si>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</si>
  <si>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</si>
  <si>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</si>
  <si>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</si>
  <si>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</si>
  <si>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</si>
  <si>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</si>
  <si>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</si>
  <si>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</si>
  <si>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</si>
  <si>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</si>
  <si>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</si>
  <si>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</si>
  <si>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</si>
  <si>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</si>
  <si>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</si>
  <si>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</si>
  <si>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</si>
  <si>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</si>
  <si>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</si>
  <si>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</si>
  <si>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</si>
  <si>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</si>
  <si>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</si>
  <si>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</si>
  <si>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</si>
  <si>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</si>
  <si>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</si>
  <si>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</si>
  <si>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</si>
  <si>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</si>
  <si>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</si>
  <si>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</si>
  <si>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</si>
  <si>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</si>
  <si>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</si>
  <si>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</si>
  <si>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</si>
  <si>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</si>
  <si>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</si>
  <si>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</si>
  <si>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</si>
  <si>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</si>
  <si>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</si>
  <si>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</si>
  <si>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</si>
  <si>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</si>
  <si>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</si>
  <si>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</si>
  <si>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</si>
  <si>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</si>
  <si>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</si>
  <si>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</si>
  <si>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</si>
  <si>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</si>
  <si>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</si>
  <si>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</si>
  <si>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</si>
  <si>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</si>
  <si>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</si>
  <si>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</si>
  <si>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</si>
  <si>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</si>
  <si>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</si>
  <si>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</si>
  <si>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</si>
  <si>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</si>
  <si>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</si>
  <si>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</si>
  <si>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</si>
  <si>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</si>
  <si>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</si>
  <si>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</si>
  <si>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</si>
  <si>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</si>
  <si>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</si>
  <si>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</si>
  <si>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</si>
  <si>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</si>
  <si>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</si>
  <si>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</si>
  <si>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</si>
  <si>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</si>
  <si>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</si>
  <si>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</si>
  <si>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</si>
  <si>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</si>
  <si>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</si>
  <si>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</si>
  <si>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</si>
  <si>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</si>
  <si>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</si>
  <si>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</si>
  <si>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</si>
  <si>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</si>
  <si>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</si>
  <si>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</si>
  <si>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</si>
  <si>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</si>
  <si>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</si>
  <si>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</si>
  <si>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</si>
  <si>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</si>
  <si>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</si>
  <si>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</si>
  <si>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</si>
  <si>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</si>
  <si>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</si>
  <si>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</si>
  <si>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</si>
  <si>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</si>
  <si>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</si>
  <si>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</si>
  <si>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</si>
  <si>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</si>
  <si>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</si>
  <si>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</si>
  <si>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</si>
  <si>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</si>
  <si>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</si>
  <si>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</si>
  <si>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</si>
  <si>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</si>
  <si>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</si>
  <si>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</si>
  <si>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</si>
  <si>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</si>
  <si>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</si>
  <si>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</si>
  <si>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</si>
  <si>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</si>
  <si>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</si>
  <si>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</si>
  <si>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</si>
  <si>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</si>
  <si>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</si>
  <si>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</si>
  <si>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</si>
  <si>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</si>
  <si>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</si>
  <si>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</si>
  <si>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</si>
  <si>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</si>
  <si>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</si>
  <si>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</si>
  <si>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</si>
  <si>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</si>
  <si>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</si>
  <si>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</si>
  <si>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</si>
  <si>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</si>
  <si>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</si>
  <si>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</si>
  <si>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</si>
  <si>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</si>
  <si>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</si>
  <si>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</si>
  <si>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</si>
  <si>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</si>
  <si>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</si>
  <si>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</si>
  <si>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</si>
  <si>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</si>
  <si>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</si>
  <si>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</si>
  <si>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</si>
  <si>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</si>
  <si>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</si>
  <si>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</si>
  <si>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</si>
  <si>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</si>
  <si>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</si>
  <si>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</si>
  <si>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</si>
  <si>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</si>
  <si>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</si>
  <si>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</si>
  <si>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</si>
  <si>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</si>
  <si>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</si>
  <si>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</si>
  <si>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</si>
  <si>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</si>
  <si>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</si>
  <si>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</si>
  <si>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</si>
  <si>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</si>
  <si>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</si>
  <si>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</si>
  <si>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</si>
  <si>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</si>
  <si>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</si>
  <si>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</si>
  <si>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</si>
  <si>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</si>
  <si>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</si>
  <si>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</si>
  <si>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</si>
  <si>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</si>
  <si>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</si>
  <si>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</si>
  <si>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</si>
  <si>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</si>
  <si>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</si>
  <si>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</si>
  <si>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</si>
  <si>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</si>
  <si>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</si>
  <si>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</si>
  <si>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</si>
  <si>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</si>
  <si>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</si>
  <si>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</si>
  <si>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</si>
  <si>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</si>
  <si>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</si>
  <si>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</si>
  <si>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</si>
  <si>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</si>
  <si>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</si>
  <si>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</si>
  <si>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</si>
  <si>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</si>
  <si>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</si>
  <si>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</si>
  <si>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</si>
  <si>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</si>
  <si>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</si>
  <si>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</si>
  <si>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</si>
  <si>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</si>
  <si>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</si>
  <si>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</si>
  <si>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</si>
  <si>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</si>
  <si>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</si>
  <si>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</si>
  <si>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</si>
  <si>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</si>
  <si>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</si>
  <si>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</si>
  <si>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</si>
  <si>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</si>
  <si>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</si>
  <si>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</si>
  <si>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</si>
  <si>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</si>
  <si>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</si>
  <si>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</si>
  <si>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</si>
  <si>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</si>
  <si>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</si>
  <si>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</si>
  <si>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</si>
  <si>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</si>
  <si>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</si>
  <si>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</si>
  <si>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</si>
  <si>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</si>
  <si>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</si>
  <si>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</si>
  <si>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</si>
  <si>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</si>
  <si>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</si>
  <si>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</si>
  <si>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</si>
  <si>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</si>
  <si>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</si>
  <si>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</si>
  <si>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</si>
  <si>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</si>
  <si>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</si>
  <si>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</si>
  <si>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</si>
  <si>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</si>
  <si>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</si>
  <si>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</si>
  <si>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</si>
  <si>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</si>
  <si>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</si>
  <si>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</si>
  <si>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</si>
  <si>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</si>
  <si>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</si>
  <si>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</si>
  <si>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</si>
  <si>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</si>
  <si>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</si>
  <si>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</si>
  <si>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</si>
  <si>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</si>
  <si>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</si>
  <si>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</si>
  <si>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</si>
  <si>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</si>
  <si>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</si>
  <si>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</si>
  <si>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</si>
  <si>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</si>
  <si>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</si>
  <si>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</si>
  <si>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</si>
  <si>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</si>
  <si>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</si>
  <si>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</si>
  <si>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</si>
  <si>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</si>
  <si>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</si>
  <si>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</si>
  <si>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</si>
  <si>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</si>
  <si>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</si>
  <si>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</si>
  <si>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</si>
  <si>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</si>
  <si>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</si>
  <si>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</si>
  <si>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</si>
  <si>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</si>
  <si>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</si>
  <si>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</si>
  <si>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</si>
  <si>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T530 Reg - DE</t>
  </si>
  <si>
    <t xml:space="preserve">German</t>
  </si>
  <si>
    <t xml:space="preserve">Lenovo/T530/RG/DE</t>
  </si>
  <si>
    <t xml:space="preserve">Price – NON-Backlit</t>
  </si>
  <si>
    <t xml:space="preserve">Lenovo T530 Reg - FR</t>
  </si>
  <si>
    <t xml:space="preserve">French</t>
  </si>
  <si>
    <t xml:space="preserve">Lenovo/T530/RG/FR</t>
  </si>
  <si>
    <t xml:space="preserve">Packing size</t>
  </si>
  <si>
    <t xml:space="preserve">Big</t>
  </si>
  <si>
    <t xml:space="preserve">Lenovo T530 Reg - IT</t>
  </si>
  <si>
    <t xml:space="preserve">Italian</t>
  </si>
  <si>
    <t xml:space="preserve">Lenovo/T530/RG/IT</t>
  </si>
  <si>
    <t xml:space="preserve">Package height (CM)</t>
  </si>
  <si>
    <t xml:space="preserve">Lenovo T530 Reg - ES</t>
  </si>
  <si>
    <t xml:space="preserve">Spanish</t>
  </si>
  <si>
    <t xml:space="preserve">Lenovo/T530/RG/ES</t>
  </si>
  <si>
    <t xml:space="preserve">Package width (CM)</t>
  </si>
  <si>
    <t xml:space="preserve">Lenovo T530 Reg - UK</t>
  </si>
  <si>
    <t xml:space="preserve">UK</t>
  </si>
  <si>
    <t xml:space="preserve">Lenovo/T530/RG/UK</t>
  </si>
  <si>
    <t xml:space="preserve">Package length (CM)</t>
  </si>
  <si>
    <t xml:space="preserve">Lenovo T530 Reg - NOR</t>
  </si>
  <si>
    <t xml:space="preserve">Scandinavian – Nordic</t>
  </si>
  <si>
    <t xml:space="preserve">Lenovo/T530/RG/NOR</t>
  </si>
  <si>
    <t xml:space="preserve">Origin of Product</t>
  </si>
  <si>
    <t xml:space="preserve">Lenovo T530 Reg - BE</t>
  </si>
  <si>
    <t xml:space="preserve">Belgian</t>
  </si>
  <si>
    <t xml:space="preserve">04X1359</t>
  </si>
  <si>
    <t xml:space="preserve">Package weight (GR)</t>
  </si>
  <si>
    <t xml:space="preserve">Lenovo T530 Reg - BG</t>
  </si>
  <si>
    <t xml:space="preserve">Bulgarian</t>
  </si>
  <si>
    <t xml:space="preserve">04X1360</t>
  </si>
  <si>
    <t xml:space="preserve">Lenovo T530 Reg - CZ</t>
  </si>
  <si>
    <t xml:space="preserve">Czech</t>
  </si>
  <si>
    <t xml:space="preserve">04X1361</t>
  </si>
  <si>
    <t xml:space="preserve">Parent sku</t>
  </si>
  <si>
    <t xml:space="preserve">Lenovo T530 Parent</t>
  </si>
  <si>
    <t xml:space="preserve">Lenovo T530 Reg - DK</t>
  </si>
  <si>
    <t xml:space="preserve">Danish</t>
  </si>
  <si>
    <t xml:space="preserve">04X1249</t>
  </si>
  <si>
    <t xml:space="preserve">Parent EAN</t>
  </si>
  <si>
    <t xml:space="preserve">Lenovo T530 Reg - HU</t>
  </si>
  <si>
    <t xml:space="preserve">Hungarian</t>
  </si>
  <si>
    <t xml:space="preserve">Lenovo T530 Reg - NL</t>
  </si>
  <si>
    <t xml:space="preserve">Dutch</t>
  </si>
  <si>
    <t xml:space="preserve">04X1259</t>
  </si>
  <si>
    <t xml:space="preserve">Item_type</t>
  </si>
  <si>
    <t xml:space="preserve">laptop-computer-replacement-parts</t>
  </si>
  <si>
    <t xml:space="preserve">Lenovo T530 Reg - NO</t>
  </si>
  <si>
    <t xml:space="preserve">Norwegian</t>
  </si>
  <si>
    <t xml:space="preserve">Lenovo T530 Reg - PL</t>
  </si>
  <si>
    <t xml:space="preserve">Polish</t>
  </si>
  <si>
    <t xml:space="preserve">Default quantity</t>
  </si>
  <si>
    <t xml:space="preserve">Lenovo T530 Reg - PT</t>
  </si>
  <si>
    <t xml:space="preserve">Portuguese</t>
  </si>
  <si>
    <t xml:space="preserve">Lenovo T530 Reg - SE/FI</t>
  </si>
  <si>
    <t xml:space="preserve">Swedish – Finnish</t>
  </si>
  <si>
    <t xml:space="preserve">Format</t>
  </si>
  <si>
    <t xml:space="preserve">PartialUpdate</t>
  </si>
  <si>
    <t xml:space="preserve">Lenovo T530 Reg - CH</t>
  </si>
  <si>
    <t xml:space="preserve">Swiss</t>
  </si>
  <si>
    <t xml:space="preserve">04X1380</t>
  </si>
  <si>
    <t xml:space="preserve">Lenovo T530 Reg - US INT</t>
  </si>
  <si>
    <t xml:space="preserve">US International</t>
  </si>
  <si>
    <t xml:space="preserve">Lenovo/T530/RG/USI</t>
  </si>
  <si>
    <t xml:space="preserve">Lenovo T530 Reg - RUS</t>
  </si>
  <si>
    <t xml:space="preserve">Russian</t>
  </si>
  <si>
    <t xml:space="preserve">Bullet Point 1:</t>
  </si>
  <si>
    <t xml:space="preserve">Lenovo T530 Reg - US</t>
  </si>
  <si>
    <t xml:space="preserve">US</t>
  </si>
  <si>
    <t xml:space="preserve">Lenovo/T530/RG/US</t>
  </si>
  <si>
    <t xml:space="preserve">Bullet Point 2:</t>
  </si>
  <si>
    <t xml:space="preserve">Lenovo T530 - DE</t>
  </si>
  <si>
    <t xml:space="preserve">Lenovo/T530/BL/DE</t>
  </si>
  <si>
    <t xml:space="preserve">Bullet Point 5:</t>
  </si>
  <si>
    <t xml:space="preserve">Lenovo T530 - FR FBA</t>
  </si>
  <si>
    <t xml:space="preserve">Lenovo/T530/BL/FR</t>
  </si>
  <si>
    <t xml:space="preserve">Bullet Point 4:</t>
  </si>
  <si>
    <t xml:space="preserve">Lenovo T530 - IT FBA</t>
  </si>
  <si>
    <t xml:space="preserve">Lenovo/T530/BL/IT</t>
  </si>
  <si>
    <t xml:space="preserve">Lenovo T530 - ES FBA</t>
  </si>
  <si>
    <t xml:space="preserve">Lenovo/T530/BL/ES</t>
  </si>
  <si>
    <t xml:space="preserve">Lenovo T530 BL - UK V2</t>
  </si>
  <si>
    <t xml:space="preserve">Lenovo/T530/BL/UK</t>
  </si>
  <si>
    <t xml:space="preserve">Product Description</t>
  </si>
  <si>
    <t xml:space="preserve">Lenovo T530 BL - NOR V2</t>
  </si>
  <si>
    <t xml:space="preserve">Lenovo/T530/BL/NOR</t>
  </si>
  <si>
    <t xml:space="preserve">Lenovo T530 - BE</t>
  </si>
  <si>
    <t xml:space="preserve">Warranty Message</t>
  </si>
  <si>
    <t xml:space="preserve">Lenovo T530 BL - BG</t>
  </si>
  <si>
    <t xml:space="preserve">Lenovo T530 BL - CZ</t>
  </si>
  <si>
    <t xml:space="preserve">bullet point 4: regular</t>
  </si>
  <si>
    <t xml:space="preserve">Lenovo T530 BL - DK</t>
  </si>
  <si>
    <t xml:space="preserve">Lenovo T530 BL - HU</t>
  </si>
  <si>
    <t xml:space="preserve">Lenovo T530 BL - NL</t>
  </si>
  <si>
    <t xml:space="preserve">language</t>
  </si>
  <si>
    <t xml:space="preserve">Lenovo T530 BL - NO</t>
  </si>
  <si>
    <t xml:space="preserve">Marketplace</t>
  </si>
  <si>
    <t xml:space="preserve">Lenovo T530 BL - PL</t>
  </si>
  <si>
    <t xml:space="preserve">Lenovo T530 BL - PT</t>
  </si>
  <si>
    <t xml:space="preserve">Lenovo T530 BL - SE/FI</t>
  </si>
  <si>
    <t xml:space="preserve">Lenovo T530 - CH</t>
  </si>
  <si>
    <t xml:space="preserve">Lenovo T530 - US int</t>
  </si>
  <si>
    <t xml:space="preserve">Lenovo/T530/BL/USI</t>
  </si>
  <si>
    <t xml:space="preserve">Lenovo T530 BL - RUS</t>
  </si>
  <si>
    <t xml:space="preserve">Lenovo T530 BL - US V2</t>
  </si>
  <si>
    <t xml:space="preserve">Lenovo/T530/BL/US</t>
  </si>
  <si>
    <t xml:space="preserve">Update</t>
  </si>
  <si>
    <t xml:space="preserve">Small</t>
  </si>
  <si>
    <t xml:space="preserve">🇩🇪</t>
  </si>
  <si>
    <t xml:space="preserve">English</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</si>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</sst>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T14" activeCellId="0" sqref="MT1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v>
      </c>
      <c r="B5" s="38" t="str">
        <f aca="false">IF(ISBLANK(Values!E4),"",Values!F4)</f>
        <v>Lenovo T530 Reg - DE</v>
      </c>
      <c r="C5" s="32"/>
      <c r="D5" s="30" t="n">
        <f aca="false">IF(ISBLANK(Values!E4),"",Values!E4)</f>
        <v>5714401431015</v>
      </c>
      <c r="E5" s="31" t="str">
        <f aca="false">IF(ISBLANK(Values!E4),"","EAN")</f>
        <v>EAN</v>
      </c>
      <c r="F5" s="28"/>
      <c r="G5" s="32"/>
      <c r="H5" s="27"/>
      <c r="I5" s="27"/>
      <c r="J5" s="39"/>
      <c r="K5" s="28"/>
      <c r="L5" s="40"/>
      <c r="M5" s="41" t="str">
        <f aca="false">IF(ISBLANK(Values!E4),"",Values!$M4)</f>
        <v>https://raw.githubusercontent.com/PatrickVibild/TellusAmazonPictures/master/pictures/Lenovo/T530/RG/DE/1.jpg</v>
      </c>
      <c r="N5" s="41" t="str">
        <f aca="false">IF(ISBLANK(Values!$F4),"",Values!N4)</f>
        <v>https://raw.githubusercontent.com/PatrickVibild/TellusAmazonPictures/master/pictures/Lenovo/T530/RG/DE/2.jpg</v>
      </c>
      <c r="O5" s="41" t="str">
        <f aca="false">IF(ISBLANK(Values!$F4),"",Values!O4)</f>
        <v>https://raw.githubusercontent.com/PatrickVibild/TellusAmazonPictures/master/pictures/Lenovo/T530/RG/DE/3.jpg</v>
      </c>
      <c r="P5" s="41" t="str">
        <f aca="false">IF(ISBLANK(Values!$F4),"",Values!P4)</f>
        <v>https://raw.githubusercontent.com/PatrickVibild/TellusAmazonPictures/master/pictures/Lenovo/T530/RG/DE/4.jpg</v>
      </c>
      <c r="Q5" s="41" t="str">
        <f aca="false">IF(ISBLANK(Values!$F4),"",Values!Q4)</f>
        <v>https://raw.githubusercontent.com/PatrickVibild/TellusAmazonPictures/master/pictures/Lenovo/T530/RG/DE/5.jpg</v>
      </c>
      <c r="R5" s="41" t="str">
        <f aca="false">IF(ISBLANK(Values!$F4),"",Values!R4)</f>
        <v>https://raw.githubusercontent.com/PatrickVibild/TellusAmazonPictures/master/pictures/Lenovo/T530/RG/DE/6.jpg</v>
      </c>
      <c r="S5" s="41" t="str">
        <f aca="false">IF(ISBLANK(Values!$F4),"",Values!S4)</f>
        <v>https://raw.githubusercontent.com/PatrickVibild/TellusAmazonPictures/master/pictures/Lenovo/T530/RG/DE/7.jpg</v>
      </c>
      <c r="T5" s="41" t="str">
        <f aca="false">IF(ISBLANK(Values!$F4),"",Values!T4)</f>
        <v>https://raw.githubusercontent.com/PatrickVibild/TellusAmazonPictures/master/pictures/Lenovo/T530/RG/DE/8.jpg</v>
      </c>
      <c r="U5" s="41" t="str">
        <f aca="false">IF(ISBLANK(Values!$F4),"",Values!U4)</f>
        <v>https://raw.githubusercontent.com/PatrickVibild/TellusAmazonPictures/master/pictures/Lenovo/T530/RG/DE/9.jpg</v>
      </c>
      <c r="W5" s="32"/>
      <c r="X5" s="32"/>
      <c r="Y5" s="39"/>
      <c r="Z5" s="32"/>
      <c r="AA5" s="36" t="str">
        <f aca="false">IF(ISBLANK(Values!E4),"",Values!$B$20)</f>
        <v>PartialUpdate</v>
      </c>
      <c r="AI5" s="42"/>
      <c r="AJ5" s="43"/>
      <c r="AT5" s="28"/>
      <c r="AW5" s="0"/>
      <c r="BE5" s="27"/>
      <c r="BF5" s="27"/>
      <c r="BG5" s="27"/>
      <c r="BH5" s="27"/>
      <c r="DO5" s="27"/>
      <c r="DP5" s="27"/>
      <c r="DS5" s="31"/>
      <c r="DY5" s="0"/>
      <c r="DZ5" s="31"/>
      <c r="EA5" s="31"/>
      <c r="EB5" s="31"/>
      <c r="EC5" s="31"/>
      <c r="EV5" s="31"/>
      <c r="FE5" s="36"/>
      <c r="FO5" s="28"/>
    </row>
    <row r="6" customFormat="false" ht="15" hidden="false" customHeight="false" outlineLevel="0" collapsed="false">
      <c r="A6" s="27" t="str">
        <f aca="false">IF(ISBLANK(Values!E5),"",IF(Values!$B$37="EU","computercomponent","computer"))</f>
        <v>computer</v>
      </c>
      <c r="B6" s="38" t="str">
        <f aca="false">IF(ISBLANK(Values!E5),"",Values!F5)</f>
        <v>Lenovo T530 Reg - FR</v>
      </c>
      <c r="C6" s="32"/>
      <c r="D6" s="30" t="n">
        <f aca="false">IF(ISBLANK(Values!E5),"",Values!E5)</f>
        <v>5714401431022</v>
      </c>
      <c r="E6" s="31" t="str">
        <f aca="false">IF(ISBLANK(Values!E5),"","EAN")</f>
        <v>EAN</v>
      </c>
      <c r="F6" s="28"/>
      <c r="G6" s="32"/>
      <c r="H6" s="27"/>
      <c r="I6" s="27"/>
      <c r="J6" s="39"/>
      <c r="K6" s="28"/>
      <c r="L6" s="40"/>
      <c r="M6" s="41" t="str">
        <f aca="false">IF(ISBLANK(Values!E5),"",Values!$M5)</f>
        <v>https://raw.githubusercontent.com/PatrickVibild/TellusAmazonPictures/master/pictures/Lenovo/T530/RG/FR/1.jpg</v>
      </c>
      <c r="N6" s="41" t="str">
        <f aca="false">IF(ISBLANK(Values!$F5),"",Values!N5)</f>
        <v>https://raw.githubusercontent.com/PatrickVibild/TellusAmazonPictures/master/pictures/Lenovo/T530/RG/FR/2.jpg</v>
      </c>
      <c r="O6" s="41" t="str">
        <f aca="false">IF(ISBLANK(Values!$F5),"",Values!O5)</f>
        <v>https://raw.githubusercontent.com/PatrickVibild/TellusAmazonPictures/master/pictures/Lenovo/T530/RG/FR/3.jpg</v>
      </c>
      <c r="P6" s="41" t="str">
        <f aca="false">IF(ISBLANK(Values!$F5),"",Values!P5)</f>
        <v>https://raw.githubusercontent.com/PatrickVibild/TellusAmazonPictures/master/pictures/Lenovo/T530/RG/FR/4.jpg</v>
      </c>
      <c r="Q6" s="41" t="str">
        <f aca="false">IF(ISBLANK(Values!$F5),"",Values!Q5)</f>
        <v>https://raw.githubusercontent.com/PatrickVibild/TellusAmazonPictures/master/pictures/Lenovo/T530/RG/FR/5.jpg</v>
      </c>
      <c r="R6" s="41" t="str">
        <f aca="false">IF(ISBLANK(Values!$F5),"",Values!R5)</f>
        <v>https://raw.githubusercontent.com/PatrickVibild/TellusAmazonPictures/master/pictures/Lenovo/T530/RG/FR/6.jpg</v>
      </c>
      <c r="S6" s="41" t="str">
        <f aca="false">IF(ISBLANK(Values!$F5),"",Values!S5)</f>
        <v>https://raw.githubusercontent.com/PatrickVibild/TellusAmazonPictures/master/pictures/Lenovo/T530/RG/FR/7.jpg</v>
      </c>
      <c r="T6" s="41" t="str">
        <f aca="false">IF(ISBLANK(Values!$F5),"",Values!T5)</f>
        <v>https://raw.githubusercontent.com/PatrickVibild/TellusAmazonPictures/master/pictures/Lenovo/T530/RG/FR/8.jpg</v>
      </c>
      <c r="U6" s="41" t="str">
        <f aca="false">IF(ISBLANK(Values!$F5),"",Values!U5)</f>
        <v>https://raw.githubusercontent.com/PatrickVibild/TellusAmazonPictures/master/pictures/Lenovo/T530/RG/FR/9.jpg</v>
      </c>
      <c r="W6" s="32"/>
      <c r="X6" s="32"/>
      <c r="Y6" s="39"/>
      <c r="Z6" s="32"/>
      <c r="AA6" s="36" t="str">
        <f aca="false">IF(ISBLANK(Values!E5),"",Values!$B$20)</f>
        <v>PartialUpdate</v>
      </c>
      <c r="AI6" s="42"/>
      <c r="AJ6" s="43"/>
      <c r="AT6" s="28"/>
      <c r="BE6" s="27"/>
      <c r="BF6" s="27"/>
      <c r="BG6" s="27"/>
      <c r="BH6" s="27"/>
      <c r="DO6" s="27"/>
      <c r="DP6" s="27"/>
      <c r="DS6" s="31"/>
      <c r="DY6" s="0"/>
      <c r="DZ6" s="31"/>
      <c r="EA6" s="31"/>
      <c r="EB6" s="31"/>
      <c r="EC6" s="31"/>
      <c r="EV6" s="31"/>
      <c r="FO6" s="28"/>
    </row>
    <row r="7" customFormat="false" ht="15" hidden="false" customHeight="false" outlineLevel="0" collapsed="false">
      <c r="A7" s="27" t="str">
        <f aca="false">IF(ISBLANK(Values!E6),"",IF(Values!$B$37="EU","computercomponent","computer"))</f>
        <v>computer</v>
      </c>
      <c r="B7" s="38" t="str">
        <f aca="false">IF(ISBLANK(Values!E6),"",Values!F6)</f>
        <v>Lenovo T530 Reg - IT</v>
      </c>
      <c r="C7" s="32"/>
      <c r="D7" s="30" t="n">
        <f aca="false">IF(ISBLANK(Values!E6),"",Values!E6)</f>
        <v>5714401431039</v>
      </c>
      <c r="E7" s="31" t="str">
        <f aca="false">IF(ISBLANK(Values!E6),"","EAN")</f>
        <v>EAN</v>
      </c>
      <c r="F7" s="28"/>
      <c r="G7" s="32"/>
      <c r="H7" s="27"/>
      <c r="I7" s="27"/>
      <c r="J7" s="39"/>
      <c r="K7" s="28"/>
      <c r="L7" s="40"/>
      <c r="M7" s="41" t="str">
        <f aca="false">IF(ISBLANK(Values!E6),"",Values!$M6)</f>
        <v>https://raw.githubusercontent.com/PatrickVibild/TellusAmazonPictures/master/pictures/Lenovo/T530/RG/IT/1.jpg</v>
      </c>
      <c r="N7" s="41" t="str">
        <f aca="false">IF(ISBLANK(Values!$F6),"",Values!N6)</f>
        <v>https://raw.githubusercontent.com/PatrickVibild/TellusAmazonPictures/master/pictures/Lenovo/T530/RG/IT/2.jpg</v>
      </c>
      <c r="O7" s="41" t="str">
        <f aca="false">IF(ISBLANK(Values!$F6),"",Values!O6)</f>
        <v>https://raw.githubusercontent.com/PatrickVibild/TellusAmazonPictures/master/pictures/Lenovo/T530/RG/IT/3.jpg</v>
      </c>
      <c r="P7" s="41" t="str">
        <f aca="false">IF(ISBLANK(Values!$F6),"",Values!P6)</f>
        <v>https://raw.githubusercontent.com/PatrickVibild/TellusAmazonPictures/master/pictures/Lenovo/T530/RG/IT/4.jpg</v>
      </c>
      <c r="Q7" s="41" t="str">
        <f aca="false">IF(ISBLANK(Values!$F6),"",Values!Q6)</f>
        <v>https://raw.githubusercontent.com/PatrickVibild/TellusAmazonPictures/master/pictures/Lenovo/T530/RG/IT/5.jpg</v>
      </c>
      <c r="R7" s="41" t="str">
        <f aca="false">IF(ISBLANK(Values!$F6),"",Values!R6)</f>
        <v>https://raw.githubusercontent.com/PatrickVibild/TellusAmazonPictures/master/pictures/Lenovo/T530/RG/IT/6.jpg</v>
      </c>
      <c r="S7" s="41" t="str">
        <f aca="false">IF(ISBLANK(Values!$F6),"",Values!S6)</f>
        <v>https://raw.githubusercontent.com/PatrickVibild/TellusAmazonPictures/master/pictures/Lenovo/T530/RG/IT/7.jpg</v>
      </c>
      <c r="T7" s="41" t="str">
        <f aca="false">IF(ISBLANK(Values!$F6),"",Values!T6)</f>
        <v>https://raw.githubusercontent.com/PatrickVibild/TellusAmazonPictures/master/pictures/Lenovo/T530/RG/IT/8.jpg</v>
      </c>
      <c r="U7" s="41" t="str">
        <f aca="false">IF(ISBLANK(Values!$F6),"",Values!U6)</f>
        <v>https://raw.githubusercontent.com/PatrickVibild/TellusAmazonPictures/master/pictures/Lenovo/T530/RG/IT/9.jpg</v>
      </c>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0"/>
      <c r="DZ7" s="31"/>
      <c r="EA7" s="31"/>
      <c r="EB7" s="31"/>
      <c r="EC7" s="31"/>
      <c r="EV7" s="31"/>
      <c r="FI7" s="36"/>
      <c r="FJ7" s="36"/>
      <c r="FO7" s="28"/>
    </row>
    <row r="8" customFormat="false" ht="15" hidden="false" customHeight="false" outlineLevel="0" collapsed="false">
      <c r="A8" s="27" t="str">
        <f aca="false">IF(ISBLANK(Values!E7),"",IF(Values!$B$37="EU","computercomponent","computer"))</f>
        <v>computer</v>
      </c>
      <c r="B8" s="38" t="str">
        <f aca="false">IF(ISBLANK(Values!E7),"",Values!F7)</f>
        <v>Lenovo T530 Reg - ES</v>
      </c>
      <c r="C8" s="32"/>
      <c r="D8" s="30" t="n">
        <f aca="false">IF(ISBLANK(Values!E7),"",Values!E7)</f>
        <v>5714401431046</v>
      </c>
      <c r="E8" s="31" t="str">
        <f aca="false">IF(ISBLANK(Values!E7),"","EAN")</f>
        <v>EAN</v>
      </c>
      <c r="F8" s="28"/>
      <c r="G8" s="32"/>
      <c r="H8" s="27"/>
      <c r="I8" s="27"/>
      <c r="J8" s="39"/>
      <c r="K8" s="28"/>
      <c r="L8" s="40"/>
      <c r="M8" s="41" t="str">
        <f aca="false">IF(ISBLANK(Values!E7),"",Values!$M7)</f>
        <v>https://raw.githubusercontent.com/PatrickVibild/TellusAmazonPictures/master/pictures/Lenovo/T530/RG/ES/1.jpg</v>
      </c>
      <c r="N8" s="41" t="str">
        <f aca="false">IF(ISBLANK(Values!$F7),"",Values!N7)</f>
        <v>https://raw.githubusercontent.com/PatrickVibild/TellusAmazonPictures/master/pictures/Lenovo/T530/RG/ES/2.jpg</v>
      </c>
      <c r="O8" s="41" t="str">
        <f aca="false">IF(ISBLANK(Values!$F7),"",Values!O7)</f>
        <v>https://raw.githubusercontent.com/PatrickVibild/TellusAmazonPictures/master/pictures/Lenovo/T530/RG/ES/3.jpg</v>
      </c>
      <c r="P8" s="41" t="str">
        <f aca="false">IF(ISBLANK(Values!$F7),"",Values!P7)</f>
        <v>https://raw.githubusercontent.com/PatrickVibild/TellusAmazonPictures/master/pictures/Lenovo/T530/RG/ES/4.jpg</v>
      </c>
      <c r="Q8" s="41" t="str">
        <f aca="false">IF(ISBLANK(Values!$F7),"",Values!Q7)</f>
        <v>https://raw.githubusercontent.com/PatrickVibild/TellusAmazonPictures/master/pictures/Lenovo/T530/RG/ES/5.jpg</v>
      </c>
      <c r="R8" s="41" t="str">
        <f aca="false">IF(ISBLANK(Values!$F7),"",Values!R7)</f>
        <v>https://raw.githubusercontent.com/PatrickVibild/TellusAmazonPictures/master/pictures/Lenovo/T530/RG/ES/6.jpg</v>
      </c>
      <c r="S8" s="41" t="str">
        <f aca="false">IF(ISBLANK(Values!$F7),"",Values!S7)</f>
        <v>https://raw.githubusercontent.com/PatrickVibild/TellusAmazonPictures/master/pictures/Lenovo/T530/RG/ES/7.jpg</v>
      </c>
      <c r="T8" s="41" t="str">
        <f aca="false">IF(ISBLANK(Values!$F7),"",Values!T7)</f>
        <v>https://raw.githubusercontent.com/PatrickVibild/TellusAmazonPictures/master/pictures/Lenovo/T530/RG/ES/8.jpg</v>
      </c>
      <c r="U8" s="41" t="str">
        <f aca="false">IF(ISBLANK(Values!$F7),"",Values!U7)</f>
        <v>https://raw.githubusercontent.com/PatrickVibild/TellusAmazonPictures/master/pictures/Lenovo/T530/RG/ES/9.jpg</v>
      </c>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0"/>
      <c r="DZ8" s="31"/>
      <c r="EA8" s="31"/>
      <c r="EB8" s="31"/>
      <c r="EC8" s="31"/>
      <c r="EV8" s="31"/>
      <c r="FI8" s="36"/>
      <c r="FJ8" s="36"/>
      <c r="FO8" s="28"/>
    </row>
    <row r="9" customFormat="false" ht="15" hidden="false" customHeight="false" outlineLevel="0" collapsed="false">
      <c r="A9" s="27" t="str">
        <f aca="false">IF(ISBLANK(Values!E8),"",IF(Values!$B$37="EU","computercomponent","computer"))</f>
        <v>computer</v>
      </c>
      <c r="B9" s="38" t="str">
        <f aca="false">IF(ISBLANK(Values!E8),"",Values!F8)</f>
        <v>Lenovo T530 Reg - UK</v>
      </c>
      <c r="C9" s="32"/>
      <c r="D9" s="30" t="n">
        <f aca="false">IF(ISBLANK(Values!E8),"",Values!E8)</f>
        <v>5714401431053</v>
      </c>
      <c r="E9" s="31" t="str">
        <f aca="false">IF(ISBLANK(Values!E8),"","EAN")</f>
        <v>EAN</v>
      </c>
      <c r="F9" s="28"/>
      <c r="G9" s="32"/>
      <c r="H9" s="27"/>
      <c r="I9" s="27"/>
      <c r="J9" s="39"/>
      <c r="K9" s="28"/>
      <c r="L9" s="40"/>
      <c r="M9" s="41" t="str">
        <f aca="false">IF(ISBLANK(Values!E8),"",Values!$M8)</f>
        <v>https://raw.githubusercontent.com/PatrickVibild/TellusAmazonPictures/master/pictures/Lenovo/T530/RG/UK/1.jpg</v>
      </c>
      <c r="N9" s="41" t="str">
        <f aca="false">IF(ISBLANK(Values!$F8),"",Values!N8)</f>
        <v>https://raw.githubusercontent.com/PatrickVibild/TellusAmazonPictures/master/pictures/Lenovo/T530/RG/UK/2.jpg</v>
      </c>
      <c r="O9" s="41" t="str">
        <f aca="false">IF(ISBLANK(Values!$F8),"",Values!O8)</f>
        <v>https://raw.githubusercontent.com/PatrickVibild/TellusAmazonPictures/master/pictures/Lenovo/T530/RG/UK/3.jpg</v>
      </c>
      <c r="P9" s="41" t="str">
        <f aca="false">IF(ISBLANK(Values!$F8),"",Values!P8)</f>
        <v>https://raw.githubusercontent.com/PatrickVibild/TellusAmazonPictures/master/pictures/Lenovo/T530/RG/UK/4.jpg</v>
      </c>
      <c r="Q9" s="41" t="str">
        <f aca="false">IF(ISBLANK(Values!$F8),"",Values!Q8)</f>
        <v>https://raw.githubusercontent.com/PatrickVibild/TellusAmazonPictures/master/pictures/Lenovo/T530/RG/UK/5.jpg</v>
      </c>
      <c r="R9" s="41" t="str">
        <f aca="false">IF(ISBLANK(Values!$F8),"",Values!R8)</f>
        <v>https://raw.githubusercontent.com/PatrickVibild/TellusAmazonPictures/master/pictures/Lenovo/T530/RG/UK/6.jpg</v>
      </c>
      <c r="S9" s="41" t="str">
        <f aca="false">IF(ISBLANK(Values!$F8),"",Values!S8)</f>
        <v>https://raw.githubusercontent.com/PatrickVibild/TellusAmazonPictures/master/pictures/Lenovo/T530/RG/UK/7.jpg</v>
      </c>
      <c r="T9" s="41" t="str">
        <f aca="false">IF(ISBLANK(Values!$F8),"",Values!T8)</f>
        <v>https://raw.githubusercontent.com/PatrickVibild/TellusAmazonPictures/master/pictures/Lenovo/T530/RG/UK/8.jpg</v>
      </c>
      <c r="U9" s="41" t="str">
        <f aca="false">IF(ISBLANK(Values!$F8),"",Values!U8)</f>
        <v>https://raw.githubusercontent.com/PatrickVibild/TellusAmazonPictures/master/pictures/Lenovo/T530/RG/UK/9.jpg</v>
      </c>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0"/>
      <c r="DZ9" s="31"/>
      <c r="EA9" s="31"/>
      <c r="EB9" s="31"/>
      <c r="EC9" s="31"/>
      <c r="EV9" s="31"/>
      <c r="FI9" s="36"/>
      <c r="FJ9" s="36"/>
      <c r="FO9" s="28"/>
    </row>
    <row r="10" customFormat="false" ht="15" hidden="false" customHeight="false" outlineLevel="0" collapsed="false">
      <c r="A10" s="27" t="str">
        <f aca="false">IF(ISBLANK(Values!E9),"",IF(Values!$B$37="EU","computercomponent","computer"))</f>
        <v>computer</v>
      </c>
      <c r="B10" s="38" t="str">
        <f aca="false">IF(ISBLANK(Values!E9),"",Values!F9)</f>
        <v>Lenovo T530 Reg - NOR</v>
      </c>
      <c r="C10" s="32"/>
      <c r="D10" s="30" t="n">
        <f aca="false">IF(ISBLANK(Values!E9),"",Values!E9)</f>
        <v>5714401431060</v>
      </c>
      <c r="E10" s="31" t="str">
        <f aca="false">IF(ISBLANK(Values!E9),"","EAN")</f>
        <v>EAN</v>
      </c>
      <c r="F10" s="28"/>
      <c r="G10" s="32"/>
      <c r="H10" s="27"/>
      <c r="I10" s="27"/>
      <c r="J10" s="39"/>
      <c r="K10" s="28"/>
      <c r="L10" s="40"/>
      <c r="M10" s="41" t="str">
        <f aca="false">IF(ISBLANK(Values!E9),"",Values!$M9)</f>
        <v>https://raw.githubusercontent.com/PatrickVibild/TellusAmazonPictures/master/pictures/Lenovo/T530/RG/NOR/1.jpg</v>
      </c>
      <c r="N10" s="41" t="str">
        <f aca="false">IF(ISBLANK(Values!$F9),"",Values!N9)</f>
        <v>https://raw.githubusercontent.com/PatrickVibild/TellusAmazonPictures/master/pictures/Lenovo/T530/RG/NOR/2.jpg</v>
      </c>
      <c r="O10" s="41" t="str">
        <f aca="false">IF(ISBLANK(Values!$F9),"",Values!O9)</f>
        <v>https://raw.githubusercontent.com/PatrickVibild/TellusAmazonPictures/master/pictures/Lenovo/T530/RG/NOR/3.jpg</v>
      </c>
      <c r="P10" s="41" t="str">
        <f aca="false">IF(ISBLANK(Values!$F9),"",Values!P9)</f>
        <v>https://raw.githubusercontent.com/PatrickVibild/TellusAmazonPictures/master/pictures/Lenovo/T530/RG/NOR/4.jpg</v>
      </c>
      <c r="Q10" s="41" t="str">
        <f aca="false">IF(ISBLANK(Values!$F9),"",Values!Q9)</f>
        <v>https://raw.githubusercontent.com/PatrickVibild/TellusAmazonPictures/master/pictures/Lenovo/T530/RG/NOR/5.jpg</v>
      </c>
      <c r="R10" s="41" t="str">
        <f aca="false">IF(ISBLANK(Values!$F9),"",Values!R9)</f>
        <v>https://raw.githubusercontent.com/PatrickVibild/TellusAmazonPictures/master/pictures/Lenovo/T530/RG/NOR/6.jpg</v>
      </c>
      <c r="S10" s="41" t="str">
        <f aca="false">IF(ISBLANK(Values!$F9),"",Values!S9)</f>
        <v>https://raw.githubusercontent.com/PatrickVibild/TellusAmazonPictures/master/pictures/Lenovo/T530/RG/NOR/7.jpg</v>
      </c>
      <c r="T10" s="41" t="str">
        <f aca="false">IF(ISBLANK(Values!$F9),"",Values!T9)</f>
        <v>https://raw.githubusercontent.com/PatrickVibild/TellusAmazonPictures/master/pictures/Lenovo/T530/RG/NOR/8.jpg</v>
      </c>
      <c r="U10" s="41" t="str">
        <f aca="false">IF(ISBLANK(Values!$F9),"",Values!U9)</f>
        <v>https://raw.githubusercontent.com/PatrickVibild/TellusAmazonPictures/master/pictures/Lenovo/T530/RG/NOR/9.jpg</v>
      </c>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0"/>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v>
      </c>
      <c r="B11" s="38" t="str">
        <f aca="false">IF(ISBLANK(Values!E10),"",Values!F10)</f>
        <v>Lenovo T530 Reg - BE</v>
      </c>
      <c r="C11" s="32"/>
      <c r="D11" s="30" t="n">
        <f aca="false">IF(ISBLANK(Values!E10),"",Values!E10)</f>
        <v>5714401431077</v>
      </c>
      <c r="E11" s="31" t="str">
        <f aca="false">IF(ISBLANK(Values!E10),"","EAN")</f>
        <v>EAN</v>
      </c>
      <c r="F11" s="28"/>
      <c r="G11" s="32"/>
      <c r="H11" s="27"/>
      <c r="I11" s="27"/>
      <c r="J11" s="39"/>
      <c r="K11" s="28"/>
      <c r="L11" s="40"/>
      <c r="M11" s="41" t="str">
        <f aca="false">IF(ISBLANK(Values!E10),"",Values!$M10)</f>
        <v>https://download.lenovo.com/Images/Parts/04X1359/04X1359_A.jpg</v>
      </c>
      <c r="N11" s="41" t="str">
        <f aca="false">IF(ISBLANK(Values!$F10),"",Values!N10)</f>
        <v>https://download.lenovo.com/Images/Parts/04X1359/04X1359_B.jpg</v>
      </c>
      <c r="O11" s="41" t="str">
        <f aca="false">IF(ISBLANK(Values!$F10),"",Values!O10)</f>
        <v>https://download.lenovo.com/Images/Parts/04X1359/04X1359_details.jpg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0"/>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v>
      </c>
      <c r="B12" s="38" t="str">
        <f aca="false">IF(ISBLANK(Values!E11),"",Values!F11)</f>
        <v>Lenovo T530 Reg - BG</v>
      </c>
      <c r="C12" s="32"/>
      <c r="D12" s="30" t="n">
        <f aca="false">IF(ISBLANK(Values!E11),"",Values!E11)</f>
        <v>5714401431084</v>
      </c>
      <c r="E12" s="31" t="str">
        <f aca="false">IF(ISBLANK(Values!E11),"","EAN")</f>
        <v>EAN</v>
      </c>
      <c r="F12" s="28"/>
      <c r="G12" s="32"/>
      <c r="H12" s="27"/>
      <c r="I12" s="27"/>
      <c r="J12" s="39"/>
      <c r="K12" s="28"/>
      <c r="L12" s="40"/>
      <c r="M12" s="41" t="str">
        <f aca="false">IF(ISBLANK(Values!E11),"",Values!$M11)</f>
        <v>https://download.lenovo.com/Images/Parts/04X1360/04X1360_A.jpg</v>
      </c>
      <c r="N12" s="41" t="str">
        <f aca="false">IF(ISBLANK(Values!$F11),"",Values!N11)</f>
        <v>https://download.lenovo.com/Images/Parts/04X1360/04X1360_B.jpg</v>
      </c>
      <c r="O12" s="41" t="str">
        <f aca="false">IF(ISBLANK(Values!$F11),"",Values!O11)</f>
        <v>https://download.lenovo.com/Images/Parts/04X1360/04X1360_details.jpg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0"/>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v>
      </c>
      <c r="B13" s="38" t="str">
        <f aca="false">IF(ISBLANK(Values!E12),"",Values!F12)</f>
        <v>Lenovo T530 Reg - CZ</v>
      </c>
      <c r="C13" s="32"/>
      <c r="D13" s="30" t="n">
        <f aca="false">IF(ISBLANK(Values!E12),"",Values!E12)</f>
        <v>5714401431091</v>
      </c>
      <c r="E13" s="31" t="str">
        <f aca="false">IF(ISBLANK(Values!E12),"","EAN")</f>
        <v>EAN</v>
      </c>
      <c r="F13" s="28"/>
      <c r="G13" s="32"/>
      <c r="H13" s="27"/>
      <c r="I13" s="27"/>
      <c r="J13" s="39"/>
      <c r="K13" s="28"/>
      <c r="L13" s="40"/>
      <c r="M13" s="41" t="str">
        <f aca="false">IF(ISBLANK(Values!E12),"",Values!$M12)</f>
        <v>https://download.lenovo.com/Images/Parts/04X1361/04X1361_A.jpg</v>
      </c>
      <c r="N13" s="41" t="str">
        <f aca="false">IF(ISBLANK(Values!$F12),"",Values!N12)</f>
        <v>https://download.lenovo.com/Images/Parts/04X1361/04X1361_B.jpg</v>
      </c>
      <c r="O13" s="41" t="str">
        <f aca="false">IF(ISBLANK(Values!$F12),"",Values!O12)</f>
        <v>https://download.lenovo.com/Images/Parts/04X1361/04X1361_details.jpg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0"/>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v>
      </c>
      <c r="B14" s="38" t="str">
        <f aca="false">IF(ISBLANK(Values!E13),"",Values!F13)</f>
        <v>Lenovo T530 Reg - DK</v>
      </c>
      <c r="C14" s="32"/>
      <c r="D14" s="30" t="n">
        <f aca="false">IF(ISBLANK(Values!E13),"",Values!E13)</f>
        <v>5714401431107</v>
      </c>
      <c r="E14" s="31" t="str">
        <f aca="false">IF(ISBLANK(Values!E13),"","EAN")</f>
        <v>EAN</v>
      </c>
      <c r="F14" s="28"/>
      <c r="G14" s="32"/>
      <c r="H14" s="27"/>
      <c r="I14" s="27"/>
      <c r="J14" s="39"/>
      <c r="K14" s="28"/>
      <c r="L14" s="40"/>
      <c r="M14" s="41" t="str">
        <f aca="false">IF(ISBLANK(Values!E13),"",Values!$M13)</f>
        <v>https://download.lenovo.com/Images/Parts/04X1249/04X1249_A.jpg</v>
      </c>
      <c r="N14" s="41" t="str">
        <f aca="false">IF(ISBLANK(Values!$F13),"",Values!N13)</f>
        <v>https://download.lenovo.com/Images/Parts/04X1249/04X1249_B.jpg</v>
      </c>
      <c r="O14" s="41" t="str">
        <f aca="false">IF(ISBLANK(Values!$F13),"",Values!O13)</f>
        <v>https://download.lenovo.com/Images/Parts/04X1249/04X1249_details.jpg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0"/>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v>
      </c>
      <c r="B15" s="38" t="str">
        <f aca="false">IF(ISBLANK(Values!E14),"",Values!F14)</f>
        <v>Lenovo T530 Reg - HU</v>
      </c>
      <c r="C15" s="32"/>
      <c r="D15" s="30" t="n">
        <f aca="false">IF(ISBLANK(Values!E14),"",Values!E14)</f>
        <v>5714401431114</v>
      </c>
      <c r="E15" s="31" t="str">
        <f aca="false">IF(ISBLANK(Values!E14),"","EAN")</f>
        <v>EAN</v>
      </c>
      <c r="F15" s="28"/>
      <c r="G15" s="32"/>
      <c r="H15" s="27"/>
      <c r="I15" s="27"/>
      <c r="J15" s="39"/>
      <c r="K15" s="28"/>
      <c r="L15" s="40"/>
      <c r="M15" s="41" t="str">
        <f aca="false">IF(ISBLANK(Values!E14),"",Values!$M14)</f>
        <v/>
      </c>
      <c r="N15" s="41" t="str">
        <f aca="false">IF(ISBLANK(Values!$F14),"",Values!N14)</f>
        <v/>
      </c>
      <c r="O15" s="41" t="str">
        <f aca="false">IF(ISBLANK(Values!$F14),"",Values!O14)</f>
        <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0"/>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v>
      </c>
      <c r="B16" s="38" t="str">
        <f aca="false">IF(ISBLANK(Values!E15),"",Values!F15)</f>
        <v>Lenovo T530 Reg - NL</v>
      </c>
      <c r="C16" s="32"/>
      <c r="D16" s="30" t="n">
        <f aca="false">IF(ISBLANK(Values!E15),"",Values!E15)</f>
        <v>5714401431121</v>
      </c>
      <c r="E16" s="31" t="str">
        <f aca="false">IF(ISBLANK(Values!E15),"","EAN")</f>
        <v>EAN</v>
      </c>
      <c r="F16" s="28"/>
      <c r="G16" s="32"/>
      <c r="H16" s="27"/>
      <c r="I16" s="27"/>
      <c r="J16" s="39"/>
      <c r="K16" s="28"/>
      <c r="L16" s="40"/>
      <c r="M16" s="41" t="str">
        <f aca="false">IF(ISBLANK(Values!E15),"",Values!$M15)</f>
        <v>https://download.lenovo.com/Images/Parts/04X1259/04X1259_A.jpg</v>
      </c>
      <c r="N16" s="41" t="str">
        <f aca="false">IF(ISBLANK(Values!$F15),"",Values!N15)</f>
        <v>https://download.lenovo.com/Images/Parts/04X1259/04X1259_B.jpg</v>
      </c>
      <c r="O16" s="41" t="str">
        <f aca="false">IF(ISBLANK(Values!$F15),"",Values!O15)</f>
        <v>https://download.lenovo.com/Images/Parts/04X1259/04X1259_details.jpg</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0"/>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v>
      </c>
      <c r="B17" s="38" t="str">
        <f aca="false">IF(ISBLANK(Values!E16),"",Values!F16)</f>
        <v>Lenovo T530 Reg - NO</v>
      </c>
      <c r="C17" s="32"/>
      <c r="D17" s="30" t="n">
        <f aca="false">IF(ISBLANK(Values!E16),"",Values!E16)</f>
        <v>5714401431138</v>
      </c>
      <c r="E17" s="31" t="str">
        <f aca="false">IF(ISBLANK(Values!E16),"","EAN")</f>
        <v>EAN</v>
      </c>
      <c r="F17" s="28"/>
      <c r="G17" s="32"/>
      <c r="H17" s="27"/>
      <c r="I17" s="27"/>
      <c r="J17" s="39"/>
      <c r="K17" s="28"/>
      <c r="L17" s="40"/>
      <c r="M17" s="41" t="str">
        <f aca="false">IF(ISBLANK(Values!E16),"",Values!$M16)</f>
        <v/>
      </c>
      <c r="N17" s="41" t="str">
        <f aca="false">IF(ISBLANK(Values!$F16),"",Values!N16)</f>
        <v/>
      </c>
      <c r="O17" s="41" t="str">
        <f aca="false">IF(ISBLANK(Values!$F16),"",Values!O16)</f>
        <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0"/>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v>
      </c>
      <c r="B18" s="38" t="str">
        <f aca="false">IF(ISBLANK(Values!E17),"",Values!F17)</f>
        <v>Lenovo T530 Reg - PL</v>
      </c>
      <c r="C18" s="32"/>
      <c r="D18" s="30" t="n">
        <f aca="false">IF(ISBLANK(Values!E17),"",Values!E17)</f>
        <v>5714401431145</v>
      </c>
      <c r="E18" s="31" t="str">
        <f aca="false">IF(ISBLANK(Values!E17),"","EAN")</f>
        <v>EAN</v>
      </c>
      <c r="F18" s="28"/>
      <c r="G18" s="32"/>
      <c r="H18" s="27"/>
      <c r="I18" s="27"/>
      <c r="J18" s="39"/>
      <c r="K18" s="28"/>
      <c r="L18" s="40"/>
      <c r="M18" s="41"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0"/>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v>
      </c>
      <c r="B19" s="38" t="str">
        <f aca="false">IF(ISBLANK(Values!E18),"",Values!F18)</f>
        <v>Lenovo T530 Reg - PT</v>
      </c>
      <c r="C19" s="32"/>
      <c r="D19" s="30" t="n">
        <f aca="false">IF(ISBLANK(Values!E18),"",Values!E18)</f>
        <v>5714401431152</v>
      </c>
      <c r="E19" s="31" t="str">
        <f aca="false">IF(ISBLANK(Values!E18),"","EAN")</f>
        <v>EAN</v>
      </c>
      <c r="F19" s="28"/>
      <c r="G19" s="32"/>
      <c r="H19" s="27"/>
      <c r="I19" s="27"/>
      <c r="J19" s="39"/>
      <c r="K19" s="28"/>
      <c r="L19" s="40"/>
      <c r="M19" s="41" t="str">
        <f aca="false">IF(ISBLANK(Values!E18),"",Values!$M18)</f>
        <v/>
      </c>
      <c r="N19" s="41" t="str">
        <f aca="false">IF(ISBLANK(Values!$F18),"",Values!N18)</f>
        <v/>
      </c>
      <c r="O19" s="41" t="str">
        <f aca="false">IF(ISBLANK(Values!$F18),"",Values!O18)</f>
        <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0"/>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v>
      </c>
      <c r="B20" s="38" t="str">
        <f aca="false">IF(ISBLANK(Values!E19),"",Values!F19)</f>
        <v>Lenovo T530 Reg - SE/FI</v>
      </c>
      <c r="C20" s="32"/>
      <c r="D20" s="30" t="n">
        <f aca="false">IF(ISBLANK(Values!E19),"",Values!E19)</f>
        <v>5714401431169</v>
      </c>
      <c r="E20" s="31" t="str">
        <f aca="false">IF(ISBLANK(Values!E19),"","EAN")</f>
        <v>EAN</v>
      </c>
      <c r="F20" s="28"/>
      <c r="G20" s="32"/>
      <c r="H20" s="27"/>
      <c r="I20" s="27"/>
      <c r="J20" s="39"/>
      <c r="K20" s="28"/>
      <c r="L20" s="40"/>
      <c r="M20" s="41" t="str">
        <f aca="false">IF(ISBLANK(Values!E19),"",Values!$M19)</f>
        <v/>
      </c>
      <c r="N20" s="41" t="str">
        <f aca="false">IF(ISBLANK(Values!$F19),"",Values!N19)</f>
        <v/>
      </c>
      <c r="O20" s="41" t="str">
        <f aca="false">IF(ISBLANK(Values!$F19),"",Values!O19)</f>
        <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0"/>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v>
      </c>
      <c r="B21" s="38" t="str">
        <f aca="false">IF(ISBLANK(Values!E20),"",Values!F20)</f>
        <v>Lenovo T530 Reg - CH</v>
      </c>
      <c r="C21" s="32"/>
      <c r="D21" s="30" t="n">
        <f aca="false">IF(ISBLANK(Values!E20),"",Values!E20)</f>
        <v>5714401431176</v>
      </c>
      <c r="E21" s="31" t="str">
        <f aca="false">IF(ISBLANK(Values!E20),"","EAN")</f>
        <v>EAN</v>
      </c>
      <c r="F21" s="28"/>
      <c r="G21" s="32"/>
      <c r="H21" s="27"/>
      <c r="I21" s="27"/>
      <c r="J21" s="39"/>
      <c r="K21" s="28"/>
      <c r="L21" s="40"/>
      <c r="M21" s="41" t="str">
        <f aca="false">IF(ISBLANK(Values!E20),"",Values!$M20)</f>
        <v>https://download.lenovo.com/Images/Parts/04X1380/04X1380_A.jpg</v>
      </c>
      <c r="N21" s="41" t="str">
        <f aca="false">IF(ISBLANK(Values!$F20),"",Values!N20)</f>
        <v>https://download.lenovo.com/Images/Parts/04X1380/04X1380_B.jpg</v>
      </c>
      <c r="O21" s="41" t="str">
        <f aca="false">IF(ISBLANK(Values!$F20),"",Values!O20)</f>
        <v>https://download.lenovo.com/Images/Parts/04X1380/04X1380_details.jpg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0"/>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v>
      </c>
      <c r="B22" s="38" t="str">
        <f aca="false">IF(ISBLANK(Values!E21),"",Values!F21)</f>
        <v>Lenovo T530 Reg - US INT</v>
      </c>
      <c r="C22" s="32"/>
      <c r="D22" s="30" t="n">
        <f aca="false">IF(ISBLANK(Values!E21),"",Values!E21)</f>
        <v>5714401431183</v>
      </c>
      <c r="E22" s="31" t="str">
        <f aca="false">IF(ISBLANK(Values!E21),"","EAN")</f>
        <v>EAN</v>
      </c>
      <c r="F22" s="28"/>
      <c r="G22" s="32"/>
      <c r="H22" s="27"/>
      <c r="I22" s="27"/>
      <c r="J22" s="39"/>
      <c r="K22" s="28"/>
      <c r="L22" s="40"/>
      <c r="M22" s="41" t="str">
        <f aca="false">IF(ISBLANK(Values!E21),"",Values!$M21)</f>
        <v>https://raw.githubusercontent.com/PatrickVibild/TellusAmazonPictures/master/pictures/Lenovo/T530/RG/USI/1.jpg</v>
      </c>
      <c r="N22" s="41" t="str">
        <f aca="false">IF(ISBLANK(Values!$F21),"",Values!N21)</f>
        <v>https://raw.githubusercontent.com/PatrickVibild/TellusAmazonPictures/master/pictures/Lenovo/T530/RG/USI/2.jpg</v>
      </c>
      <c r="O22" s="41" t="str">
        <f aca="false">IF(ISBLANK(Values!$F21),"",Values!O21)</f>
        <v>https://raw.githubusercontent.com/PatrickVibild/TellusAmazonPictures/master/pictures/Lenovo/T530/RG/USI/3.jpg</v>
      </c>
      <c r="P22" s="41" t="str">
        <f aca="false">IF(ISBLANK(Values!$F21),"",Values!P21)</f>
        <v>https://raw.githubusercontent.com/PatrickVibild/TellusAmazonPictures/master/pictures/Lenovo/T530/RG/USI/4.jpg</v>
      </c>
      <c r="Q22" s="41" t="str">
        <f aca="false">IF(ISBLANK(Values!$F21),"",Values!Q21)</f>
        <v>https://raw.githubusercontent.com/PatrickVibild/TellusAmazonPictures/master/pictures/Lenovo/T530/RG/USI/5.jpg</v>
      </c>
      <c r="R22" s="41" t="str">
        <f aca="false">IF(ISBLANK(Values!$F21),"",Values!R21)</f>
        <v>https://raw.githubusercontent.com/PatrickVibild/TellusAmazonPictures/master/pictures/Lenovo/T530/RG/USI/6.jpg</v>
      </c>
      <c r="S22" s="41" t="str">
        <f aca="false">IF(ISBLANK(Values!$F21),"",Values!S21)</f>
        <v>https://raw.githubusercontent.com/PatrickVibild/TellusAmazonPictures/master/pictures/Lenovo/T530/RG/USI/7.jpg</v>
      </c>
      <c r="T22" s="41" t="str">
        <f aca="false">IF(ISBLANK(Values!$F21),"",Values!T21)</f>
        <v>https://raw.githubusercontent.com/PatrickVibild/TellusAmazonPictures/master/pictures/Lenovo/T530/RG/USI/8.jpg</v>
      </c>
      <c r="U22" s="41" t="str">
        <f aca="false">IF(ISBLANK(Values!$F21),"",Values!U21)</f>
        <v>https://raw.githubusercontent.com/PatrickVibild/TellusAmazonPictures/master/pictures/Lenovo/T530/RG/USI/9.jpg</v>
      </c>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0"/>
      <c r="DZ22" s="31"/>
      <c r="EA22" s="31"/>
      <c r="EB22" s="31"/>
      <c r="EC22" s="31"/>
      <c r="EV22" s="31"/>
      <c r="FI22" s="36"/>
      <c r="FJ22" s="36"/>
      <c r="FO22" s="28"/>
    </row>
    <row r="23" s="44" customFormat="true" ht="15" hidden="false" customHeight="false" outlineLevel="0" collapsed="false">
      <c r="A23" s="27" t="str">
        <f aca="false">IF(ISBLANK(Values!E22),"",IF(Values!$B$37="EU","computercomponent","computer"))</f>
        <v>computer</v>
      </c>
      <c r="B23" s="38" t="str">
        <f aca="false">IF(ISBLANK(Values!E22),"",Values!F22)</f>
        <v>Lenovo T530 Reg - RUS</v>
      </c>
      <c r="C23" s="32"/>
      <c r="D23" s="30" t="n">
        <f aca="false">IF(ISBLANK(Values!E22),"",Values!E22)</f>
        <v>5714401431190</v>
      </c>
      <c r="E23" s="31" t="str">
        <f aca="false">IF(ISBLANK(Values!E22),"","EAN")</f>
        <v>EAN</v>
      </c>
      <c r="F23" s="28"/>
      <c r="G23" s="32"/>
      <c r="H23" s="27"/>
      <c r="I23" s="27"/>
      <c r="J23" s="39"/>
      <c r="K23" s="28"/>
      <c r="L23" s="40"/>
      <c r="M23" s="41" t="str">
        <f aca="false">IF(ISBLANK(Values!E22),"",Values!$M22)</f>
        <v/>
      </c>
      <c r="N23" s="41" t="str">
        <f aca="false">IF(ISBLANK(Values!$F22),"",Values!N22)</f>
        <v/>
      </c>
      <c r="O23" s="41" t="str">
        <f aca="false">IF(ISBLANK(Values!$F22),"",Values!O22)</f>
        <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0"/>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4" customFormat="true" ht="15" hidden="false" customHeight="false" outlineLevel="0" collapsed="false">
      <c r="A24" s="27" t="str">
        <f aca="false">IF(ISBLANK(Values!E23),"",IF(Values!$B$37="EU","computercomponent","computer"))</f>
        <v>computer</v>
      </c>
      <c r="B24" s="38" t="str">
        <f aca="false">IF(ISBLANK(Values!E23),"",Values!F23)</f>
        <v>Lenovo T530 Reg - US</v>
      </c>
      <c r="C24" s="32"/>
      <c r="D24" s="30" t="n">
        <f aca="false">IF(ISBLANK(Values!E23),"",Values!E23)</f>
        <v>5714401431206</v>
      </c>
      <c r="E24" s="31" t="str">
        <f aca="false">IF(ISBLANK(Values!E23),"","EAN")</f>
        <v>EAN</v>
      </c>
      <c r="F24" s="28"/>
      <c r="G24" s="45"/>
      <c r="H24" s="27"/>
      <c r="I24" s="27"/>
      <c r="J24" s="39"/>
      <c r="K24" s="28"/>
      <c r="L24" s="40"/>
      <c r="M24" s="41" t="str">
        <f aca="false">IF(ISBLANK(Values!E23),"",Values!$M23)</f>
        <v>https://raw.githubusercontent.com/PatrickVibild/TellusAmazonPictures/master/pictures/Lenovo/T530/RG/US/1.jpg</v>
      </c>
      <c r="N24" s="41" t="str">
        <f aca="false">IF(ISBLANK(Values!$F23),"",Values!N23)</f>
        <v>https://raw.githubusercontent.com/PatrickVibild/TellusAmazonPictures/master/pictures/Lenovo/T530/RG/US/2.jpg</v>
      </c>
      <c r="O24" s="41" t="str">
        <f aca="false">IF(ISBLANK(Values!$F23),"",Values!O23)</f>
        <v>https://raw.githubusercontent.com/PatrickVibild/TellusAmazonPictures/master/pictures/Lenovo/T530/RG/US/3.jpg</v>
      </c>
      <c r="P24" s="41" t="str">
        <f aca="false">IF(ISBLANK(Values!$F23),"",Values!P23)</f>
        <v>https://raw.githubusercontent.com/PatrickVibild/TellusAmazonPictures/master/pictures/Lenovo/T530/RG/US/4.jpg</v>
      </c>
      <c r="Q24" s="41" t="str">
        <f aca="false">IF(ISBLANK(Values!$F23),"",Values!Q23)</f>
        <v>https://raw.githubusercontent.com/PatrickVibild/TellusAmazonPictures/master/pictures/Lenovo/T530/RG/US/5.jpg</v>
      </c>
      <c r="R24" s="41" t="str">
        <f aca="false">IF(ISBLANK(Values!$F23),"",Values!R23)</f>
        <v>https://raw.githubusercontent.com/PatrickVibild/TellusAmazonPictures/master/pictures/Lenovo/T530/RG/US/6.jpg</v>
      </c>
      <c r="S24" s="41" t="str">
        <f aca="false">IF(ISBLANK(Values!$F23),"",Values!S23)</f>
        <v>https://raw.githubusercontent.com/PatrickVibild/TellusAmazonPictures/master/pictures/Lenovo/T530/RG/US/7.jpg</v>
      </c>
      <c r="T24" s="41" t="str">
        <f aca="false">IF(ISBLANK(Values!$F23),"",Values!T23)</f>
        <v>https://raw.githubusercontent.com/PatrickVibild/TellusAmazonPictures/master/pictures/Lenovo/T530/RG/US/8.jpg</v>
      </c>
      <c r="U24" s="41" t="str">
        <f aca="false">IF(ISBLANK(Values!$F23),"",Values!U23)</f>
        <v>https://raw.githubusercontent.com/PatrickVibild/TellusAmazonPictures/master/pictures/Lenovo/T530/RG/US/9.jpg</v>
      </c>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0"/>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computer</v>
      </c>
      <c r="B25" s="38" t="str">
        <f aca="false">IF(ISBLANK(Values!E24),"",Values!F24)</f>
        <v>Lenovo T530 - DE</v>
      </c>
      <c r="C25" s="32"/>
      <c r="D25" s="30" t="n">
        <f aca="false">IF(ISBLANK(Values!E24),"",Values!E24)</f>
        <v>5714401430018</v>
      </c>
      <c r="E25" s="31" t="str">
        <f aca="false">IF(ISBLANK(Values!E24),"","EAN")</f>
        <v>EAN</v>
      </c>
      <c r="F25" s="28"/>
      <c r="G25" s="32"/>
      <c r="H25" s="27"/>
      <c r="I25" s="27"/>
      <c r="J25" s="39"/>
      <c r="K25" s="28"/>
      <c r="L25" s="40"/>
      <c r="M25" s="41" t="str">
        <f aca="false">IF(ISBLANK(Values!E24),"",Values!$M24)</f>
        <v>https://raw.githubusercontent.com/PatrickVibild/TellusAmazonPictures/master/pictures/Lenovo/T530/BL/DE/1.jpg</v>
      </c>
      <c r="N25" s="41" t="str">
        <f aca="false">IF(ISBLANK(Values!$F24),"",Values!N24)</f>
        <v>https://raw.githubusercontent.com/PatrickVibild/TellusAmazonPictures/master/pictures/Lenovo/T530/BL/DE/2.jpg</v>
      </c>
      <c r="O25" s="41" t="str">
        <f aca="false">IF(ISBLANK(Values!$F24),"",Values!O24)</f>
        <v>https://raw.githubusercontent.com/PatrickVibild/TellusAmazonPictures/master/pictures/Lenovo/T530/BL/DE/3.jpg</v>
      </c>
      <c r="P25" s="41" t="str">
        <f aca="false">IF(ISBLANK(Values!$F24),"",Values!P24)</f>
        <v>https://raw.githubusercontent.com/PatrickVibild/TellusAmazonPictures/master/pictures/Lenovo/T530/BL/DE/4.jpg</v>
      </c>
      <c r="Q25" s="41" t="str">
        <f aca="false">IF(ISBLANK(Values!$F24),"",Values!Q24)</f>
        <v>https://raw.githubusercontent.com/PatrickVibild/TellusAmazonPictures/master/pictures/Lenovo/T530/BL/DE/5.jpg</v>
      </c>
      <c r="R25" s="41" t="str">
        <f aca="false">IF(ISBLANK(Values!$F24),"",Values!R24)</f>
        <v>https://raw.githubusercontent.com/PatrickVibild/TellusAmazonPictures/master/pictures/Lenovo/T530/BL/DE/6.jpg</v>
      </c>
      <c r="S25" s="41" t="str">
        <f aca="false">IF(ISBLANK(Values!$F24),"",Values!S24)</f>
        <v>https://raw.githubusercontent.com/PatrickVibild/TellusAmazonPictures/master/pictures/Lenovo/T530/BL/DE/7.jpg</v>
      </c>
      <c r="T25" s="41" t="str">
        <f aca="false">IF(ISBLANK(Values!$F24),"",Values!T24)</f>
        <v>https://raw.githubusercontent.com/PatrickVibild/TellusAmazonPictures/master/pictures/Lenovo/T530/BL/DE/8.jpg</v>
      </c>
      <c r="U25" s="41" t="str">
        <f aca="false">IF(ISBLANK(Values!$F24),"",Values!U24)</f>
        <v>https://raw.githubusercontent.com/PatrickVibild/TellusAmazonPictures/master/pictures/Lenovo/T530/BL/DE/9.jpg</v>
      </c>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0"/>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4" customFormat="true" ht="15" hidden="false" customHeight="false" outlineLevel="0" collapsed="false">
      <c r="A26" s="27" t="str">
        <f aca="false">IF(ISBLANK(Values!E25),"",IF(Values!$B$37="EU","computercomponent","computer"))</f>
        <v>computer</v>
      </c>
      <c r="B26" s="38" t="str">
        <f aca="false">IF(ISBLANK(Values!E25),"",Values!F25)</f>
        <v>Lenovo T530 - FR FBA</v>
      </c>
      <c r="C26" s="32"/>
      <c r="D26" s="30" t="n">
        <f aca="false">IF(ISBLANK(Values!E25),"",Values!E25)</f>
        <v>5714401430025</v>
      </c>
      <c r="E26" s="31" t="str">
        <f aca="false">IF(ISBLANK(Values!E25),"","EAN")</f>
        <v>EAN</v>
      </c>
      <c r="F26" s="28"/>
      <c r="G26" s="32"/>
      <c r="H26" s="27"/>
      <c r="I26" s="27"/>
      <c r="J26" s="39"/>
      <c r="K26" s="28"/>
      <c r="L26" s="40"/>
      <c r="M26" s="41" t="str">
        <f aca="false">IF(ISBLANK(Values!E25),"",Values!$M25)</f>
        <v>https://raw.githubusercontent.com/PatrickVibild/TellusAmazonPictures/master/pictures/Lenovo/T530/BL/FR/1.jpg</v>
      </c>
      <c r="N26" s="41" t="str">
        <f aca="false">IF(ISBLANK(Values!$F25),"",Values!N25)</f>
        <v>https://raw.githubusercontent.com/PatrickVibild/TellusAmazonPictures/master/pictures/Lenovo/T530/BL/FR/2.jpg</v>
      </c>
      <c r="O26" s="41" t="str">
        <f aca="false">IF(ISBLANK(Values!$F25),"",Values!O25)</f>
        <v>https://raw.githubusercontent.com/PatrickVibild/TellusAmazonPictures/master/pictures/Lenovo/T530/BL/FR/3.jpg</v>
      </c>
      <c r="P26" s="41" t="str">
        <f aca="false">IF(ISBLANK(Values!$F25),"",Values!P25)</f>
        <v>https://raw.githubusercontent.com/PatrickVibild/TellusAmazonPictures/master/pictures/Lenovo/T530/BL/FR/4.jpg</v>
      </c>
      <c r="Q26" s="41" t="str">
        <f aca="false">IF(ISBLANK(Values!$F25),"",Values!Q25)</f>
        <v>https://raw.githubusercontent.com/PatrickVibild/TellusAmazonPictures/master/pictures/Lenovo/T530/BL/FR/5.jpg</v>
      </c>
      <c r="R26" s="41" t="str">
        <f aca="false">IF(ISBLANK(Values!$F25),"",Values!R25)</f>
        <v>https://raw.githubusercontent.com/PatrickVibild/TellusAmazonPictures/master/pictures/Lenovo/T530/BL/FR/6.jpg</v>
      </c>
      <c r="S26" s="41" t="str">
        <f aca="false">IF(ISBLANK(Values!$F25),"",Values!S25)</f>
        <v>https://raw.githubusercontent.com/PatrickVibild/TellusAmazonPictures/master/pictures/Lenovo/T530/BL/FR/7.jpg</v>
      </c>
      <c r="T26" s="41" t="str">
        <f aca="false">IF(ISBLANK(Values!$F25),"",Values!T25)</f>
        <v>https://raw.githubusercontent.com/PatrickVibild/TellusAmazonPictures/master/pictures/Lenovo/T530/BL/FR/8.jpg</v>
      </c>
      <c r="U26" s="41" t="str">
        <f aca="false">IF(ISBLANK(Values!$F25),"",Values!U25)</f>
        <v>https://raw.githubusercontent.com/PatrickVibild/TellusAmazonPictures/master/pictures/Lenovo/T530/BL/FR/9.jpg</v>
      </c>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0"/>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4" customFormat="true" ht="15" hidden="false" customHeight="false" outlineLevel="0" collapsed="false">
      <c r="A27" s="27" t="str">
        <f aca="false">IF(ISBLANK(Values!E26),"",IF(Values!$B$37="EU","computercomponent","computer"))</f>
        <v>computer</v>
      </c>
      <c r="B27" s="38" t="str">
        <f aca="false">IF(ISBLANK(Values!E26),"",Values!F26)</f>
        <v>Lenovo T530 - IT FBA</v>
      </c>
      <c r="C27" s="32"/>
      <c r="D27" s="30" t="n">
        <f aca="false">IF(ISBLANK(Values!E26),"",Values!E26)</f>
        <v>5714401430032</v>
      </c>
      <c r="E27" s="31" t="str">
        <f aca="false">IF(ISBLANK(Values!E26),"","EAN")</f>
        <v>EAN</v>
      </c>
      <c r="F27" s="28"/>
      <c r="G27" s="32"/>
      <c r="H27" s="27"/>
      <c r="I27" s="27"/>
      <c r="J27" s="39"/>
      <c r="K27" s="28"/>
      <c r="L27" s="40"/>
      <c r="M27" s="41" t="str">
        <f aca="false">IF(ISBLANK(Values!E26),"",Values!$M26)</f>
        <v>https://raw.githubusercontent.com/PatrickVibild/TellusAmazonPictures/master/pictures/Lenovo/T530/BL/IT/1.jpg</v>
      </c>
      <c r="N27" s="41" t="str">
        <f aca="false">IF(ISBLANK(Values!$F26),"",Values!N26)</f>
        <v>https://raw.githubusercontent.com/PatrickVibild/TellusAmazonPictures/master/pictures/Lenovo/T530/BL/IT/2.jpg</v>
      </c>
      <c r="O27" s="41" t="str">
        <f aca="false">IF(ISBLANK(Values!$F26),"",Values!O26)</f>
        <v>https://raw.githubusercontent.com/PatrickVibild/TellusAmazonPictures/master/pictures/Lenovo/T530/BL/IT/3.jpg</v>
      </c>
      <c r="P27" s="41" t="str">
        <f aca="false">IF(ISBLANK(Values!$F26),"",Values!P26)</f>
        <v>https://raw.githubusercontent.com/PatrickVibild/TellusAmazonPictures/master/pictures/Lenovo/T530/BL/IT/4.jpg</v>
      </c>
      <c r="Q27" s="41" t="str">
        <f aca="false">IF(ISBLANK(Values!$F26),"",Values!Q26)</f>
        <v>https://raw.githubusercontent.com/PatrickVibild/TellusAmazonPictures/master/pictures/Lenovo/T530/BL/IT/5.jpg</v>
      </c>
      <c r="R27" s="41" t="str">
        <f aca="false">IF(ISBLANK(Values!$F26),"",Values!R26)</f>
        <v>https://raw.githubusercontent.com/PatrickVibild/TellusAmazonPictures/master/pictures/Lenovo/T530/BL/IT/6.jpg</v>
      </c>
      <c r="S27" s="41" t="str">
        <f aca="false">IF(ISBLANK(Values!$F26),"",Values!S26)</f>
        <v>https://raw.githubusercontent.com/PatrickVibild/TellusAmazonPictures/master/pictures/Lenovo/T530/BL/IT/7.jpg</v>
      </c>
      <c r="T27" s="41" t="str">
        <f aca="false">IF(ISBLANK(Values!$F26),"",Values!T26)</f>
        <v>https://raw.githubusercontent.com/PatrickVibild/TellusAmazonPictures/master/pictures/Lenovo/T530/BL/IT/8.jpg</v>
      </c>
      <c r="U27" s="41" t="str">
        <f aca="false">IF(ISBLANK(Values!$F26),"",Values!U26)</f>
        <v>https://raw.githubusercontent.com/PatrickVibild/TellusAmazonPictures/master/pictures/Lenovo/T530/BL/IT/9.jpg</v>
      </c>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0"/>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4" customFormat="true" ht="15" hidden="false" customHeight="false" outlineLevel="0" collapsed="false">
      <c r="A28" s="27" t="str">
        <f aca="false">IF(ISBLANK(Values!E27),"",IF(Values!$B$37="EU","computercomponent","computer"))</f>
        <v>computer</v>
      </c>
      <c r="B28" s="38" t="str">
        <f aca="false">IF(ISBLANK(Values!E27),"",Values!F27)</f>
        <v>Lenovo T530 - ES FBA</v>
      </c>
      <c r="C28" s="32"/>
      <c r="D28" s="30" t="n">
        <f aca="false">IF(ISBLANK(Values!E27),"",Values!E27)</f>
        <v>5714401430049</v>
      </c>
      <c r="E28" s="31" t="str">
        <f aca="false">IF(ISBLANK(Values!E27),"","EAN")</f>
        <v>EAN</v>
      </c>
      <c r="F28" s="28"/>
      <c r="G28" s="32"/>
      <c r="H28" s="27"/>
      <c r="I28" s="27"/>
      <c r="J28" s="39"/>
      <c r="K28" s="28"/>
      <c r="L28" s="40"/>
      <c r="M28" s="41" t="str">
        <f aca="false">IF(ISBLANK(Values!E27),"",Values!$M27)</f>
        <v>https://raw.githubusercontent.com/PatrickVibild/TellusAmazonPictures/master/pictures/Lenovo/T530/BL/ES/1.jpg</v>
      </c>
      <c r="N28" s="41" t="str">
        <f aca="false">IF(ISBLANK(Values!$F27),"",Values!N27)</f>
        <v>https://raw.githubusercontent.com/PatrickVibild/TellusAmazonPictures/master/pictures/Lenovo/T530/BL/ES/2.jpg</v>
      </c>
      <c r="O28" s="41" t="str">
        <f aca="false">IF(ISBLANK(Values!$F27),"",Values!O27)</f>
        <v>https://raw.githubusercontent.com/PatrickVibild/TellusAmazonPictures/master/pictures/Lenovo/T530/BL/ES/3.jpg</v>
      </c>
      <c r="P28" s="41" t="str">
        <f aca="false">IF(ISBLANK(Values!$F27),"",Values!P27)</f>
        <v>https://raw.githubusercontent.com/PatrickVibild/TellusAmazonPictures/master/pictures/Lenovo/T530/BL/ES/4.jpg</v>
      </c>
      <c r="Q28" s="41" t="str">
        <f aca="false">IF(ISBLANK(Values!$F27),"",Values!Q27)</f>
        <v>https://raw.githubusercontent.com/PatrickVibild/TellusAmazonPictures/master/pictures/Lenovo/T530/BL/ES/5.jpg</v>
      </c>
      <c r="R28" s="41" t="str">
        <f aca="false">IF(ISBLANK(Values!$F27),"",Values!R27)</f>
        <v>https://raw.githubusercontent.com/PatrickVibild/TellusAmazonPictures/master/pictures/Lenovo/T530/BL/ES/6.jpg</v>
      </c>
      <c r="S28" s="41" t="str">
        <f aca="false">IF(ISBLANK(Values!$F27),"",Values!S27)</f>
        <v>https://raw.githubusercontent.com/PatrickVibild/TellusAmazonPictures/master/pictures/Lenovo/T530/BL/ES/7.jpg</v>
      </c>
      <c r="T28" s="41" t="str">
        <f aca="false">IF(ISBLANK(Values!$F27),"",Values!T27)</f>
        <v>https://raw.githubusercontent.com/PatrickVibild/TellusAmazonPictures/master/pictures/Lenovo/T530/BL/ES/8.jpg</v>
      </c>
      <c r="U28" s="41" t="str">
        <f aca="false">IF(ISBLANK(Values!$F27),"",Values!U27)</f>
        <v>https://raw.githubusercontent.com/PatrickVibild/TellusAmazonPictures/master/pictures/Lenovo/T530/BL/ES/9.jpg</v>
      </c>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0"/>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4" customFormat="true" ht="15" hidden="false" customHeight="false" outlineLevel="0" collapsed="false">
      <c r="A29" s="27" t="str">
        <f aca="false">IF(ISBLANK(Values!E28),"",IF(Values!$B$37="EU","computercomponent","computer"))</f>
        <v>computer</v>
      </c>
      <c r="B29" s="38" t="str">
        <f aca="false">IF(ISBLANK(Values!E28),"",Values!F28)</f>
        <v>Lenovo T530 BL - UK V2</v>
      </c>
      <c r="C29" s="32"/>
      <c r="D29" s="30" t="n">
        <f aca="false">IF(ISBLANK(Values!E28),"",Values!E28)</f>
        <v>5714401430339</v>
      </c>
      <c r="E29" s="31" t="str">
        <f aca="false">IF(ISBLANK(Values!E28),"","EAN")</f>
        <v>EAN</v>
      </c>
      <c r="F29" s="28"/>
      <c r="G29" s="32"/>
      <c r="H29" s="27"/>
      <c r="I29" s="27"/>
      <c r="J29" s="39"/>
      <c r="K29" s="28"/>
      <c r="L29" s="40"/>
      <c r="M29" s="41" t="str">
        <f aca="false">IF(ISBLANK(Values!E28),"",Values!$M28)</f>
        <v>https://raw.githubusercontent.com/PatrickVibild/TellusAmazonPictures/master/pictures/Lenovo/T530/BL/UK/1.jpg</v>
      </c>
      <c r="N29" s="41" t="str">
        <f aca="false">IF(ISBLANK(Values!$F28),"",Values!N28)</f>
        <v>https://raw.githubusercontent.com/PatrickVibild/TellusAmazonPictures/master/pictures/Lenovo/T530/BL/UK/2.jpg</v>
      </c>
      <c r="O29" s="41" t="str">
        <f aca="false">IF(ISBLANK(Values!$F28),"",Values!O28)</f>
        <v>https://raw.githubusercontent.com/PatrickVibild/TellusAmazonPictures/master/pictures/Lenovo/T530/BL/UK/3.jpg</v>
      </c>
      <c r="P29" s="41" t="str">
        <f aca="false">IF(ISBLANK(Values!$F28),"",Values!P28)</f>
        <v>https://raw.githubusercontent.com/PatrickVibild/TellusAmazonPictures/master/pictures/Lenovo/T530/BL/UK/4.jpg</v>
      </c>
      <c r="Q29" s="41" t="str">
        <f aca="false">IF(ISBLANK(Values!$F28),"",Values!Q28)</f>
        <v>https://raw.githubusercontent.com/PatrickVibild/TellusAmazonPictures/master/pictures/Lenovo/T530/BL/UK/5.jpg</v>
      </c>
      <c r="R29" s="41" t="str">
        <f aca="false">IF(ISBLANK(Values!$F28),"",Values!R28)</f>
        <v>https://raw.githubusercontent.com/PatrickVibild/TellusAmazonPictures/master/pictures/Lenovo/T530/BL/UK/6.jpg</v>
      </c>
      <c r="S29" s="41" t="str">
        <f aca="false">IF(ISBLANK(Values!$F28),"",Values!S28)</f>
        <v>https://raw.githubusercontent.com/PatrickVibild/TellusAmazonPictures/master/pictures/Lenovo/T530/BL/UK/7.jpg</v>
      </c>
      <c r="T29" s="41" t="str">
        <f aca="false">IF(ISBLANK(Values!$F28),"",Values!T28)</f>
        <v>https://raw.githubusercontent.com/PatrickVibild/TellusAmazonPictures/master/pictures/Lenovo/T530/BL/UK/8.jpg</v>
      </c>
      <c r="U29" s="41" t="str">
        <f aca="false">IF(ISBLANK(Values!$F28),"",Values!U28)</f>
        <v>https://raw.githubusercontent.com/PatrickVibild/TellusAmazonPictures/master/pictures/Lenovo/T530/BL/UK/9.jpg</v>
      </c>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0"/>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4" customFormat="true" ht="15" hidden="false" customHeight="false" outlineLevel="0" collapsed="false">
      <c r="A30" s="27" t="str">
        <f aca="false">IF(ISBLANK(Values!E29),"",IF(Values!$B$37="EU","computercomponent","computer"))</f>
        <v>computer</v>
      </c>
      <c r="B30" s="38" t="str">
        <f aca="false">IF(ISBLANK(Values!E29),"",Values!F29)</f>
        <v>Lenovo T530 BL - NOR V2</v>
      </c>
      <c r="C30" s="32"/>
      <c r="D30" s="30" t="n">
        <f aca="false">IF(ISBLANK(Values!E29),"",Values!E29)</f>
        <v>5714401430322</v>
      </c>
      <c r="E30" s="31" t="str">
        <f aca="false">IF(ISBLANK(Values!E29),"","EAN")</f>
        <v>EAN</v>
      </c>
      <c r="F30" s="28"/>
      <c r="G30" s="32"/>
      <c r="H30" s="27"/>
      <c r="I30" s="27"/>
      <c r="J30" s="39"/>
      <c r="K30" s="28"/>
      <c r="L30" s="40"/>
      <c r="M30" s="41" t="str">
        <f aca="false">IF(ISBLANK(Values!E29),"",Values!$M29)</f>
        <v>https://raw.githubusercontent.com/PatrickVibild/TellusAmazonPictures/master/pictures/Lenovo/T530/BL/NOR/1.jpg</v>
      </c>
      <c r="N30" s="41" t="str">
        <f aca="false">IF(ISBLANK(Values!$F29),"",Values!N29)</f>
        <v>https://raw.githubusercontent.com/PatrickVibild/TellusAmazonPictures/master/pictures/Lenovo/T530/BL/NOR/2.jpg</v>
      </c>
      <c r="O30" s="41" t="str">
        <f aca="false">IF(ISBLANK(Values!$F29),"",Values!O29)</f>
        <v>https://raw.githubusercontent.com/PatrickVibild/TellusAmazonPictures/master/pictures/Lenovo/T530/BL/NOR/3.jpg</v>
      </c>
      <c r="P30" s="41" t="str">
        <f aca="false">IF(ISBLANK(Values!$F29),"",Values!P29)</f>
        <v>https://raw.githubusercontent.com/PatrickVibild/TellusAmazonPictures/master/pictures/Lenovo/T530/BL/NOR/4.jpg</v>
      </c>
      <c r="Q30" s="41" t="str">
        <f aca="false">IF(ISBLANK(Values!$F29),"",Values!Q29)</f>
        <v>https://raw.githubusercontent.com/PatrickVibild/TellusAmazonPictures/master/pictures/Lenovo/T530/BL/NOR/5.jpg</v>
      </c>
      <c r="R30" s="41" t="str">
        <f aca="false">IF(ISBLANK(Values!$F29),"",Values!R29)</f>
        <v>https://raw.githubusercontent.com/PatrickVibild/TellusAmazonPictures/master/pictures/Lenovo/T530/BL/NOR/6.jpg</v>
      </c>
      <c r="S30" s="41" t="str">
        <f aca="false">IF(ISBLANK(Values!$F29),"",Values!S29)</f>
        <v>https://raw.githubusercontent.com/PatrickVibild/TellusAmazonPictures/master/pictures/Lenovo/T530/BL/NOR/7.jpg</v>
      </c>
      <c r="T30" s="41" t="str">
        <f aca="false">IF(ISBLANK(Values!$F29),"",Values!T29)</f>
        <v>https://raw.githubusercontent.com/PatrickVibild/TellusAmazonPictures/master/pictures/Lenovo/T530/BL/NOR/8.jpg</v>
      </c>
      <c r="U30" s="41" t="str">
        <f aca="false">IF(ISBLANK(Values!$F29),"",Values!U29)</f>
        <v>https://raw.githubusercontent.com/PatrickVibild/TellusAmazonPictures/master/pictures/Lenovo/T530/BL/NOR/9.jpg</v>
      </c>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0"/>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4" customFormat="true" ht="15" hidden="false" customHeight="false" outlineLevel="0" collapsed="false">
      <c r="A31" s="27" t="str">
        <f aca="false">IF(ISBLANK(Values!E30),"",IF(Values!$B$37="EU","computercomponent","computer"))</f>
        <v>computer</v>
      </c>
      <c r="B31" s="38" t="str">
        <f aca="false">IF(ISBLANK(Values!E30),"",Values!F30)</f>
        <v>Lenovo T530 - BE</v>
      </c>
      <c r="C31" s="32"/>
      <c r="D31" s="30" t="n">
        <f aca="false">IF(ISBLANK(Values!E30),"",Values!E30)</f>
        <v>5714401430070</v>
      </c>
      <c r="E31" s="31" t="str">
        <f aca="false">IF(ISBLANK(Values!E30),"","EAN")</f>
        <v>EAN</v>
      </c>
      <c r="F31" s="28"/>
      <c r="G31" s="32"/>
      <c r="H31" s="27"/>
      <c r="I31" s="27"/>
      <c r="J31" s="39"/>
      <c r="K31" s="28"/>
      <c r="L31" s="40"/>
      <c r="M31" s="41" t="str">
        <f aca="false">IF(ISBLANK(Values!E30),"",Values!$M30)</f>
        <v>https://download.lenovo.com/Images/Parts/04X1359/04X1359_A.jpg</v>
      </c>
      <c r="N31" s="41" t="str">
        <f aca="false">IF(ISBLANK(Values!$F30),"",Values!N30)</f>
        <v>https://download.lenovo.com/Images/Parts/04X1359/04X1359_B.jpg</v>
      </c>
      <c r="O31" s="41" t="str">
        <f aca="false">IF(ISBLANK(Values!$F30),"",Values!O30)</f>
        <v>https://download.lenovo.com/Images/Parts/04X1359/04X1359_details.jpg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0"/>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4" customFormat="true" ht="15" hidden="false" customHeight="false" outlineLevel="0" collapsed="false">
      <c r="A32" s="27" t="str">
        <f aca="false">IF(ISBLANK(Values!E31),"",IF(Values!$B$37="EU","computercomponent","computer"))</f>
        <v>computer</v>
      </c>
      <c r="B32" s="38" t="str">
        <f aca="false">IF(ISBLANK(Values!E31),"",Values!F31)</f>
        <v>Lenovo T530 BL - BG</v>
      </c>
      <c r="C32" s="32"/>
      <c r="D32" s="30" t="n">
        <f aca="false">IF(ISBLANK(Values!E31),"",Values!E31)</f>
        <v>5714401430087</v>
      </c>
      <c r="E32" s="31" t="str">
        <f aca="false">IF(ISBLANK(Values!E31),"","EAN")</f>
        <v>EAN</v>
      </c>
      <c r="F32" s="28"/>
      <c r="G32" s="32"/>
      <c r="H32" s="27"/>
      <c r="I32" s="27"/>
      <c r="J32" s="39"/>
      <c r="K32" s="28"/>
      <c r="L32" s="40"/>
      <c r="M32" s="41" t="str">
        <f aca="false">IF(ISBLANK(Values!E31),"",Values!$M31)</f>
        <v>https://download.lenovo.com/Images/Parts/04X1360/04X1360_A.jpg</v>
      </c>
      <c r="N32" s="41" t="str">
        <f aca="false">IF(ISBLANK(Values!$F31),"",Values!N31)</f>
        <v>https://download.lenovo.com/Images/Parts/04X1360/04X1360_B.jpg</v>
      </c>
      <c r="O32" s="41" t="str">
        <f aca="false">IF(ISBLANK(Values!$F31),"",Values!O31)</f>
        <v>https://download.lenovo.com/Images/Parts/04X1360/04X1360_details.jpg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0"/>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4" customFormat="true" ht="15" hidden="false" customHeight="false" outlineLevel="0" collapsed="false">
      <c r="A33" s="27" t="str">
        <f aca="false">IF(ISBLANK(Values!E32),"",IF(Values!$B$37="EU","computercomponent","computer"))</f>
        <v>computer</v>
      </c>
      <c r="B33" s="38" t="str">
        <f aca="false">IF(ISBLANK(Values!E32),"",Values!F32)</f>
        <v>Lenovo T530 BL - CZ</v>
      </c>
      <c r="C33" s="32"/>
      <c r="D33" s="30" t="n">
        <f aca="false">IF(ISBLANK(Values!E32),"",Values!E32)</f>
        <v>5714401430094</v>
      </c>
      <c r="E33" s="31" t="str">
        <f aca="false">IF(ISBLANK(Values!E32),"","EAN")</f>
        <v>EAN</v>
      </c>
      <c r="F33" s="28"/>
      <c r="G33" s="32"/>
      <c r="H33" s="27"/>
      <c r="I33" s="27"/>
      <c r="J33" s="39"/>
      <c r="K33" s="28"/>
      <c r="L33" s="40"/>
      <c r="M33" s="41" t="str">
        <f aca="false">IF(ISBLANK(Values!E32),"",Values!$M32)</f>
        <v>https://download.lenovo.com/Images/Parts/04X1361/04X1361_A.jpg</v>
      </c>
      <c r="N33" s="41" t="str">
        <f aca="false">IF(ISBLANK(Values!$F32),"",Values!N32)</f>
        <v>https://download.lenovo.com/Images/Parts/04X1361/04X1361_B.jpg</v>
      </c>
      <c r="O33" s="41" t="str">
        <f aca="false">IF(ISBLANK(Values!$F32),"",Values!O32)</f>
        <v>https://download.lenovo.com/Images/Parts/04X1361/04X1361_details.jpg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0"/>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4" customFormat="true" ht="15" hidden="false" customHeight="false" outlineLevel="0" collapsed="false">
      <c r="A34" s="27" t="str">
        <f aca="false">IF(ISBLANK(Values!E33),"",IF(Values!$B$37="EU","computercomponent","computer"))</f>
        <v>computer</v>
      </c>
      <c r="B34" s="38" t="str">
        <f aca="false">IF(ISBLANK(Values!E33),"",Values!F33)</f>
        <v>Lenovo T530 BL - DK</v>
      </c>
      <c r="C34" s="32"/>
      <c r="D34" s="30" t="n">
        <f aca="false">IF(ISBLANK(Values!E33),"",Values!E33)</f>
        <v>5714401430100</v>
      </c>
      <c r="E34" s="31" t="str">
        <f aca="false">IF(ISBLANK(Values!E33),"","EAN")</f>
        <v>EAN</v>
      </c>
      <c r="F34" s="28"/>
      <c r="G34" s="32"/>
      <c r="H34" s="27"/>
      <c r="I34" s="27"/>
      <c r="J34" s="39"/>
      <c r="K34" s="28"/>
      <c r="L34" s="40"/>
      <c r="M34" s="41" t="str">
        <f aca="false">IF(ISBLANK(Values!E33),"",Values!$M33)</f>
        <v>https://download.lenovo.com/Images/Parts/04X1249/04X1249_A.jpg</v>
      </c>
      <c r="N34" s="41" t="str">
        <f aca="false">IF(ISBLANK(Values!$F33),"",Values!N33)</f>
        <v>https://download.lenovo.com/Images/Parts/04X1249/04X1249_B.jpg</v>
      </c>
      <c r="O34" s="41" t="str">
        <f aca="false">IF(ISBLANK(Values!$F33),"",Values!O33)</f>
        <v>https://download.lenovo.com/Images/Parts/04X1249/04X1249_details.jpg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0"/>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4" customFormat="true" ht="15" hidden="false" customHeight="false" outlineLevel="0" collapsed="false">
      <c r="A35" s="27" t="str">
        <f aca="false">IF(ISBLANK(Values!E34),"",IF(Values!$B$37="EU","computercomponent","computer"))</f>
        <v>computer</v>
      </c>
      <c r="B35" s="38" t="str">
        <f aca="false">IF(ISBLANK(Values!E34),"",Values!F34)</f>
        <v>Lenovo T530 BL - HU</v>
      </c>
      <c r="C35" s="32"/>
      <c r="D35" s="30" t="n">
        <f aca="false">IF(ISBLANK(Values!E34),"",Values!E34)</f>
        <v>5714401430117</v>
      </c>
      <c r="E35" s="31" t="str">
        <f aca="false">IF(ISBLANK(Values!E34),"","EAN")</f>
        <v>EAN</v>
      </c>
      <c r="F35" s="28"/>
      <c r="G35" s="32"/>
      <c r="H35" s="27"/>
      <c r="I35" s="27"/>
      <c r="J35" s="39"/>
      <c r="K35" s="28"/>
      <c r="L35" s="40"/>
      <c r="M35" s="41" t="str">
        <f aca="false">IF(ISBLANK(Values!E34),"",Values!$M34)</f>
        <v/>
      </c>
      <c r="N35" s="41" t="str">
        <f aca="false">IF(ISBLANK(Values!$F34),"",Values!N34)</f>
        <v/>
      </c>
      <c r="O35" s="41" t="str">
        <f aca="false">IF(ISBLANK(Values!$F34),"",Values!O34)</f>
        <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0"/>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4" customFormat="true" ht="15" hidden="false" customHeight="false" outlineLevel="0" collapsed="false">
      <c r="A36" s="27" t="str">
        <f aca="false">IF(ISBLANK(Values!E35),"",IF(Values!$B$37="EU","computercomponent","computer"))</f>
        <v>computer</v>
      </c>
      <c r="B36" s="38" t="str">
        <f aca="false">IF(ISBLANK(Values!E35),"",Values!F35)</f>
        <v>Lenovo T530 BL - NL</v>
      </c>
      <c r="C36" s="32"/>
      <c r="D36" s="30" t="n">
        <f aca="false">IF(ISBLANK(Values!E35),"",Values!E35)</f>
        <v>5714401430124</v>
      </c>
      <c r="E36" s="31" t="str">
        <f aca="false">IF(ISBLANK(Values!E35),"","EAN")</f>
        <v>EAN</v>
      </c>
      <c r="F36" s="28"/>
      <c r="G36" s="32"/>
      <c r="H36" s="27"/>
      <c r="I36" s="27"/>
      <c r="J36" s="39"/>
      <c r="K36" s="28"/>
      <c r="L36" s="40"/>
      <c r="M36" s="41" t="str">
        <f aca="false">IF(ISBLANK(Values!E35),"",Values!$M35)</f>
        <v>https://download.lenovo.com/Images/Parts/04X1259/04X1259_A.jpg</v>
      </c>
      <c r="N36" s="41" t="str">
        <f aca="false">IF(ISBLANK(Values!$F35),"",Values!N35)</f>
        <v>https://download.lenovo.com/Images/Parts/04X1259/04X1259_B.jpg</v>
      </c>
      <c r="O36" s="41" t="str">
        <f aca="false">IF(ISBLANK(Values!$F35),"",Values!O35)</f>
        <v>https://download.lenovo.com/Images/Parts/04X1259/04X1259_details.jpg</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0"/>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4" customFormat="true" ht="15" hidden="false" customHeight="false" outlineLevel="0" collapsed="false">
      <c r="A37" s="27" t="str">
        <f aca="false">IF(ISBLANK(Values!E36),"",IF(Values!$B$37="EU","computercomponent","computer"))</f>
        <v>computer</v>
      </c>
      <c r="B37" s="38" t="str">
        <f aca="false">IF(ISBLANK(Values!E36),"",Values!F36)</f>
        <v>Lenovo T530 BL - NO</v>
      </c>
      <c r="C37" s="32"/>
      <c r="D37" s="30" t="n">
        <f aca="false">IF(ISBLANK(Values!E36),"",Values!E36)</f>
        <v>5714401430131</v>
      </c>
      <c r="E37" s="31" t="str">
        <f aca="false">IF(ISBLANK(Values!E36),"","EAN")</f>
        <v>EAN</v>
      </c>
      <c r="F37" s="28"/>
      <c r="G37" s="32"/>
      <c r="H37" s="27"/>
      <c r="I37" s="27"/>
      <c r="J37" s="39"/>
      <c r="K37" s="28"/>
      <c r="L37" s="40"/>
      <c r="M37" s="41" t="str">
        <f aca="false">IF(ISBLANK(Values!E36),"",Values!$M36)</f>
        <v/>
      </c>
      <c r="N37" s="41" t="str">
        <f aca="false">IF(ISBLANK(Values!$F36),"",Values!N36)</f>
        <v/>
      </c>
      <c r="O37" s="41" t="str">
        <f aca="false">IF(ISBLANK(Values!$F36),"",Values!O36)</f>
        <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0"/>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4" customFormat="true" ht="15" hidden="false" customHeight="false" outlineLevel="0" collapsed="false">
      <c r="A38" s="27" t="str">
        <f aca="false">IF(ISBLANK(Values!E37),"",IF(Values!$B$37="EU","computercomponent","computer"))</f>
        <v>computer</v>
      </c>
      <c r="B38" s="38" t="str">
        <f aca="false">IF(ISBLANK(Values!E37),"",Values!F37)</f>
        <v>Lenovo T530 BL - PL</v>
      </c>
      <c r="C38" s="32"/>
      <c r="D38" s="30" t="n">
        <f aca="false">IF(ISBLANK(Values!E37),"",Values!E37)</f>
        <v>5714401430148</v>
      </c>
      <c r="E38" s="31" t="str">
        <f aca="false">IF(ISBLANK(Values!E37),"","EAN")</f>
        <v>EAN</v>
      </c>
      <c r="F38" s="28"/>
      <c r="G38" s="32"/>
      <c r="H38" s="27"/>
      <c r="I38" s="27"/>
      <c r="J38" s="39"/>
      <c r="K38" s="28"/>
      <c r="L38" s="40"/>
      <c r="M38" s="41"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0"/>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4" customFormat="true" ht="15" hidden="false" customHeight="false" outlineLevel="0" collapsed="false">
      <c r="A39" s="27" t="str">
        <f aca="false">IF(ISBLANK(Values!E38),"",IF(Values!$B$37="EU","computercomponent","computer"))</f>
        <v>computer</v>
      </c>
      <c r="B39" s="38" t="str">
        <f aca="false">IF(ISBLANK(Values!E38),"",Values!F38)</f>
        <v>Lenovo T530 BL - PT</v>
      </c>
      <c r="C39" s="32"/>
      <c r="D39" s="30" t="n">
        <f aca="false">IF(ISBLANK(Values!E38),"",Values!E38)</f>
        <v>5714401430155</v>
      </c>
      <c r="E39" s="31" t="str">
        <f aca="false">IF(ISBLANK(Values!E38),"","EAN")</f>
        <v>EAN</v>
      </c>
      <c r="F39" s="28"/>
      <c r="G39" s="32"/>
      <c r="H39" s="27"/>
      <c r="I39" s="27"/>
      <c r="J39" s="39"/>
      <c r="K39" s="28"/>
      <c r="L39" s="40"/>
      <c r="M39" s="41" t="str">
        <f aca="false">IF(ISBLANK(Values!E38),"",Values!$M38)</f>
        <v/>
      </c>
      <c r="N39" s="41" t="str">
        <f aca="false">IF(ISBLANK(Values!$F38),"",Values!N38)</f>
        <v/>
      </c>
      <c r="O39" s="41" t="str">
        <f aca="false">IF(ISBLANK(Values!$F38),"",Values!O38)</f>
        <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0"/>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4" customFormat="true" ht="15" hidden="false" customHeight="false" outlineLevel="0" collapsed="false">
      <c r="A40" s="27" t="str">
        <f aca="false">IF(ISBLANK(Values!E39),"",IF(Values!$B$37="EU","computercomponent","computer"))</f>
        <v>computer</v>
      </c>
      <c r="B40" s="38" t="str">
        <f aca="false">IF(ISBLANK(Values!E39),"",Values!F39)</f>
        <v>Lenovo T530 BL - SE/FI</v>
      </c>
      <c r="C40" s="32"/>
      <c r="D40" s="30" t="n">
        <f aca="false">IF(ISBLANK(Values!E39),"",Values!E39)</f>
        <v>5714401430162</v>
      </c>
      <c r="E40" s="31" t="str">
        <f aca="false">IF(ISBLANK(Values!E39),"","EAN")</f>
        <v>EAN</v>
      </c>
      <c r="F40" s="28"/>
      <c r="G40" s="32"/>
      <c r="H40" s="27"/>
      <c r="I40" s="27"/>
      <c r="J40" s="39"/>
      <c r="K40" s="28"/>
      <c r="L40" s="40"/>
      <c r="M40" s="41" t="str">
        <f aca="false">IF(ISBLANK(Values!E39),"",Values!$M39)</f>
        <v/>
      </c>
      <c r="N40" s="41" t="str">
        <f aca="false">IF(ISBLANK(Values!$F39),"",Values!N39)</f>
        <v/>
      </c>
      <c r="O40" s="41" t="str">
        <f aca="false">IF(ISBLANK(Values!$F39),"",Values!O39)</f>
        <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0"/>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4" customFormat="true" ht="15" hidden="false" customHeight="false" outlineLevel="0" collapsed="false">
      <c r="A41" s="27" t="str">
        <f aca="false">IF(ISBLANK(Values!E40),"",IF(Values!$B$37="EU","computercomponent","computer"))</f>
        <v>computer</v>
      </c>
      <c r="B41" s="38" t="str">
        <f aca="false">IF(ISBLANK(Values!E40),"",Values!F40)</f>
        <v>Lenovo T530 - CH</v>
      </c>
      <c r="C41" s="32"/>
      <c r="D41" s="30" t="n">
        <f aca="false">IF(ISBLANK(Values!E40),"",Values!E40)</f>
        <v>5714401430179</v>
      </c>
      <c r="E41" s="31" t="str">
        <f aca="false">IF(ISBLANK(Values!E40),"","EAN")</f>
        <v>EAN</v>
      </c>
      <c r="F41" s="28"/>
      <c r="G41" s="32"/>
      <c r="H41" s="27"/>
      <c r="I41" s="27"/>
      <c r="J41" s="39"/>
      <c r="K41" s="28"/>
      <c r="L41" s="40"/>
      <c r="M41" s="41" t="str">
        <f aca="false">IF(ISBLANK(Values!E40),"",Values!$M40)</f>
        <v>https://download.lenovo.com/Images/Parts/04X1380/04X1380_A.jpg</v>
      </c>
      <c r="N41" s="41" t="str">
        <f aca="false">IF(ISBLANK(Values!$F40),"",Values!N40)</f>
        <v>https://download.lenovo.com/Images/Parts/04X1380/04X1380_B.jpg</v>
      </c>
      <c r="O41" s="41" t="str">
        <f aca="false">IF(ISBLANK(Values!$F40),"",Values!O40)</f>
        <v>https://download.lenovo.com/Images/Parts/04X1380/04X1380_details.jpg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0"/>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v>
      </c>
      <c r="B42" s="38" t="str">
        <f aca="false">IF(ISBLANK(Values!E41),"",Values!F41)</f>
        <v>Lenovo T530 - US int</v>
      </c>
      <c r="C42" s="32"/>
      <c r="D42" s="30" t="n">
        <f aca="false">IF(ISBLANK(Values!E41),"",Values!E41)</f>
        <v>5714401430186</v>
      </c>
      <c r="E42" s="31" t="str">
        <f aca="false">IF(ISBLANK(Values!E41),"","EAN")</f>
        <v>EAN</v>
      </c>
      <c r="F42" s="28"/>
      <c r="G42" s="32"/>
      <c r="H42" s="27"/>
      <c r="I42" s="27"/>
      <c r="J42" s="39"/>
      <c r="K42" s="28"/>
      <c r="L42" s="40"/>
      <c r="M42" s="41" t="str">
        <f aca="false">IF(ISBLANK(Values!E41),"",Values!$M41)</f>
        <v>https://raw.githubusercontent.com/PatrickVibild/TellusAmazonPictures/master/pictures/Lenovo/T530/BL/USI/1.jpg</v>
      </c>
      <c r="N42" s="41" t="str">
        <f aca="false">IF(ISBLANK(Values!$F41),"",Values!N41)</f>
        <v>https://raw.githubusercontent.com/PatrickVibild/TellusAmazonPictures/master/pictures/Lenovo/T530/BL/USI/2.jpg</v>
      </c>
      <c r="O42" s="41" t="str">
        <f aca="false">IF(ISBLANK(Values!$F41),"",Values!O41)</f>
        <v>https://raw.githubusercontent.com/PatrickVibild/TellusAmazonPictures/master/pictures/Lenovo/T530/BL/USI/3.jpg</v>
      </c>
      <c r="P42" s="41" t="str">
        <f aca="false">IF(ISBLANK(Values!$F41),"",Values!P41)</f>
        <v>https://raw.githubusercontent.com/PatrickVibild/TellusAmazonPictures/master/pictures/Lenovo/T530/BL/USI/4.jpg</v>
      </c>
      <c r="Q42" s="41" t="str">
        <f aca="false">IF(ISBLANK(Values!$F41),"",Values!Q41)</f>
        <v>https://raw.githubusercontent.com/PatrickVibild/TellusAmazonPictures/master/pictures/Lenovo/T530/BL/USI/5.jpg</v>
      </c>
      <c r="R42" s="41" t="str">
        <f aca="false">IF(ISBLANK(Values!$F41),"",Values!R41)</f>
        <v>https://raw.githubusercontent.com/PatrickVibild/TellusAmazonPictures/master/pictures/Lenovo/T530/BL/USI/6.jpg</v>
      </c>
      <c r="S42" s="41" t="str">
        <f aca="false">IF(ISBLANK(Values!$F41),"",Values!S41)</f>
        <v>https://raw.githubusercontent.com/PatrickVibild/TellusAmazonPictures/master/pictures/Lenovo/T530/BL/USI/7.jpg</v>
      </c>
      <c r="T42" s="41" t="str">
        <f aca="false">IF(ISBLANK(Values!$F41),"",Values!T41)</f>
        <v>https://raw.githubusercontent.com/PatrickVibild/TellusAmazonPictures/master/pictures/Lenovo/T530/BL/USI/8.jpg</v>
      </c>
      <c r="U42" s="41" t="str">
        <f aca="false">IF(ISBLANK(Values!$F41),"",Values!U41)</f>
        <v>https://raw.githubusercontent.com/PatrickVibild/TellusAmazonPictures/master/pictures/Lenovo/T530/BL/USI/9.jpg</v>
      </c>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0"/>
      <c r="DZ42" s="31"/>
      <c r="EA42" s="31"/>
      <c r="EB42" s="31"/>
      <c r="EC42" s="31"/>
      <c r="EV42" s="31"/>
      <c r="FI42" s="36"/>
      <c r="FJ42" s="36"/>
      <c r="FO42" s="28"/>
    </row>
    <row r="43" customFormat="false" ht="15" hidden="false" customHeight="false" outlineLevel="0" collapsed="false">
      <c r="A43" s="27" t="str">
        <f aca="false">IF(ISBLANK(Values!E42),"",IF(Values!$B$37="EU","computercomponent","computer"))</f>
        <v>computer</v>
      </c>
      <c r="B43" s="38" t="str">
        <f aca="false">IF(ISBLANK(Values!E42),"",Values!F42)</f>
        <v>Lenovo T530 BL - RUS</v>
      </c>
      <c r="C43" s="32"/>
      <c r="D43" s="30" t="n">
        <f aca="false">IF(ISBLANK(Values!E42),"",Values!E42)</f>
        <v>5714401430193</v>
      </c>
      <c r="E43" s="31" t="str">
        <f aca="false">IF(ISBLANK(Values!E42),"","EAN")</f>
        <v>EAN</v>
      </c>
      <c r="F43" s="28"/>
      <c r="G43" s="32"/>
      <c r="H43" s="27"/>
      <c r="I43" s="27"/>
      <c r="J43" s="39"/>
      <c r="K43" s="28"/>
      <c r="L43" s="40"/>
      <c r="M43" s="41" t="str">
        <f aca="false">IF(ISBLANK(Values!E42),"",Values!$M42)</f>
        <v/>
      </c>
      <c r="N43" s="41" t="str">
        <f aca="false">IF(ISBLANK(Values!$F42),"",Values!N42)</f>
        <v/>
      </c>
      <c r="O43" s="41" t="str">
        <f aca="false">IF(ISBLANK(Values!$F42),"",Values!O42)</f>
        <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c r="X43" s="32"/>
      <c r="Y43" s="39"/>
      <c r="Z43" s="32"/>
      <c r="AA43" s="36" t="str">
        <f aca="false">IF(ISBLANK(Values!E42),"",Values!$B$20)</f>
        <v>PartialUpdate</v>
      </c>
      <c r="AB43" s="36"/>
      <c r="AI43" s="42"/>
      <c r="AJ43" s="43"/>
      <c r="AT43" s="28"/>
      <c r="AV43" s="36"/>
      <c r="BE43" s="27"/>
      <c r="BF43" s="27"/>
      <c r="BG43" s="27"/>
      <c r="BH43" s="27"/>
      <c r="CP43" s="36"/>
      <c r="CQ43" s="36"/>
      <c r="CR43" s="36"/>
      <c r="DO43" s="27"/>
      <c r="DP43" s="27"/>
      <c r="DS43" s="31"/>
      <c r="DY43" s="0"/>
      <c r="DZ43" s="31"/>
      <c r="EA43" s="31"/>
      <c r="EB43" s="31"/>
      <c r="EC43" s="31"/>
      <c r="EV43" s="31"/>
      <c r="FI43" s="36"/>
      <c r="FJ43" s="36"/>
      <c r="FO43" s="28"/>
    </row>
    <row r="44" customFormat="false" ht="15" hidden="false" customHeight="false" outlineLevel="0" collapsed="false">
      <c r="A44" s="27" t="str">
        <f aca="false">IF(ISBLANK(Values!E43),"",IF(Values!$B$37="EU","computercomponent","computer"))</f>
        <v>computer</v>
      </c>
      <c r="B44" s="38" t="str">
        <f aca="false">IF(ISBLANK(Values!E43),"",Values!F43)</f>
        <v>Lenovo T530 BL - US V2</v>
      </c>
      <c r="C44" s="32"/>
      <c r="D44" s="30" t="n">
        <f aca="false">IF(ISBLANK(Values!E43),"",Values!E43)</f>
        <v>5714401430315</v>
      </c>
      <c r="E44" s="31" t="str">
        <f aca="false">IF(ISBLANK(Values!E43),"","EAN")</f>
        <v>EAN</v>
      </c>
      <c r="F44" s="28"/>
      <c r="G44" s="32"/>
      <c r="H44" s="27"/>
      <c r="I44" s="27"/>
      <c r="J44" s="39"/>
      <c r="K44" s="28"/>
      <c r="L44" s="40"/>
      <c r="M44" s="41" t="str">
        <f aca="false">IF(ISBLANK(Values!E43),"",Values!$M43)</f>
        <v>https://raw.githubusercontent.com/PatrickVibild/TellusAmazonPictures/master/pictures/Lenovo/T530/BL/US/1.jpg</v>
      </c>
      <c r="N44" s="41" t="str">
        <f aca="false">IF(ISBLANK(Values!$F43),"",Values!N43)</f>
        <v>https://raw.githubusercontent.com/PatrickVibild/TellusAmazonPictures/master/pictures/Lenovo/T530/BL/US/2.jpg</v>
      </c>
      <c r="O44" s="41" t="str">
        <f aca="false">IF(ISBLANK(Values!$F43),"",Values!O43)</f>
        <v>https://raw.githubusercontent.com/PatrickVibild/TellusAmazonPictures/master/pictures/Lenovo/T530/BL/US/3.jpg</v>
      </c>
      <c r="P44" s="41" t="str">
        <f aca="false">IF(ISBLANK(Values!$F43),"",Values!P43)</f>
        <v>https://raw.githubusercontent.com/PatrickVibild/TellusAmazonPictures/master/pictures/Lenovo/T530/BL/US/4.jpg</v>
      </c>
      <c r="Q44" s="41" t="str">
        <f aca="false">IF(ISBLANK(Values!$F43),"",Values!Q43)</f>
        <v>https://raw.githubusercontent.com/PatrickVibild/TellusAmazonPictures/master/pictures/Lenovo/T530/BL/US/5.jpg</v>
      </c>
      <c r="R44" s="41" t="str">
        <f aca="false">IF(ISBLANK(Values!$F43),"",Values!R43)</f>
        <v>https://raw.githubusercontent.com/PatrickVibild/TellusAmazonPictures/master/pictures/Lenovo/T530/BL/US/6.jpg</v>
      </c>
      <c r="S44" s="41" t="str">
        <f aca="false">IF(ISBLANK(Values!$F43),"",Values!S43)</f>
        <v>https://raw.githubusercontent.com/PatrickVibild/TellusAmazonPictures/master/pictures/Lenovo/T530/BL/US/7.jpg</v>
      </c>
      <c r="T44" s="41" t="str">
        <f aca="false">IF(ISBLANK(Values!$F43),"",Values!T43)</f>
        <v>https://raw.githubusercontent.com/PatrickVibild/TellusAmazonPictures/master/pictures/Lenovo/T530/BL/US/8.jpg</v>
      </c>
      <c r="U44" s="41" t="str">
        <f aca="false">IF(ISBLANK(Values!$F43),"",Values!U43)</f>
        <v>https://raw.githubusercontent.com/PatrickVibild/TellusAmazonPictures/master/pictures/Lenovo/T530/BL/US/9.jpg</v>
      </c>
      <c r="W44" s="32"/>
      <c r="X44" s="32"/>
      <c r="Y44" s="39"/>
      <c r="Z44" s="32"/>
      <c r="AA44" s="36" t="str">
        <f aca="false">IF(ISBLANK(Values!E43),"",Values!$B$20)</f>
        <v>PartialUpdate</v>
      </c>
      <c r="AB44" s="36"/>
      <c r="AI44" s="42"/>
      <c r="AJ44" s="43"/>
      <c r="AT44" s="28"/>
      <c r="AV44" s="36"/>
      <c r="BE44" s="27"/>
      <c r="BF44" s="27"/>
      <c r="BG44" s="27"/>
      <c r="BH44" s="27"/>
      <c r="CP44" s="36"/>
      <c r="CQ44" s="36"/>
      <c r="CR44" s="36"/>
      <c r="DO44" s="27"/>
      <c r="DP44" s="27"/>
      <c r="DS44" s="31"/>
      <c r="DY44" s="0"/>
      <c r="DZ44" s="31"/>
      <c r="EA44" s="31"/>
      <c r="EB44" s="31"/>
      <c r="EC44" s="31"/>
      <c r="EV44" s="31"/>
      <c r="FI44" s="36"/>
      <c r="FJ44" s="36"/>
      <c r="FO44" s="28"/>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41" t="str">
        <f aca="false">IF(ISBLANK(Values!E44),"",Values!$M44)</f>
        <v/>
      </c>
      <c r="N45" s="41" t="str">
        <f aca="false">IF(ISBLANK(Values!$F44),"",Values!N44)</f>
        <v/>
      </c>
      <c r="O45" s="41" t="str">
        <f aca="false">IF(ISBLANK(Values!$F44),"",Values!O44)</f>
        <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c r="X45" s="32"/>
      <c r="Y45" s="39"/>
      <c r="Z45" s="32"/>
      <c r="AA45" s="36" t="str">
        <f aca="false">IF(ISBLANK(Values!E44),"",Values!$B$20)</f>
        <v/>
      </c>
      <c r="AB45" s="36"/>
      <c r="AI45" s="42"/>
      <c r="AJ45" s="43"/>
      <c r="AT45" s="28"/>
      <c r="AV45" s="36"/>
      <c r="BE45" s="27"/>
      <c r="BF45" s="27"/>
      <c r="BG45" s="27"/>
      <c r="BH45" s="27"/>
      <c r="CP45" s="36"/>
      <c r="CQ45" s="36"/>
      <c r="CR45" s="36"/>
      <c r="DO45" s="27"/>
      <c r="DP45" s="27"/>
      <c r="DS45" s="31"/>
      <c r="DY45" s="0"/>
      <c r="DZ45" s="31"/>
      <c r="EA45" s="31"/>
      <c r="EB45" s="31"/>
      <c r="EC45" s="31"/>
      <c r="EV45" s="31"/>
      <c r="FI45" s="36"/>
      <c r="FJ45" s="36"/>
      <c r="FO45" s="28"/>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41" t="str">
        <f aca="false">IF(ISBLANK(Values!E45),"",Values!$M45)</f>
        <v/>
      </c>
      <c r="N46" s="41" t="str">
        <f aca="false">IF(ISBLANK(Values!$F45),"",Values!N45)</f>
        <v/>
      </c>
      <c r="O46" s="41" t="str">
        <f aca="false">IF(ISBLANK(Values!$F45),"",Values!O45)</f>
        <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c r="X46" s="32"/>
      <c r="Y46" s="39"/>
      <c r="Z46" s="32"/>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0"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41" t="str">
        <f aca="false">IF(ISBLANK(Values!E46),"",Values!$M46)</f>
        <v/>
      </c>
      <c r="N47" s="41" t="str">
        <f aca="false">IF(ISBLANK(Values!$F46),"",Values!N46)</f>
        <v/>
      </c>
      <c r="O47" s="41" t="str">
        <f aca="false">IF(ISBLANK(Values!$F46),"",Values!O46)</f>
        <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c r="X47" s="32"/>
      <c r="Y47" s="39"/>
      <c r="Z47" s="32"/>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0"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41" t="str">
        <f aca="false">IF(ISBLANK(Values!E47),"",Values!$M47)</f>
        <v/>
      </c>
      <c r="N48" s="41" t="str">
        <f aca="false">IF(ISBLANK(Values!$F47),"",Values!N47)</f>
        <v/>
      </c>
      <c r="O48" s="41" t="str">
        <f aca="false">IF(ISBLANK(Values!$F47),"",Values!O47)</f>
        <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c r="X48" s="32"/>
      <c r="Y48" s="39"/>
      <c r="Z48" s="32"/>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0"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41" t="str">
        <f aca="false">IF(ISBLANK(Values!E48),"",Values!$M48)</f>
        <v/>
      </c>
      <c r="N49" s="41" t="str">
        <f aca="false">IF(ISBLANK(Values!$F48),"",Values!N48)</f>
        <v/>
      </c>
      <c r="O49" s="41" t="str">
        <f aca="false">IF(ISBLANK(Values!$F48),"",Values!O48)</f>
        <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c r="X49" s="32"/>
      <c r="Y49" s="39"/>
      <c r="Z49" s="32"/>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0"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41" t="str">
        <f aca="false">IF(ISBLANK(Values!E49),"",Values!$M49)</f>
        <v/>
      </c>
      <c r="N50" s="41" t="str">
        <f aca="false">IF(ISBLANK(Values!$F49),"",Values!N49)</f>
        <v/>
      </c>
      <c r="O50" s="41" t="str">
        <f aca="false">IF(ISBLANK(Values!$F49),"",Values!O49)</f>
        <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c r="X50" s="32"/>
      <c r="Y50" s="39"/>
      <c r="Z50" s="32"/>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0"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41" t="str">
        <f aca="false">IF(ISBLANK(Values!E50),"",Values!$M50)</f>
        <v/>
      </c>
      <c r="N51" s="41" t="str">
        <f aca="false">IF(ISBLANK(Values!$F50),"",Values!N50)</f>
        <v/>
      </c>
      <c r="O51" s="41" t="str">
        <f aca="false">IF(ISBLANK(Values!$F50),"",Values!O50)</f>
        <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c r="X51" s="32"/>
      <c r="Y51" s="39"/>
      <c r="Z51" s="32"/>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0"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41" t="str">
        <f aca="false">IF(ISBLANK(Values!E51),"",Values!$M51)</f>
        <v/>
      </c>
      <c r="N52" s="41" t="str">
        <f aca="false">IF(ISBLANK(Values!$F51),"",Values!N51)</f>
        <v/>
      </c>
      <c r="O52" s="41" t="str">
        <f aca="false">IF(ISBLANK(Values!$F51),"",Values!O51)</f>
        <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c r="X52" s="32"/>
      <c r="Y52" s="39"/>
      <c r="Z52" s="32"/>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0"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41" t="str">
        <f aca="false">IF(ISBLANK(Values!E52),"",Values!$M52)</f>
        <v/>
      </c>
      <c r="N53" s="41" t="str">
        <f aca="false">IF(ISBLANK(Values!$F52),"",Values!N52)</f>
        <v/>
      </c>
      <c r="O53" s="41" t="str">
        <f aca="false">IF(ISBLANK(Values!$F52),"",Values!O52)</f>
        <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c r="X53" s="32"/>
      <c r="Y53" s="39"/>
      <c r="Z53" s="32"/>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0"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41" t="str">
        <f aca="false">IF(ISBLANK(Values!E53),"",Values!$M53)</f>
        <v/>
      </c>
      <c r="N54" s="41" t="str">
        <f aca="false">IF(ISBLANK(Values!$F53),"",Values!N53)</f>
        <v/>
      </c>
      <c r="O54" s="41" t="str">
        <f aca="false">IF(ISBLANK(Values!$F53),"",Values!O53)</f>
        <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c r="X54" s="32"/>
      <c r="Y54" s="39"/>
      <c r="Z54" s="32"/>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0"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41" t="str">
        <f aca="false">IF(ISBLANK(Values!E54),"",Values!$M54)</f>
        <v/>
      </c>
      <c r="N55" s="41" t="str">
        <f aca="false">IF(ISBLANK(Values!$F54),"",Values!N54)</f>
        <v/>
      </c>
      <c r="O55" s="41" t="str">
        <f aca="false">IF(ISBLANK(Values!$F54),"",Values!O54)</f>
        <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c r="X55" s="32"/>
      <c r="Y55" s="39"/>
      <c r="Z55" s="32"/>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0"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c r="X56" s="32"/>
      <c r="Y56" s="39"/>
      <c r="Z56" s="32"/>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0"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41" t="str">
        <f aca="false">IF(ISBLANK(Values!E56),"",Values!$M56)</f>
        <v/>
      </c>
      <c r="N57" s="41" t="str">
        <f aca="false">IF(ISBLANK(Values!$F56),"",Values!N56)</f>
        <v/>
      </c>
      <c r="O57" s="41" t="str">
        <f aca="false">IF(ISBLANK(Values!$F56),"",Values!O56)</f>
        <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c r="X57" s="32"/>
      <c r="Y57" s="39"/>
      <c r="Z57" s="32"/>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0"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c r="X58" s="32"/>
      <c r="Y58" s="39"/>
      <c r="Z58" s="32"/>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0"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41" t="str">
        <f aca="false">IF(ISBLANK(Values!E58),"",Values!$M58)</f>
        <v/>
      </c>
      <c r="N59" s="41" t="str">
        <f aca="false">IF(ISBLANK(Values!$F58),"",Values!N58)</f>
        <v/>
      </c>
      <c r="O59" s="41" t="str">
        <f aca="false">IF(ISBLANK(Values!$F58),"",Values!O58)</f>
        <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c r="X59" s="32"/>
      <c r="Y59" s="39"/>
      <c r="Z59" s="32"/>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0"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41" t="str">
        <f aca="false">IF(ISBLANK(Values!E59),"",Values!$M59)</f>
        <v/>
      </c>
      <c r="N60" s="41" t="str">
        <f aca="false">IF(ISBLANK(Values!$F59),"",Values!N59)</f>
        <v/>
      </c>
      <c r="O60" s="41" t="str">
        <f aca="false">IF(ISBLANK(Values!$F59),"",Values!O59)</f>
        <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c r="X60" s="32"/>
      <c r="Y60" s="39"/>
      <c r="Z60" s="32"/>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0"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41" t="str">
        <f aca="false">IF(ISBLANK(Values!E60),"",Values!$M60)</f>
        <v/>
      </c>
      <c r="N61" s="41" t="str">
        <f aca="false">IF(ISBLANK(Values!$F60),"",Values!N60)</f>
        <v/>
      </c>
      <c r="O61" s="41" t="str">
        <f aca="false">IF(ISBLANK(Values!$F60),"",Values!O60)</f>
        <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c r="X61" s="32"/>
      <c r="Y61" s="39"/>
      <c r="Z61" s="32"/>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0"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41" t="str">
        <f aca="false">IF(ISBLANK(Values!E61),"",Values!$M61)</f>
        <v/>
      </c>
      <c r="N62" s="41" t="str">
        <f aca="false">IF(ISBLANK(Values!$F61),"",Values!N61)</f>
        <v/>
      </c>
      <c r="O62" s="41" t="str">
        <f aca="false">IF(ISBLANK(Values!$F61),"",Values!O61)</f>
        <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c r="X62" s="32"/>
      <c r="Y62" s="39"/>
      <c r="Z62" s="32"/>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0"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41" t="str">
        <f aca="false">IF(ISBLANK(Values!E62),"",Values!$M62)</f>
        <v/>
      </c>
      <c r="N63" s="41" t="str">
        <f aca="false">IF(ISBLANK(Values!$F62),"",Values!N62)</f>
        <v/>
      </c>
      <c r="O63" s="41" t="str">
        <f aca="false">IF(ISBLANK(Values!$F62),"",Values!O62)</f>
        <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c r="X63" s="32"/>
      <c r="Y63" s="39"/>
      <c r="Z63" s="32"/>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0"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41" t="str">
        <f aca="false">IF(ISBLANK(Values!E63),"",Values!$M63)</f>
        <v/>
      </c>
      <c r="N64" s="41" t="str">
        <f aca="false">IF(ISBLANK(Values!$F63),"",Values!N63)</f>
        <v/>
      </c>
      <c r="O64" s="41" t="str">
        <f aca="false">IF(ISBLANK(Values!$F63),"",Values!O63)</f>
        <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c r="X64" s="32"/>
      <c r="Y64" s="39"/>
      <c r="Z64" s="32"/>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0"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41" t="str">
        <f aca="false">IF(ISBLANK(Values!E64),"",Values!$M64)</f>
        <v/>
      </c>
      <c r="N65" s="41" t="str">
        <f aca="false">IF(ISBLANK(Values!$F64),"",Values!N64)</f>
        <v/>
      </c>
      <c r="O65" s="41" t="str">
        <f aca="false">IF(ISBLANK(Values!$F64),"",Values!O64)</f>
        <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0"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41" t="str">
        <f aca="false">IF(ISBLANK(Values!E65),"",Values!$M65)</f>
        <v/>
      </c>
      <c r="N66" s="41" t="str">
        <f aca="false">IF(ISBLANK(Values!$F65),"",Values!N65)</f>
        <v/>
      </c>
      <c r="O66" s="41" t="str">
        <f aca="false">IF(ISBLANK(Values!$F65),"",Values!O65)</f>
        <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0"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41" t="str">
        <f aca="false">IF(ISBLANK(Values!E66),"",Values!$M66)</f>
        <v/>
      </c>
      <c r="N67" s="41" t="str">
        <f aca="false">IF(ISBLANK(Values!$F66),"",Values!N66)</f>
        <v/>
      </c>
      <c r="O67" s="41" t="str">
        <f aca="false">IF(ISBLANK(Values!$F66),"",Values!O66)</f>
        <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0"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41" t="str">
        <f aca="false">IF(ISBLANK(Values!E67),"",Values!$M67)</f>
        <v/>
      </c>
      <c r="N68" s="41" t="str">
        <f aca="false">IF(ISBLANK(Values!$F67),"",Values!N67)</f>
        <v/>
      </c>
      <c r="O68" s="41" t="str">
        <f aca="false">IF(ISBLANK(Values!$F67),"",Values!O67)</f>
        <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0"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41" t="str">
        <f aca="false">IF(ISBLANK(Values!E68),"",Values!$M68)</f>
        <v/>
      </c>
      <c r="N69" s="41" t="str">
        <f aca="false">IF(ISBLANK(Values!$F68),"",Values!N68)</f>
        <v/>
      </c>
      <c r="O69" s="41" t="str">
        <f aca="false">IF(ISBLANK(Values!$F68),"",Values!O68)</f>
        <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0"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41" t="str">
        <f aca="false">IF(ISBLANK(Values!E69),"",Values!$M69)</f>
        <v/>
      </c>
      <c r="N70" s="41" t="str">
        <f aca="false">IF(ISBLANK(Values!$F69),"",Values!N69)</f>
        <v/>
      </c>
      <c r="O70" s="41" t="str">
        <f aca="false">IF(ISBLANK(Values!$F69),"",Values!O69)</f>
        <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0"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41" t="str">
        <f aca="false">IF(ISBLANK(Values!E70),"",Values!$M70)</f>
        <v/>
      </c>
      <c r="N71" s="41" t="str">
        <f aca="false">IF(ISBLANK(Values!$F70),"",Values!N70)</f>
        <v/>
      </c>
      <c r="O71" s="41" t="str">
        <f aca="false">IF(ISBLANK(Values!$F70),"",Values!O70)</f>
        <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0"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41" t="str">
        <f aca="false">IF(ISBLANK(Values!E71),"",Values!$M71)</f>
        <v/>
      </c>
      <c r="N72" s="41" t="str">
        <f aca="false">IF(ISBLANK(Values!$F71),"",Values!N71)</f>
        <v/>
      </c>
      <c r="O72" s="41" t="str">
        <f aca="false">IF(ISBLANK(Values!$F71),"",Values!O71)</f>
        <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0"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41" t="str">
        <f aca="false">IF(ISBLANK(Values!E72),"",Values!$M72)</f>
        <v/>
      </c>
      <c r="N73" s="41" t="str">
        <f aca="false">IF(ISBLANK(Values!$F72),"",Values!N72)</f>
        <v/>
      </c>
      <c r="O73" s="41" t="str">
        <f aca="false">IF(ISBLANK(Values!$F72),"",Values!O72)</f>
        <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0"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41" t="str">
        <f aca="false">IF(ISBLANK(Values!E73),"",Values!$M73)</f>
        <v/>
      </c>
      <c r="N74" s="41" t="str">
        <f aca="false">IF(ISBLANK(Values!$F73),"",Values!N73)</f>
        <v/>
      </c>
      <c r="O74" s="41" t="str">
        <f aca="false">IF(ISBLANK(Values!$F73),"",Values!O73)</f>
        <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0"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41" t="str">
        <f aca="false">IF(ISBLANK(Values!E74),"",Values!$M74)</f>
        <v/>
      </c>
      <c r="N75" s="41" t="str">
        <f aca="false">IF(ISBLANK(Values!$F74),"",Values!N74)</f>
        <v/>
      </c>
      <c r="O75" s="41" t="str">
        <f aca="false">IF(ISBLANK(Values!$F74),"",Values!O74)</f>
        <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0"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0"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41" t="str">
        <f aca="false">IF(ISBLANK(Values!E76),"",Values!$M76)</f>
        <v/>
      </c>
      <c r="N77" s="41" t="str">
        <f aca="false">IF(ISBLANK(Values!$F76),"",Values!N76)</f>
        <v/>
      </c>
      <c r="O77" s="41" t="str">
        <f aca="false">IF(ISBLANK(Values!$F76),"",Values!O76)</f>
        <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0"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0"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41" t="str">
        <f aca="false">IF(ISBLANK(Values!E78),"",Values!$M78)</f>
        <v/>
      </c>
      <c r="N79" s="41" t="str">
        <f aca="false">IF(ISBLANK(Values!$F78),"",Values!N78)</f>
        <v/>
      </c>
      <c r="O79" s="41" t="str">
        <f aca="false">IF(ISBLANK(Values!$F78),"",Values!O78)</f>
        <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0"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41" t="str">
        <f aca="false">IF(ISBLANK(Values!E79),"",Values!$M79)</f>
        <v/>
      </c>
      <c r="N80" s="41" t="str">
        <f aca="false">IF(ISBLANK(Values!$F79),"",Values!N79)</f>
        <v/>
      </c>
      <c r="O80" s="41" t="str">
        <f aca="false">IF(ISBLANK(Values!$F79),"",Values!O79)</f>
        <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0"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41" t="str">
        <f aca="false">IF(ISBLANK(Values!E80),"",Values!$M80)</f>
        <v/>
      </c>
      <c r="N81" s="41" t="str">
        <f aca="false">IF(ISBLANK(Values!$F80),"",Values!N80)</f>
        <v/>
      </c>
      <c r="O81" s="41" t="str">
        <f aca="false">IF(ISBLANK(Values!$F80),"",Values!O80)</f>
        <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0"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41" t="str">
        <f aca="false">IF(ISBLANK(Values!E81),"",Values!$M81)</f>
        <v/>
      </c>
      <c r="N82" s="41" t="str">
        <f aca="false">IF(ISBLANK(Values!$F81),"",Values!N81)</f>
        <v/>
      </c>
      <c r="O82" s="41" t="str">
        <f aca="false">IF(ISBLANK(Values!$F81),"",Values!O81)</f>
        <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0"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41" t="str">
        <f aca="false">IF(ISBLANK(Values!E82),"",Values!$M82)</f>
        <v/>
      </c>
      <c r="N83" s="41" t="str">
        <f aca="false">IF(ISBLANK(Values!$F82),"",Values!N82)</f>
        <v/>
      </c>
      <c r="O83" s="41" t="str">
        <f aca="false">IF(ISBLANK(Values!$F82),"",Values!O82)</f>
        <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41" t="str">
        <f aca="false">IF(ISBLANK(Values!E83),"",Values!$M83)</f>
        <v/>
      </c>
      <c r="N84" s="41" t="str">
        <f aca="false">IF(ISBLANK(Values!$F83),"",Values!N83)</f>
        <v/>
      </c>
      <c r="O84" s="41" t="str">
        <f aca="false">IF(ISBLANK(Values!$F83),"",Values!O83)</f>
        <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6" t="str">
        <f aca="false">IF(ISBLANK([1]Values!$F122),"",[1]Values!P122)</f>
        <v/>
      </c>
      <c r="Q123" s="46" t="str">
        <f aca="false">IF(ISBLANK([1]Values!$F122),"",[1]Values!Q122)</f>
        <v/>
      </c>
      <c r="R123" s="46" t="str">
        <f aca="false">IF(ISBLANK([1]Values!$F122),"",[1]Values!R122)</f>
        <v/>
      </c>
      <c r="S123" s="46" t="str">
        <f aca="false">IF(ISBLANK([1]Values!$F122),"",[1]Values!S122)</f>
        <v/>
      </c>
      <c r="T123" s="46" t="str">
        <f aca="false">IF(ISBLANK([1]Values!$F122),"",[1]Values!T122)</f>
        <v/>
      </c>
      <c r="U123" s="4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6" t="str">
        <f aca="false">IF(ISBLANK([1]Values!$F123),"",[1]Values!P123)</f>
        <v/>
      </c>
      <c r="Q124" s="46" t="str">
        <f aca="false">IF(ISBLANK([1]Values!$F123),"",[1]Values!Q123)</f>
        <v/>
      </c>
      <c r="R124" s="46" t="str">
        <f aca="false">IF(ISBLANK([1]Values!$F123),"",[1]Values!R123)</f>
        <v/>
      </c>
      <c r="S124" s="46" t="str">
        <f aca="false">IF(ISBLANK([1]Values!$F123),"",[1]Values!S123)</f>
        <v/>
      </c>
      <c r="T124" s="46" t="str">
        <f aca="false">IF(ISBLANK([1]Values!$F123),"",[1]Values!T123)</f>
        <v/>
      </c>
      <c r="U124" s="4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6" t="str">
        <f aca="false">IF(ISBLANK([1]Values!$F124),"",[1]Values!P124)</f>
        <v/>
      </c>
      <c r="Q125" s="46" t="str">
        <f aca="false">IF(ISBLANK([1]Values!$F124),"",[1]Values!Q124)</f>
        <v/>
      </c>
      <c r="R125" s="46" t="str">
        <f aca="false">IF(ISBLANK([1]Values!$F124),"",[1]Values!R124)</f>
        <v/>
      </c>
      <c r="S125" s="46" t="str">
        <f aca="false">IF(ISBLANK([1]Values!$F124),"",[1]Values!S124)</f>
        <v/>
      </c>
      <c r="T125" s="46" t="str">
        <f aca="false">IF(ISBLANK([1]Values!$F124),"",[1]Values!T124)</f>
        <v/>
      </c>
      <c r="U125" s="4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6" t="str">
        <f aca="false">IF(ISBLANK([1]Values!$F125),"",[1]Values!P125)</f>
        <v/>
      </c>
      <c r="Q126" s="46" t="str">
        <f aca="false">IF(ISBLANK([1]Values!$F125),"",[1]Values!Q125)</f>
        <v/>
      </c>
      <c r="R126" s="46" t="str">
        <f aca="false">IF(ISBLANK([1]Values!$F125),"",[1]Values!R125)</f>
        <v/>
      </c>
      <c r="S126" s="46" t="str">
        <f aca="false">IF(ISBLANK([1]Values!$F125),"",[1]Values!S125)</f>
        <v/>
      </c>
      <c r="T126" s="46" t="str">
        <f aca="false">IF(ISBLANK([1]Values!$F125),"",[1]Values!T125)</f>
        <v/>
      </c>
      <c r="U126" s="4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6" t="str">
        <f aca="false">IF(ISBLANK([1]Values!$F126),"",[1]Values!P126)</f>
        <v/>
      </c>
      <c r="Q127" s="46" t="str">
        <f aca="false">IF(ISBLANK([1]Values!$F126),"",[1]Values!Q126)</f>
        <v/>
      </c>
      <c r="R127" s="46" t="str">
        <f aca="false">IF(ISBLANK([1]Values!$F126),"",[1]Values!R126)</f>
        <v/>
      </c>
      <c r="S127" s="46" t="str">
        <f aca="false">IF(ISBLANK([1]Values!$F126),"",[1]Values!S126)</f>
        <v/>
      </c>
      <c r="T127" s="46" t="str">
        <f aca="false">IF(ISBLANK([1]Values!$F126),"",[1]Values!T126)</f>
        <v/>
      </c>
      <c r="U127" s="4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6" t="str">
        <f aca="false">IF(ISBLANK([1]Values!$F127),"",[1]Values!P127)</f>
        <v/>
      </c>
      <c r="Q128" s="46" t="str">
        <f aca="false">IF(ISBLANK([1]Values!$F127),"",[1]Values!Q127)</f>
        <v/>
      </c>
      <c r="R128" s="46" t="str">
        <f aca="false">IF(ISBLANK([1]Values!$F127),"",[1]Values!R127)</f>
        <v/>
      </c>
      <c r="S128" s="46" t="str">
        <f aca="false">IF(ISBLANK([1]Values!$F127),"",[1]Values!S127)</f>
        <v/>
      </c>
      <c r="T128" s="46" t="str">
        <f aca="false">IF(ISBLANK([1]Values!$F127),"",[1]Values!T127)</f>
        <v/>
      </c>
      <c r="U128" s="4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6" t="str">
        <f aca="false">IF(ISBLANK([1]Values!$F128),"",[1]Values!P128)</f>
        <v/>
      </c>
      <c r="Q129" s="46" t="str">
        <f aca="false">IF(ISBLANK([1]Values!$F128),"",[1]Values!Q128)</f>
        <v/>
      </c>
      <c r="R129" s="46" t="str">
        <f aca="false">IF(ISBLANK([1]Values!$F128),"",[1]Values!R128)</f>
        <v/>
      </c>
      <c r="S129" s="46" t="str">
        <f aca="false">IF(ISBLANK([1]Values!$F128),"",[1]Values!S128)</f>
        <v/>
      </c>
      <c r="T129" s="46" t="str">
        <f aca="false">IF(ISBLANK([1]Values!$F128),"",[1]Values!T128)</f>
        <v/>
      </c>
      <c r="U129" s="4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6" t="str">
        <f aca="false">IF(ISBLANK([1]Values!$F129),"",[1]Values!P129)</f>
        <v/>
      </c>
      <c r="Q130" s="46" t="str">
        <f aca="false">IF(ISBLANK([1]Values!$F129),"",[1]Values!Q129)</f>
        <v/>
      </c>
      <c r="R130" s="46" t="str">
        <f aca="false">IF(ISBLANK([1]Values!$F129),"",[1]Values!R129)</f>
        <v/>
      </c>
      <c r="S130" s="46" t="str">
        <f aca="false">IF(ISBLANK([1]Values!$F129),"",[1]Values!S129)</f>
        <v/>
      </c>
      <c r="T130" s="46" t="str">
        <f aca="false">IF(ISBLANK([1]Values!$F129),"",[1]Values!T129)</f>
        <v/>
      </c>
      <c r="U130" s="4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6" t="str">
        <f aca="false">IF(ISBLANK([1]Values!$F130),"",[1]Values!P130)</f>
        <v/>
      </c>
      <c r="Q131" s="46" t="str">
        <f aca="false">IF(ISBLANK([1]Values!$F130),"",[1]Values!Q130)</f>
        <v/>
      </c>
      <c r="R131" s="46" t="str">
        <f aca="false">IF(ISBLANK([1]Values!$F130),"",[1]Values!R130)</f>
        <v/>
      </c>
      <c r="S131" s="46" t="str">
        <f aca="false">IF(ISBLANK([1]Values!$F130),"",[1]Values!S130)</f>
        <v/>
      </c>
      <c r="T131" s="46" t="str">
        <f aca="false">IF(ISBLANK([1]Values!$F130),"",[1]Values!T130)</f>
        <v/>
      </c>
      <c r="U131" s="4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41"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41"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41"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41"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41"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41"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41"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41"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41"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41"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41"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41"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41"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41"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41"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41"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41"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41"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41"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41"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41"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41"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41"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41"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41"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41"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41"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41"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41"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41"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41"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41"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41"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41"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41"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41"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41"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41"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F24:F1041 G25:G1041 N132:V204 AT167:AT1041 B205:B1041 D205:D1041 J205:V1041 AC205:AC1041 AV205:AV1041 FC205:FI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1.992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345</v>
      </c>
      <c r="B1" s="49"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0" t="s">
        <v>346</v>
      </c>
      <c r="F1" s="50"/>
      <c r="G1" s="50"/>
      <c r="H1" s="51"/>
      <c r="I1" s="51"/>
    </row>
    <row r="2" customFormat="false" ht="12.8" hidden="false" customHeight="false" outlineLevel="0" collapsed="false">
      <c r="A2" s="48" t="s">
        <v>347</v>
      </c>
      <c r="B2" s="49"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8" t="s">
        <v>348</v>
      </c>
      <c r="B3" s="52" t="s">
        <v>349</v>
      </c>
      <c r="C3" s="48" t="s">
        <v>350</v>
      </c>
      <c r="D3" s="48" t="s">
        <v>351</v>
      </c>
      <c r="E3" s="48" t="s">
        <v>352</v>
      </c>
      <c r="F3" s="48" t="s">
        <v>353</v>
      </c>
      <c r="G3" s="48" t="s">
        <v>354</v>
      </c>
      <c r="H3" s="48" t="s">
        <v>355</v>
      </c>
      <c r="I3" s="48" t="s">
        <v>356</v>
      </c>
      <c r="J3" s="48" t="s">
        <v>357</v>
      </c>
      <c r="K3" s="48" t="s">
        <v>358</v>
      </c>
      <c r="L3" s="48" t="s">
        <v>359</v>
      </c>
      <c r="M3" s="48" t="s">
        <v>360</v>
      </c>
      <c r="N3" s="48" t="s">
        <v>361</v>
      </c>
      <c r="O3" s="48" t="s">
        <v>362</v>
      </c>
      <c r="V3" s="0" t="s">
        <v>363</v>
      </c>
    </row>
    <row r="4" customFormat="false" ht="23.85" hidden="false" customHeight="false" outlineLevel="0" collapsed="false">
      <c r="A4" s="48" t="s">
        <v>364</v>
      </c>
      <c r="B4" s="53" t="n">
        <v>59.99</v>
      </c>
      <c r="C4" s="54" t="n">
        <f aca="false">FALSE()</f>
        <v>0</v>
      </c>
      <c r="D4" s="54" t="n">
        <f aca="false">TRUE()</f>
        <v>1</v>
      </c>
      <c r="E4" s="55" t="n">
        <v>5714401431015</v>
      </c>
      <c r="F4" s="55" t="s">
        <v>365</v>
      </c>
      <c r="G4" s="56"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7" t="n">
        <f aca="false">TRUE()</f>
        <v>1</v>
      </c>
      <c r="J4" s="58" t="n">
        <f aca="false">FALSE()</f>
        <v>0</v>
      </c>
      <c r="K4" s="55" t="s">
        <v>367</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https://raw.githubusercontent.com/PatrickVibild/TellusAmazonPictures/master/pictures/Lenovo/T530/RG/DE/1.jpg</v>
      </c>
      <c r="N4" s="60" t="str">
        <f aca="false">IF(ISBLANK(K4),"",IF(L4, "https://raw.githubusercontent.com/PatrickVibild/TellusAmazonPictures/master/pictures/"&amp;K4&amp;"/2.jpg","https://download.lenovo.com/Images/Parts/"&amp;K4&amp;"/"&amp;K4&amp;"_B.jpg"))</f>
        <v>https://raw.githubusercontent.com/PatrickVibild/TellusAmazonPictures/master/pictures/Lenovo/T530/RG/DE/2.jpg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https://raw.githubusercontent.com/PatrickVibild/TellusAmazonPictures/master/pictures/Lenovo/T530/RG/DE/3.jpg</v>
      </c>
      <c r="P4" s="0" t="str">
        <f aca="false">IF(ISBLANK(K4),"",IF(L4, "https://raw.githubusercontent.com/PatrickVibild/TellusAmazonPictures/master/pictures/"&amp;K4&amp;"/4.jpg", ""))</f>
        <v>https://raw.githubusercontent.com/PatrickVibild/TellusAmazonPictures/master/pictures/Lenovo/T530/RG/DE/4.jpg</v>
      </c>
      <c r="Q4" s="0" t="str">
        <f aca="false">IF(ISBLANK(K4),"",IF(L4, "https://raw.githubusercontent.com/PatrickVibild/TellusAmazonPictures/master/pictures/"&amp;K4&amp;"/5.jpg", ""))</f>
        <v>https://raw.githubusercontent.com/PatrickVibild/TellusAmazonPictures/master/pictures/Lenovo/T530/RG/DE/5.jpg</v>
      </c>
      <c r="R4" s="0" t="str">
        <f aca="false">IF(ISBLANK(K4),"",IF(L4, "https://raw.githubusercontent.com/PatrickVibild/TellusAmazonPictures/master/pictures/"&amp;K4&amp;"/6.jpg", ""))</f>
        <v>https://raw.githubusercontent.com/PatrickVibild/TellusAmazonPictures/master/pictures/Lenovo/T530/RG/DE/6.jpg</v>
      </c>
      <c r="S4" s="0" t="str">
        <f aca="false">IF(ISBLANK(K4),"",IF(L4, "https://raw.githubusercontent.com/PatrickVibild/TellusAmazonPictures/master/pictures/"&amp;K4&amp;"/7.jpg", ""))</f>
        <v>https://raw.githubusercontent.com/PatrickVibild/TellusAmazonPictures/master/pictures/Lenovo/T530/RG/DE/7.jpg</v>
      </c>
      <c r="T4" s="0" t="str">
        <f aca="false">IF(ISBLANK(K4),"",IF(L4, "https://raw.githubusercontent.com/PatrickVibild/TellusAmazonPictures/master/pictures/"&amp;K4&amp;"/8.jpg",""))</f>
        <v>https://raw.githubusercontent.com/PatrickVibild/TellusAmazonPictures/master/pictures/Lenovo/T530/RG/DE/8.jpg</v>
      </c>
      <c r="U4" s="0" t="str">
        <f aca="false">IF(ISBLANK(K4),"",IF(L4, "https://raw.githubusercontent.com/PatrickVibild/TellusAmazonPictures/master/pictures/"&amp;K4&amp;"/9.jpg", ""))</f>
        <v>https://raw.githubusercontent.com/PatrickVibild/TellusAmazonPictures/master/pictures/Lenovo/T530/RG/DE/9.jpg</v>
      </c>
      <c r="V4" s="62" t="n">
        <f aca="false">MATCH(G4,options!$D$1:$D$20,0)</f>
        <v>1</v>
      </c>
    </row>
    <row r="5" customFormat="false" ht="23.85" hidden="false" customHeight="false" outlineLevel="0" collapsed="false">
      <c r="A5" s="48" t="s">
        <v>368</v>
      </c>
      <c r="B5" s="53" t="n">
        <v>52.99</v>
      </c>
      <c r="C5" s="54" t="n">
        <f aca="false">FALSE()</f>
        <v>0</v>
      </c>
      <c r="D5" s="54" t="n">
        <f aca="false">TRUE()</f>
        <v>1</v>
      </c>
      <c r="E5" s="55" t="n">
        <v>5714401431022</v>
      </c>
      <c r="F5" s="55" t="s">
        <v>369</v>
      </c>
      <c r="G5" s="56"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7" t="n">
        <f aca="false">TRUE()</f>
        <v>1</v>
      </c>
      <c r="J5" s="58" t="n">
        <f aca="false">FALSE()</f>
        <v>0</v>
      </c>
      <c r="K5" s="55" t="s">
        <v>371</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https://raw.githubusercontent.com/PatrickVibild/TellusAmazonPictures/master/pictures/Lenovo/T530/RG/FR/1.jpg</v>
      </c>
      <c r="N5" s="60" t="str">
        <f aca="false">IF(ISBLANK(K5),"",IF(L5, "https://raw.githubusercontent.com/PatrickVibild/TellusAmazonPictures/master/pictures/"&amp;K5&amp;"/2.jpg","https://download.lenovo.com/Images/Parts/"&amp;K5&amp;"/"&amp;K5&amp;"_B.jpg"))</f>
        <v>https://raw.githubusercontent.com/PatrickVibild/TellusAmazonPictures/master/pictures/Lenovo/T530/RG/FR/2.jpg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https://raw.githubusercontent.com/PatrickVibild/TellusAmazonPictures/master/pictures/Lenovo/T530/RG/FR/3.jpg</v>
      </c>
      <c r="P5" s="0" t="str">
        <f aca="false">IF(ISBLANK(K5),"",IF(L5, "https://raw.githubusercontent.com/PatrickVibild/TellusAmazonPictures/master/pictures/"&amp;K5&amp;"/4.jpg", ""))</f>
        <v>https://raw.githubusercontent.com/PatrickVibild/TellusAmazonPictures/master/pictures/Lenovo/T530/RG/FR/4.jpg</v>
      </c>
      <c r="Q5" s="0" t="str">
        <f aca="false">IF(ISBLANK(K5),"",IF(L5, "https://raw.githubusercontent.com/PatrickVibild/TellusAmazonPictures/master/pictures/"&amp;K5&amp;"/5.jpg", ""))</f>
        <v>https://raw.githubusercontent.com/PatrickVibild/TellusAmazonPictures/master/pictures/Lenovo/T530/RG/FR/5.jpg</v>
      </c>
      <c r="R5" s="0" t="str">
        <f aca="false">IF(ISBLANK(K5),"",IF(L5, "https://raw.githubusercontent.com/PatrickVibild/TellusAmazonPictures/master/pictures/"&amp;K5&amp;"/6.jpg", ""))</f>
        <v>https://raw.githubusercontent.com/PatrickVibild/TellusAmazonPictures/master/pictures/Lenovo/T530/RG/FR/6.jpg</v>
      </c>
      <c r="S5" s="0" t="str">
        <f aca="false">IF(ISBLANK(K5),"",IF(L5, "https://raw.githubusercontent.com/PatrickVibild/TellusAmazonPictures/master/pictures/"&amp;K5&amp;"/7.jpg", ""))</f>
        <v>https://raw.githubusercontent.com/PatrickVibild/TellusAmazonPictures/master/pictures/Lenovo/T530/RG/FR/7.jpg</v>
      </c>
      <c r="T5" s="0" t="str">
        <f aca="false">IF(ISBLANK(K5),"",IF(L5, "https://raw.githubusercontent.com/PatrickVibild/TellusAmazonPictures/master/pictures/"&amp;K5&amp;"/8.jpg",""))</f>
        <v>https://raw.githubusercontent.com/PatrickVibild/TellusAmazonPictures/master/pictures/Lenovo/T530/RG/FR/8.jpg</v>
      </c>
      <c r="U5" s="0" t="str">
        <f aca="false">IF(ISBLANK(K5),"",IF(L5, "https://raw.githubusercontent.com/PatrickVibild/TellusAmazonPictures/master/pictures/"&amp;K5&amp;"/9.jpg", ""))</f>
        <v>https://raw.githubusercontent.com/PatrickVibild/TellusAmazonPictures/master/pictures/Lenovo/T530/RG/FR/9.jpg</v>
      </c>
      <c r="V5" s="62" t="n">
        <f aca="false">MATCH(G5,options!$D$1:$D$20,0)</f>
        <v>2</v>
      </c>
    </row>
    <row r="6" customFormat="false" ht="23.85" hidden="false" customHeight="false" outlineLevel="0" collapsed="false">
      <c r="A6" s="48" t="s">
        <v>372</v>
      </c>
      <c r="B6" s="63" t="s">
        <v>373</v>
      </c>
      <c r="C6" s="54" t="n">
        <f aca="false">FALSE()</f>
        <v>0</v>
      </c>
      <c r="D6" s="54" t="n">
        <f aca="false">TRUE()</f>
        <v>1</v>
      </c>
      <c r="E6" s="55" t="n">
        <v>5714401431039</v>
      </c>
      <c r="F6" s="55" t="s">
        <v>374</v>
      </c>
      <c r="G6" s="56"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7" t="n">
        <f aca="false">TRUE()</f>
        <v>1</v>
      </c>
      <c r="J6" s="58" t="n">
        <f aca="false">FALSE()</f>
        <v>0</v>
      </c>
      <c r="K6" s="55" t="s">
        <v>376</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https://raw.githubusercontent.com/PatrickVibild/TellusAmazonPictures/master/pictures/Lenovo/T530/RG/IT/1.jpg</v>
      </c>
      <c r="N6" s="60" t="str">
        <f aca="false">IF(ISBLANK(K6),"",IF(L6, "https://raw.githubusercontent.com/PatrickVibild/TellusAmazonPictures/master/pictures/"&amp;K6&amp;"/2.jpg","https://download.lenovo.com/Images/Parts/"&amp;K6&amp;"/"&amp;K6&amp;"_B.jpg"))</f>
        <v>https://raw.githubusercontent.com/PatrickVibild/TellusAmazonPictures/master/pictures/Lenovo/T530/RG/IT/2.jpg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https://raw.githubusercontent.com/PatrickVibild/TellusAmazonPictures/master/pictures/Lenovo/T530/RG/IT/3.jpg</v>
      </c>
      <c r="P6" s="0" t="str">
        <f aca="false">IF(ISBLANK(K6),"",IF(L6, "https://raw.githubusercontent.com/PatrickVibild/TellusAmazonPictures/master/pictures/"&amp;K6&amp;"/4.jpg", ""))</f>
        <v>https://raw.githubusercontent.com/PatrickVibild/TellusAmazonPictures/master/pictures/Lenovo/T530/RG/IT/4.jpg</v>
      </c>
      <c r="Q6" s="0" t="str">
        <f aca="false">IF(ISBLANK(K6),"",IF(L6, "https://raw.githubusercontent.com/PatrickVibild/TellusAmazonPictures/master/pictures/"&amp;K6&amp;"/5.jpg", ""))</f>
        <v>https://raw.githubusercontent.com/PatrickVibild/TellusAmazonPictures/master/pictures/Lenovo/T530/RG/IT/5.jpg</v>
      </c>
      <c r="R6" s="0" t="str">
        <f aca="false">IF(ISBLANK(K6),"",IF(L6, "https://raw.githubusercontent.com/PatrickVibild/TellusAmazonPictures/master/pictures/"&amp;K6&amp;"/6.jpg", ""))</f>
        <v>https://raw.githubusercontent.com/PatrickVibild/TellusAmazonPictures/master/pictures/Lenovo/T530/RG/IT/6.jpg</v>
      </c>
      <c r="S6" s="0" t="str">
        <f aca="false">IF(ISBLANK(K6),"",IF(L6, "https://raw.githubusercontent.com/PatrickVibild/TellusAmazonPictures/master/pictures/"&amp;K6&amp;"/7.jpg", ""))</f>
        <v>https://raw.githubusercontent.com/PatrickVibild/TellusAmazonPictures/master/pictures/Lenovo/T530/RG/IT/7.jpg</v>
      </c>
      <c r="T6" s="0" t="str">
        <f aca="false">IF(ISBLANK(K6),"",IF(L6, "https://raw.githubusercontent.com/PatrickVibild/TellusAmazonPictures/master/pictures/"&amp;K6&amp;"/8.jpg",""))</f>
        <v>https://raw.githubusercontent.com/PatrickVibild/TellusAmazonPictures/master/pictures/Lenovo/T530/RG/IT/8.jpg</v>
      </c>
      <c r="U6" s="0" t="str">
        <f aca="false">IF(ISBLANK(K6),"",IF(L6, "https://raw.githubusercontent.com/PatrickVibild/TellusAmazonPictures/master/pictures/"&amp;K6&amp;"/9.jpg", ""))</f>
        <v>https://raw.githubusercontent.com/PatrickVibild/TellusAmazonPictures/master/pictures/Lenovo/T530/RG/IT/9.jpg</v>
      </c>
      <c r="V6" s="62" t="n">
        <f aca="false">MATCH(G6,options!$D$1:$D$20,0)</f>
        <v>3</v>
      </c>
    </row>
    <row r="7" customFormat="false" ht="23.85" hidden="false" customHeight="false" outlineLevel="0" collapsed="false">
      <c r="A7" s="48" t="s">
        <v>377</v>
      </c>
      <c r="B7" s="64" t="str">
        <f aca="false">IF(B6=options!C1,"41","41")</f>
        <v>41</v>
      </c>
      <c r="C7" s="54" t="n">
        <f aca="false">FALSE()</f>
        <v>0</v>
      </c>
      <c r="D7" s="54" t="n">
        <f aca="false">TRUE()</f>
        <v>1</v>
      </c>
      <c r="E7" s="55" t="n">
        <v>5714401431046</v>
      </c>
      <c r="F7" s="55" t="s">
        <v>378</v>
      </c>
      <c r="G7" s="56"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7" t="n">
        <f aca="false">TRUE()</f>
        <v>1</v>
      </c>
      <c r="J7" s="58" t="n">
        <f aca="false">FALSE()</f>
        <v>0</v>
      </c>
      <c r="K7" s="55" t="s">
        <v>380</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https://raw.githubusercontent.com/PatrickVibild/TellusAmazonPictures/master/pictures/Lenovo/T530/RG/ES/1.jpg</v>
      </c>
      <c r="N7" s="60" t="str">
        <f aca="false">IF(ISBLANK(K7),"",IF(L7, "https://raw.githubusercontent.com/PatrickVibild/TellusAmazonPictures/master/pictures/"&amp;K7&amp;"/2.jpg","https://download.lenovo.com/Images/Parts/"&amp;K7&amp;"/"&amp;K7&amp;"_B.jpg"))</f>
        <v>https://raw.githubusercontent.com/PatrickVibild/TellusAmazonPictures/master/pictures/Lenovo/T530/RG/ES/2.jpg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https://raw.githubusercontent.com/PatrickVibild/TellusAmazonPictures/master/pictures/Lenovo/T530/RG/ES/3.jpg</v>
      </c>
      <c r="P7" s="0" t="str">
        <f aca="false">IF(ISBLANK(K7),"",IF(L7, "https://raw.githubusercontent.com/PatrickVibild/TellusAmazonPictures/master/pictures/"&amp;K7&amp;"/4.jpg", ""))</f>
        <v>https://raw.githubusercontent.com/PatrickVibild/TellusAmazonPictures/master/pictures/Lenovo/T530/RG/ES/4.jpg</v>
      </c>
      <c r="Q7" s="0" t="str">
        <f aca="false">IF(ISBLANK(K7),"",IF(L7, "https://raw.githubusercontent.com/PatrickVibild/TellusAmazonPictures/master/pictures/"&amp;K7&amp;"/5.jpg", ""))</f>
        <v>https://raw.githubusercontent.com/PatrickVibild/TellusAmazonPictures/master/pictures/Lenovo/T530/RG/ES/5.jpg</v>
      </c>
      <c r="R7" s="0" t="str">
        <f aca="false">IF(ISBLANK(K7),"",IF(L7, "https://raw.githubusercontent.com/PatrickVibild/TellusAmazonPictures/master/pictures/"&amp;K7&amp;"/6.jpg", ""))</f>
        <v>https://raw.githubusercontent.com/PatrickVibild/TellusAmazonPictures/master/pictures/Lenovo/T530/RG/ES/6.jpg</v>
      </c>
      <c r="S7" s="0" t="str">
        <f aca="false">IF(ISBLANK(K7),"",IF(L7, "https://raw.githubusercontent.com/PatrickVibild/TellusAmazonPictures/master/pictures/"&amp;K7&amp;"/7.jpg", ""))</f>
        <v>https://raw.githubusercontent.com/PatrickVibild/TellusAmazonPictures/master/pictures/Lenovo/T530/RG/ES/7.jpg</v>
      </c>
      <c r="T7" s="0" t="str">
        <f aca="false">IF(ISBLANK(K7),"",IF(L7, "https://raw.githubusercontent.com/PatrickVibild/TellusAmazonPictures/master/pictures/"&amp;K7&amp;"/8.jpg",""))</f>
        <v>https://raw.githubusercontent.com/PatrickVibild/TellusAmazonPictures/master/pictures/Lenovo/T530/RG/ES/8.jpg</v>
      </c>
      <c r="U7" s="0" t="str">
        <f aca="false">IF(ISBLANK(K7),"",IF(L7, "https://raw.githubusercontent.com/PatrickVibild/TellusAmazonPictures/master/pictures/"&amp;K7&amp;"/9.jpg", ""))</f>
        <v>https://raw.githubusercontent.com/PatrickVibild/TellusAmazonPictures/master/pictures/Lenovo/T530/RG/ES/9.jpg</v>
      </c>
      <c r="V7" s="62" t="n">
        <f aca="false">MATCH(G7,options!$D$1:$D$20,0)</f>
        <v>4</v>
      </c>
    </row>
    <row r="8" customFormat="false" ht="23.85" hidden="false" customHeight="false" outlineLevel="0" collapsed="false">
      <c r="A8" s="48" t="s">
        <v>381</v>
      </c>
      <c r="B8" s="64" t="str">
        <f aca="false">IF(B6=options!C1,"17","17")</f>
        <v>17</v>
      </c>
      <c r="C8" s="54" t="n">
        <f aca="false">FALSE()</f>
        <v>0</v>
      </c>
      <c r="D8" s="54" t="n">
        <f aca="false">TRUE()</f>
        <v>1</v>
      </c>
      <c r="E8" s="55" t="n">
        <v>5714401431053</v>
      </c>
      <c r="F8" s="55" t="s">
        <v>382</v>
      </c>
      <c r="G8" s="56"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384</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https://raw.githubusercontent.com/PatrickVibild/TellusAmazonPictures/master/pictures/Lenovo/T530/RG/UK/1.jpg</v>
      </c>
      <c r="N8" s="60" t="str">
        <f aca="false">IF(ISBLANK(K8),"",IF(L8, "https://raw.githubusercontent.com/PatrickVibild/TellusAmazonPictures/master/pictures/"&amp;K8&amp;"/2.jpg","https://download.lenovo.com/Images/Parts/"&amp;K8&amp;"/"&amp;K8&amp;"_B.jpg"))</f>
        <v>https://raw.githubusercontent.com/PatrickVibild/TellusAmazonPictures/master/pictures/Lenovo/T530/RG/UK/2.jpg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https://raw.githubusercontent.com/PatrickVibild/TellusAmazonPictures/master/pictures/Lenovo/T530/RG/UK/3.jpg</v>
      </c>
      <c r="P8" s="0" t="str">
        <f aca="false">IF(ISBLANK(K8),"",IF(L8, "https://raw.githubusercontent.com/PatrickVibild/TellusAmazonPictures/master/pictures/"&amp;K8&amp;"/4.jpg", ""))</f>
        <v>https://raw.githubusercontent.com/PatrickVibild/TellusAmazonPictures/master/pictures/Lenovo/T530/RG/UK/4.jpg</v>
      </c>
      <c r="Q8" s="0" t="str">
        <f aca="false">IF(ISBLANK(K8),"",IF(L8, "https://raw.githubusercontent.com/PatrickVibild/TellusAmazonPictures/master/pictures/"&amp;K8&amp;"/5.jpg", ""))</f>
        <v>https://raw.githubusercontent.com/PatrickVibild/TellusAmazonPictures/master/pictures/Lenovo/T530/RG/UK/5.jpg</v>
      </c>
      <c r="R8" s="0" t="str">
        <f aca="false">IF(ISBLANK(K8),"",IF(L8, "https://raw.githubusercontent.com/PatrickVibild/TellusAmazonPictures/master/pictures/"&amp;K8&amp;"/6.jpg", ""))</f>
        <v>https://raw.githubusercontent.com/PatrickVibild/TellusAmazonPictures/master/pictures/Lenovo/T530/RG/UK/6.jpg</v>
      </c>
      <c r="S8" s="0" t="str">
        <f aca="false">IF(ISBLANK(K8),"",IF(L8, "https://raw.githubusercontent.com/PatrickVibild/TellusAmazonPictures/master/pictures/"&amp;K8&amp;"/7.jpg", ""))</f>
        <v>https://raw.githubusercontent.com/PatrickVibild/TellusAmazonPictures/master/pictures/Lenovo/T530/RG/UK/7.jpg</v>
      </c>
      <c r="T8" s="0" t="str">
        <f aca="false">IF(ISBLANK(K8),"",IF(L8, "https://raw.githubusercontent.com/PatrickVibild/TellusAmazonPictures/master/pictures/"&amp;K8&amp;"/8.jpg",""))</f>
        <v>https://raw.githubusercontent.com/PatrickVibild/TellusAmazonPictures/master/pictures/Lenovo/T530/RG/UK/8.jpg</v>
      </c>
      <c r="U8" s="0" t="str">
        <f aca="false">IF(ISBLANK(K8),"",IF(L8, "https://raw.githubusercontent.com/PatrickVibild/TellusAmazonPictures/master/pictures/"&amp;K8&amp;"/9.jpg", ""))</f>
        <v>https://raw.githubusercontent.com/PatrickVibild/TellusAmazonPictures/master/pictures/Lenovo/T530/RG/UK/9.jpg</v>
      </c>
      <c r="V8" s="62" t="n">
        <f aca="false">MATCH(G8,options!$D$1:$D$20,0)</f>
        <v>5</v>
      </c>
    </row>
    <row r="9" customFormat="false" ht="23.85" hidden="false" customHeight="false" outlineLevel="0" collapsed="false">
      <c r="A9" s="48" t="s">
        <v>385</v>
      </c>
      <c r="B9" s="64" t="str">
        <f aca="false">IF(B6=options!C1,"5","5")</f>
        <v>5</v>
      </c>
      <c r="C9" s="54" t="n">
        <f aca="false">FALSE()</f>
        <v>0</v>
      </c>
      <c r="D9" s="54" t="n">
        <f aca="false">FALSE()</f>
        <v>0</v>
      </c>
      <c r="E9" s="55" t="n">
        <v>5714401431060</v>
      </c>
      <c r="F9" s="55" t="s">
        <v>386</v>
      </c>
      <c r="G9" s="56"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7" t="n">
        <f aca="false">TRUE()</f>
        <v>1</v>
      </c>
      <c r="J9" s="58" t="n">
        <f aca="false">FALSE()</f>
        <v>0</v>
      </c>
      <c r="K9" s="55" t="s">
        <v>388</v>
      </c>
      <c r="L9" s="59" t="n">
        <f aca="false">TRUE()</f>
        <v>1</v>
      </c>
      <c r="M9" s="60" t="str">
        <f aca="false">IF(ISBLANK(K9),"",IF(L9, "https://raw.githubusercontent.com/PatrickVibild/TellusAmazonPictures/master/pictures/"&amp;K9&amp;"/1.jpg","https://download.lenovo.com/Images/Parts/"&amp;K9&amp;"/"&amp;K9&amp;"_A.jpg"))</f>
        <v>https://raw.githubusercontent.com/PatrickVibild/TellusAmazonPictures/master/pictures/Lenovo/T530/RG/NOR/1.jpg</v>
      </c>
      <c r="N9" s="60" t="str">
        <f aca="false">IF(ISBLANK(K9),"",IF(L9, "https://raw.githubusercontent.com/PatrickVibild/TellusAmazonPictures/master/pictures/"&amp;K9&amp;"/2.jpg","https://download.lenovo.com/Images/Parts/"&amp;K9&amp;"/"&amp;K9&amp;"_B.jpg"))</f>
        <v>https://raw.githubusercontent.com/PatrickVibild/TellusAmazonPictures/master/pictures/Lenovo/T530/RG/NOR/2.jpg</v>
      </c>
      <c r="O9" s="61" t="str">
        <f aca="false">IF(ISBLANK(K9),"",IF(L9, "https://raw.githubusercontent.com/PatrickVibild/TellusAmazonPictures/master/pictures/"&amp;K9&amp;"/3.jpg","https://download.lenovo.com/Images/Parts/"&amp;K9&amp;"/"&amp;K9&amp;"_details.jpg"))</f>
        <v>https://raw.githubusercontent.com/PatrickVibild/TellusAmazonPictures/master/pictures/Lenovo/T530/RG/NOR/3.jpg</v>
      </c>
      <c r="P9" s="0" t="str">
        <f aca="false">IF(ISBLANK(K9),"",IF(L9, "https://raw.githubusercontent.com/PatrickVibild/TellusAmazonPictures/master/pictures/"&amp;K9&amp;"/4.jpg", ""))</f>
        <v>https://raw.githubusercontent.com/PatrickVibild/TellusAmazonPictures/master/pictures/Lenovo/T530/RG/NOR/4.jpg</v>
      </c>
      <c r="Q9" s="0" t="str">
        <f aca="false">IF(ISBLANK(K9),"",IF(L9, "https://raw.githubusercontent.com/PatrickVibild/TellusAmazonPictures/master/pictures/"&amp;K9&amp;"/5.jpg", ""))</f>
        <v>https://raw.githubusercontent.com/PatrickVibild/TellusAmazonPictures/master/pictures/Lenovo/T530/RG/NOR/5.jpg</v>
      </c>
      <c r="R9" s="0" t="str">
        <f aca="false">IF(ISBLANK(K9),"",IF(L9, "https://raw.githubusercontent.com/PatrickVibild/TellusAmazonPictures/master/pictures/"&amp;K9&amp;"/6.jpg", ""))</f>
        <v>https://raw.githubusercontent.com/PatrickVibild/TellusAmazonPictures/master/pictures/Lenovo/T530/RG/NOR/6.jpg</v>
      </c>
      <c r="S9" s="0" t="str">
        <f aca="false">IF(ISBLANK(K9),"",IF(L9, "https://raw.githubusercontent.com/PatrickVibild/TellusAmazonPictures/master/pictures/"&amp;K9&amp;"/7.jpg", ""))</f>
        <v>https://raw.githubusercontent.com/PatrickVibild/TellusAmazonPictures/master/pictures/Lenovo/T530/RG/NOR/7.jpg</v>
      </c>
      <c r="T9" s="0" t="str">
        <f aca="false">IF(ISBLANK(K9),"",IF(L9, "https://raw.githubusercontent.com/PatrickVibild/TellusAmazonPictures/master/pictures/"&amp;K9&amp;"/8.jpg",""))</f>
        <v>https://raw.githubusercontent.com/PatrickVibild/TellusAmazonPictures/master/pictures/Lenovo/T530/RG/NOR/8.jpg</v>
      </c>
      <c r="U9" s="0" t="str">
        <f aca="false">IF(ISBLANK(K9),"",IF(L9, "https://raw.githubusercontent.com/PatrickVibild/TellusAmazonPictures/master/pictures/"&amp;K9&amp;"/9.jpg", ""))</f>
        <v>https://raw.githubusercontent.com/PatrickVibild/TellusAmazonPictures/master/pictures/Lenovo/T530/RG/NOR/9.jpg</v>
      </c>
      <c r="V9" s="62" t="n">
        <f aca="false">MATCH(G9,options!$D$1:$D$20,0)</f>
        <v>6</v>
      </c>
    </row>
    <row r="10" customFormat="false" ht="12.8" hidden="false" customHeight="false" outlineLevel="0" collapsed="false">
      <c r="A10" s="0" t="s">
        <v>389</v>
      </c>
      <c r="B10" s="65"/>
      <c r="C10" s="54" t="n">
        <f aca="false">FALSE()</f>
        <v>0</v>
      </c>
      <c r="D10" s="54" t="n">
        <f aca="false">FALSE()</f>
        <v>0</v>
      </c>
      <c r="E10" s="55" t="n">
        <v>5714401431077</v>
      </c>
      <c r="F10" s="55" t="s">
        <v>390</v>
      </c>
      <c r="G10" s="56"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7" t="n">
        <f aca="false">TRUE()</f>
        <v>1</v>
      </c>
      <c r="J10" s="58" t="n">
        <f aca="false">FALSE()</f>
        <v>0</v>
      </c>
      <c r="K10" s="55" t="s">
        <v>392</v>
      </c>
      <c r="L10" s="59" t="n">
        <f aca="false">FALSE()</f>
        <v>0</v>
      </c>
      <c r="M10" s="60" t="str">
        <f aca="false">IF(ISBLANK(K10),"",IF(L10, "https://raw.githubusercontent.com/PatrickVibild/TellusAmazonPictures/master/pictures/"&amp;K10&amp;"/1.jpg","https://download.lenovo.com/Images/Parts/"&amp;K10&amp;"/"&amp;K10&amp;"_A.jpg"))</f>
        <v>https://download.lenovo.com/Images/Parts/04X1359/04X1359_A.jpg</v>
      </c>
      <c r="N10" s="60" t="str">
        <f aca="false">IF(ISBLANK(K10),"",IF(L10, "https://raw.githubusercontent.com/PatrickVibild/TellusAmazonPictures/master/pictures/"&amp;K10&amp;"/2.jpg","https://download.lenovo.com/Images/Parts/"&amp;K10&amp;"/"&amp;K10&amp;"_B.jpg"))</f>
        <v>https://download.lenovo.com/Images/Parts/04X1359/04X1359_B.jpg</v>
      </c>
      <c r="O10" s="61" t="str">
        <f aca="false">IF(ISBLANK(K10),"",IF(L10, "https://raw.githubusercontent.com/PatrickVibild/TellusAmazonPictures/master/pictures/"&amp;K10&amp;"/3.jpg","https://download.lenovo.com/Images/Parts/"&amp;K10&amp;"/"&amp;K10&amp;"_details.jpg"))</f>
        <v>https://download.lenovo.com/Images/Parts/04X1359/04X1359_details.jpg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393</v>
      </c>
      <c r="B11" s="66" t="n">
        <v>150</v>
      </c>
      <c r="C11" s="54" t="n">
        <f aca="false">FALSE()</f>
        <v>0</v>
      </c>
      <c r="D11" s="54" t="n">
        <f aca="false">FALSE()</f>
        <v>0</v>
      </c>
      <c r="E11" s="55" t="n">
        <v>5714401431084</v>
      </c>
      <c r="F11" s="55" t="s">
        <v>394</v>
      </c>
      <c r="G11" s="56"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7" t="n">
        <f aca="false">TRUE()</f>
        <v>1</v>
      </c>
      <c r="J11" s="58" t="n">
        <f aca="false">FALSE()</f>
        <v>0</v>
      </c>
      <c r="K11" s="55" t="s">
        <v>396</v>
      </c>
      <c r="L11" s="59" t="n">
        <f aca="false">FALSE()</f>
        <v>0</v>
      </c>
      <c r="M11" s="60" t="str">
        <f aca="false">IF(ISBLANK(K11),"",IF(L11, "https://raw.githubusercontent.com/PatrickVibild/TellusAmazonPictures/master/pictures/"&amp;K11&amp;"/1.jpg","https://download.lenovo.com/Images/Parts/"&amp;K11&amp;"/"&amp;K11&amp;"_A.jpg"))</f>
        <v>https://download.lenovo.com/Images/Parts/04X1360/04X1360_A.jpg</v>
      </c>
      <c r="N11" s="60" t="str">
        <f aca="false">IF(ISBLANK(K11),"",IF(L11, "https://raw.githubusercontent.com/PatrickVibild/TellusAmazonPictures/master/pictures/"&amp;K11&amp;"/2.jpg","https://download.lenovo.com/Images/Parts/"&amp;K11&amp;"/"&amp;K11&amp;"_B.jpg"))</f>
        <v>https://download.lenovo.com/Images/Parts/04X1360/04X1360_B.jpg</v>
      </c>
      <c r="O11" s="61" t="str">
        <f aca="false">IF(ISBLANK(K11),"",IF(L11, "https://raw.githubusercontent.com/PatrickVibild/TellusAmazonPictures/master/pictures/"&amp;K11&amp;"/3.jpg","https://download.lenovo.com/Images/Parts/"&amp;K11&amp;"/"&amp;K11&amp;"_details.jpg"))</f>
        <v>https://download.lenovo.com/Images/Parts/04X1360/04X1360_details.jpg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5714401431091</v>
      </c>
      <c r="F12" s="55" t="s">
        <v>397</v>
      </c>
      <c r="G12" s="56"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7" t="n">
        <f aca="false">TRUE()</f>
        <v>1</v>
      </c>
      <c r="J12" s="58" t="n">
        <f aca="false">FALSE()</f>
        <v>0</v>
      </c>
      <c r="K12" s="55" t="s">
        <v>399</v>
      </c>
      <c r="L12" s="59" t="n">
        <f aca="false">FALSE()</f>
        <v>0</v>
      </c>
      <c r="M12" s="60" t="str">
        <f aca="false">IF(ISBLANK(K12),"",IF(L12, "https://raw.githubusercontent.com/PatrickVibild/TellusAmazonPictures/master/pictures/"&amp;K12&amp;"/1.jpg","https://download.lenovo.com/Images/Parts/"&amp;K12&amp;"/"&amp;K12&amp;"_A.jpg"))</f>
        <v>https://download.lenovo.com/Images/Parts/04X1361/04X1361_A.jpg</v>
      </c>
      <c r="N12" s="60" t="str">
        <f aca="false">IF(ISBLANK(K12),"",IF(L12, "https://raw.githubusercontent.com/PatrickVibild/TellusAmazonPictures/master/pictures/"&amp;K12&amp;"/2.jpg","https://download.lenovo.com/Images/Parts/"&amp;K12&amp;"/"&amp;K12&amp;"_B.jpg"))</f>
        <v>https://download.lenovo.com/Images/Parts/04X1361/04X1361_B.jpg</v>
      </c>
      <c r="O12" s="61" t="str">
        <f aca="false">IF(ISBLANK(K12),"",IF(L12, "https://raw.githubusercontent.com/PatrickVibild/TellusAmazonPictures/master/pictures/"&amp;K12&amp;"/3.jpg","https://download.lenovo.com/Images/Parts/"&amp;K12&amp;"/"&amp;K12&amp;"_details.jpg"))</f>
        <v>https://download.lenovo.com/Images/Parts/04X1361/04X1361_details.jpg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400</v>
      </c>
      <c r="B13" s="55" t="s">
        <v>401</v>
      </c>
      <c r="C13" s="54" t="n">
        <f aca="false">FALSE()</f>
        <v>0</v>
      </c>
      <c r="D13" s="54" t="n">
        <f aca="false">FALSE()</f>
        <v>0</v>
      </c>
      <c r="E13" s="55" t="n">
        <v>5714401431107</v>
      </c>
      <c r="F13" s="55" t="s">
        <v>402</v>
      </c>
      <c r="G13" s="56"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7" t="n">
        <f aca="false">TRUE()</f>
        <v>1</v>
      </c>
      <c r="J13" s="58" t="n">
        <f aca="false">FALSE()</f>
        <v>0</v>
      </c>
      <c r="K13" s="55" t="s">
        <v>404</v>
      </c>
      <c r="L13" s="59" t="n">
        <f aca="false">FALSE()</f>
        <v>0</v>
      </c>
      <c r="M13" s="60" t="str">
        <f aca="false">IF(ISBLANK(K13),"",IF(L13, "https://raw.githubusercontent.com/PatrickVibild/TellusAmazonPictures/master/pictures/"&amp;K13&amp;"/1.jpg","https://download.lenovo.com/Images/Parts/"&amp;K13&amp;"/"&amp;K13&amp;"_A.jpg"))</f>
        <v>https://download.lenovo.com/Images/Parts/04X1249/04X1249_A.jpg</v>
      </c>
      <c r="N13" s="60" t="str">
        <f aca="false">IF(ISBLANK(K13),"",IF(L13, "https://raw.githubusercontent.com/PatrickVibild/TellusAmazonPictures/master/pictures/"&amp;K13&amp;"/2.jpg","https://download.lenovo.com/Images/Parts/"&amp;K13&amp;"/"&amp;K13&amp;"_B.jpg"))</f>
        <v>https://download.lenovo.com/Images/Parts/04X1249/04X1249_B.jpg</v>
      </c>
      <c r="O13" s="61" t="str">
        <f aca="false">IF(ISBLANK(K13),"",IF(L13, "https://raw.githubusercontent.com/PatrickVibild/TellusAmazonPictures/master/pictures/"&amp;K13&amp;"/3.jpg","https://download.lenovo.com/Images/Parts/"&amp;K13&amp;"/"&amp;K13&amp;"_details.jpg"))</f>
        <v>https://download.lenovo.com/Images/Parts/04X1249/04X1249_details.jpg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405</v>
      </c>
      <c r="B14" s="55" t="n">
        <v>5714401430995</v>
      </c>
      <c r="C14" s="54" t="n">
        <f aca="false">FALSE()</f>
        <v>0</v>
      </c>
      <c r="D14" s="54" t="n">
        <f aca="false">FALSE()</f>
        <v>0</v>
      </c>
      <c r="E14" s="55" t="n">
        <v>5714401431114</v>
      </c>
      <c r="F14" s="55" t="s">
        <v>406</v>
      </c>
      <c r="G14" s="56"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7" t="n">
        <f aca="false">TRUE()</f>
        <v>1</v>
      </c>
      <c r="J14" s="58" t="n">
        <f aca="false">FALSE()</f>
        <v>0</v>
      </c>
      <c r="K14" s="55"/>
      <c r="L14" s="59" t="n">
        <f aca="false">FALSE()</f>
        <v>0</v>
      </c>
      <c r="M14" s="60" t="str">
        <f aca="false">IF(ISBLANK(K14),"",IF(L14, "https://raw.githubusercontent.com/PatrickVibild/TellusAmazonPictures/master/pictures/"&amp;K14&amp;"/1.jpg","https://download.lenovo.com/Images/Parts/"&amp;K14&amp;"/"&amp;K14&amp;"_A.jpg"))</f>
        <v/>
      </c>
      <c r="N14" s="60" t="str">
        <f aca="false">IF(ISBLANK(K14),"",IF(L14, "https://raw.githubusercontent.com/PatrickVibild/TellusAmazonPictures/master/pictures/"&amp;K14&amp;"/2.jpg","https://download.lenovo.com/Images/Parts/"&amp;K14&amp;"/"&amp;K14&amp;"_B.jpg"))</f>
        <v/>
      </c>
      <c r="O14" s="61"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5714401431121</v>
      </c>
      <c r="F15" s="55" t="s">
        <v>408</v>
      </c>
      <c r="G15" s="56"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7" t="n">
        <f aca="false">TRUE()</f>
        <v>1</v>
      </c>
      <c r="J15" s="58" t="n">
        <f aca="false">FALSE()</f>
        <v>0</v>
      </c>
      <c r="K15" s="55" t="s">
        <v>410</v>
      </c>
      <c r="L15" s="59" t="n">
        <f aca="false">FALSE()</f>
        <v>0</v>
      </c>
      <c r="M15" s="60" t="str">
        <f aca="false">IF(ISBLANK(K15),"",IF(L15, "https://raw.githubusercontent.com/PatrickVibild/TellusAmazonPictures/master/pictures/"&amp;K15&amp;"/1.jpg","https://download.lenovo.com/Images/Parts/"&amp;K15&amp;"/"&amp;K15&amp;"_A.jpg"))</f>
        <v>https://download.lenovo.com/Images/Parts/04X1259/04X1259_A.jpg</v>
      </c>
      <c r="N15" s="60" t="str">
        <f aca="false">IF(ISBLANK(K15),"",IF(L15, "https://raw.githubusercontent.com/PatrickVibild/TellusAmazonPictures/master/pictures/"&amp;K15&amp;"/2.jpg","https://download.lenovo.com/Images/Parts/"&amp;K15&amp;"/"&amp;K15&amp;"_B.jpg"))</f>
        <v>https://download.lenovo.com/Images/Parts/04X1259/04X1259_B.jpg</v>
      </c>
      <c r="O15" s="61" t="str">
        <f aca="false">IF(ISBLANK(K15),"",IF(L15, "https://raw.githubusercontent.com/PatrickVibild/TellusAmazonPictures/master/pictures/"&amp;K15&amp;"/3.jpg","https://download.lenovo.com/Images/Parts/"&amp;K15&amp;"/"&amp;K15&amp;"_details.jpg"))</f>
        <v>https://download.lenovo.com/Images/Parts/04X1259/04X1259_details.jpg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411</v>
      </c>
      <c r="B16" s="49" t="s">
        <v>412</v>
      </c>
      <c r="C16" s="54" t="n">
        <f aca="false">FALSE()</f>
        <v>0</v>
      </c>
      <c r="D16" s="54" t="n">
        <f aca="false">FALSE()</f>
        <v>0</v>
      </c>
      <c r="E16" s="55" t="n">
        <v>5714401431138</v>
      </c>
      <c r="F16" s="55" t="s">
        <v>413</v>
      </c>
      <c r="G16" s="56"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7" t="n">
        <f aca="false">TRUE()</f>
        <v>1</v>
      </c>
      <c r="J16" s="58" t="n">
        <f aca="false">FALSE()</f>
        <v>0</v>
      </c>
      <c r="K16" s="55"/>
      <c r="L16" s="59" t="n">
        <f aca="false">FALSE()</f>
        <v>0</v>
      </c>
      <c r="M16" s="60" t="str">
        <f aca="false">IF(ISBLANK(K16),"",IF(L16, "https://raw.githubusercontent.com/PatrickVibild/TellusAmazonPictures/master/pictures/"&amp;K16&amp;"/1.jpg","https://download.lenovo.com/Images/Parts/"&amp;K16&amp;"/"&amp;K16&amp;"_A.jpg"))</f>
        <v/>
      </c>
      <c r="N16" s="60" t="str">
        <f aca="false">IF(ISBLANK(K16),"",IF(L16, "https://raw.githubusercontent.com/PatrickVibild/TellusAmazonPictures/master/pictures/"&amp;K16&amp;"/2.jpg","https://download.lenovo.com/Images/Parts/"&amp;K16&amp;"/"&amp;K16&amp;"_B.jpg"))</f>
        <v/>
      </c>
      <c r="O16" s="61"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5714401431145</v>
      </c>
      <c r="F17" s="55" t="s">
        <v>415</v>
      </c>
      <c r="G17" s="56" t="s">
        <v>416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7" t="n">
        <f aca="false">TRUE()</f>
        <v>1</v>
      </c>
      <c r="J17" s="58" t="n">
        <f aca="false">FALSE()</f>
        <v>0</v>
      </c>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417</v>
      </c>
      <c r="B18" s="66" t="n">
        <v>5</v>
      </c>
      <c r="C18" s="54" t="n">
        <f aca="false">FALSE()</f>
        <v>0</v>
      </c>
      <c r="D18" s="54" t="n">
        <f aca="false">FALSE()</f>
        <v>0</v>
      </c>
      <c r="E18" s="55" t="n">
        <v>5714401431152</v>
      </c>
      <c r="F18" s="55" t="s">
        <v>418</v>
      </c>
      <c r="G18" s="56" t="s">
        <v>419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7" t="n">
        <f aca="false">TRUE()</f>
        <v>1</v>
      </c>
      <c r="J18" s="58" t="n">
        <f aca="false">FALSE()</f>
        <v>0</v>
      </c>
      <c r="K18" s="55"/>
      <c r="L18" s="59" t="n">
        <f aca="false">FALSE()</f>
        <v>0</v>
      </c>
      <c r="M18" s="60" t="str">
        <f aca="false">IF(ISBLANK(K18),"",IF(L18, "https://raw.githubusercontent.com/PatrickVibild/TellusAmazonPictures/master/pictures/"&amp;K18&amp;"/1.jpg","https://download.lenovo.com/Images/Parts/"&amp;K18&amp;"/"&amp;K18&amp;"_A.jpg"))</f>
        <v/>
      </c>
      <c r="N18" s="60" t="str">
        <f aca="false">IF(ISBLANK(K18),"",IF(L18, "https://raw.githubusercontent.com/PatrickVibild/TellusAmazonPictures/master/pictures/"&amp;K18&amp;"/2.jpg","https://download.lenovo.com/Images/Parts/"&amp;K18&amp;"/"&amp;K18&amp;"_B.jpg"))</f>
        <v/>
      </c>
      <c r="O18" s="61"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5714401431169</v>
      </c>
      <c r="F19" s="55" t="s">
        <v>420</v>
      </c>
      <c r="G19" s="56" t="s">
        <v>421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7" t="n">
        <f aca="false">TRUE()</f>
        <v>1</v>
      </c>
      <c r="J19" s="58" t="n">
        <f aca="false">FALSE()</f>
        <v>0</v>
      </c>
      <c r="K19" s="55"/>
      <c r="L19" s="59" t="n">
        <f aca="false">FALSE()</f>
        <v>0</v>
      </c>
      <c r="M19" s="60" t="str">
        <f aca="false">IF(ISBLANK(K19),"",IF(L19, "https://raw.githubusercontent.com/PatrickVibild/TellusAmazonPictures/master/pictures/"&amp;K19&amp;"/1.jpg","https://download.lenovo.com/Images/Parts/"&amp;K19&amp;"/"&amp;K19&amp;"_A.jpg"))</f>
        <v/>
      </c>
      <c r="N19" s="60" t="str">
        <f aca="false">IF(ISBLANK(K19),"",IF(L19, "https://raw.githubusercontent.com/PatrickVibild/TellusAmazonPictures/master/pictures/"&amp;K19&amp;"/2.jpg","https://download.lenovo.com/Images/Parts/"&amp;K19&amp;"/"&amp;K19&amp;"_B.jpg"))</f>
        <v/>
      </c>
      <c r="O19" s="61"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422</v>
      </c>
      <c r="B20" s="67" t="s">
        <v>423</v>
      </c>
      <c r="C20" s="54" t="n">
        <f aca="false">FALSE()</f>
        <v>0</v>
      </c>
      <c r="D20" s="54" t="n">
        <f aca="false">FALSE()</f>
        <v>0</v>
      </c>
      <c r="E20" s="55" t="n">
        <v>5714401431176</v>
      </c>
      <c r="F20" s="55" t="s">
        <v>424</v>
      </c>
      <c r="G20" s="56" t="s">
        <v>425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7" t="n">
        <f aca="false">TRUE()</f>
        <v>1</v>
      </c>
      <c r="J20" s="58" t="n">
        <f aca="false">FALSE()</f>
        <v>0</v>
      </c>
      <c r="K20" s="55" t="s">
        <v>426</v>
      </c>
      <c r="L20" s="59" t="n">
        <f aca="false">FALSE()</f>
        <v>0</v>
      </c>
      <c r="M20" s="60" t="str">
        <f aca="false">IF(ISBLANK(K20),"",IF(L20, "https://raw.githubusercontent.com/PatrickVibild/TellusAmazonPictures/master/pictures/"&amp;K20&amp;"/1.jpg","https://download.lenovo.com/Images/Parts/"&amp;K20&amp;"/"&amp;K20&amp;"_A.jpg"))</f>
        <v>https://download.lenovo.com/Images/Parts/04X1380/04X1380_A.jpg</v>
      </c>
      <c r="N20" s="60" t="str">
        <f aca="false">IF(ISBLANK(K20),"",IF(L20, "https://raw.githubusercontent.com/PatrickVibild/TellusAmazonPictures/master/pictures/"&amp;K20&amp;"/2.jpg","https://download.lenovo.com/Images/Parts/"&amp;K20&amp;"/"&amp;K20&amp;"_B.jpg"))</f>
        <v>https://download.lenovo.com/Images/Parts/04X1380/04X1380_B.jpg</v>
      </c>
      <c r="O20" s="61" t="str">
        <f aca="false">IF(ISBLANK(K20),"",IF(L20, "https://raw.githubusercontent.com/PatrickVibild/TellusAmazonPictures/master/pictures/"&amp;K20&amp;"/3.jpg","https://download.lenovo.com/Images/Parts/"&amp;K20&amp;"/"&amp;K20&amp;"_details.jpg"))</f>
        <v>https://download.lenovo.com/Images/Parts/04X1380/04X1380_details.jpg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5714401431183</v>
      </c>
      <c r="F21" s="55" t="s">
        <v>427</v>
      </c>
      <c r="G21" s="56" t="s">
        <v>428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68" t="s">
        <v>429</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https://raw.githubusercontent.com/PatrickVibild/TellusAmazonPictures/master/pictures/Lenovo/T530/RG/USI/1.jpg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https://raw.githubusercontent.com/PatrickVibild/TellusAmazonPictures/master/pictures/Lenovo/T530/RG/USI/2.jpg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https://raw.githubusercontent.com/PatrickVibild/TellusAmazonPictures/master/pictures/Lenovo/T530/RG/USI/3.jpg</v>
      </c>
      <c r="P21" s="0" t="str">
        <f aca="false">IF(ISBLANK(K21),"",IF(L21, "https://raw.githubusercontent.com/PatrickVibild/TellusAmazonPictures/master/pictures/"&amp;K21&amp;"/4.jpg", ""))</f>
        <v>https://raw.githubusercontent.com/PatrickVibild/TellusAmazonPictures/master/pictures/Lenovo/T530/RG/USI/4.jpg</v>
      </c>
      <c r="Q21" s="0" t="str">
        <f aca="false">IF(ISBLANK(K21),"",IF(L21, "https://raw.githubusercontent.com/PatrickVibild/TellusAmazonPictures/master/pictures/"&amp;K21&amp;"/5.jpg", ""))</f>
        <v>https://raw.githubusercontent.com/PatrickVibild/TellusAmazonPictures/master/pictures/Lenovo/T530/RG/USI/5.jpg</v>
      </c>
      <c r="R21" s="0" t="str">
        <f aca="false">IF(ISBLANK(K21),"",IF(L21, "https://raw.githubusercontent.com/PatrickVibild/TellusAmazonPictures/master/pictures/"&amp;K21&amp;"/6.jpg", ""))</f>
        <v>https://raw.githubusercontent.com/PatrickVibild/TellusAmazonPictures/master/pictures/Lenovo/T530/RG/USI/6.jpg</v>
      </c>
      <c r="S21" s="0" t="str">
        <f aca="false">IF(ISBLANK(K21),"",IF(L21, "https://raw.githubusercontent.com/PatrickVibild/TellusAmazonPictures/master/pictures/"&amp;K21&amp;"/7.jpg", ""))</f>
        <v>https://raw.githubusercontent.com/PatrickVibild/TellusAmazonPictures/master/pictures/Lenovo/T530/RG/USI/7.jpg</v>
      </c>
      <c r="T21" s="0" t="str">
        <f aca="false">IF(ISBLANK(K21),"",IF(L21, "https://raw.githubusercontent.com/PatrickVibild/TellusAmazonPictures/master/pictures/"&amp;K21&amp;"/8.jpg",""))</f>
        <v>https://raw.githubusercontent.com/PatrickVibild/TellusAmazonPictures/master/pictures/Lenovo/T530/RG/USI/8.jpg</v>
      </c>
      <c r="U21" s="0" t="str">
        <f aca="false">IF(ISBLANK(K21),"",IF(L21, "https://raw.githubusercontent.com/PatrickVibild/TellusAmazonPictures/master/pictures/"&amp;K21&amp;"/9.jpg", ""))</f>
        <v>https://raw.githubusercontent.com/PatrickVibild/TellusAmazonPictures/master/pictures/Lenovo/T530/RG/USI/9.jpg</v>
      </c>
      <c r="V21" s="62" t="n">
        <f aca="false">MATCH(G21,options!$D$1:$D$20,0)</f>
        <v>16</v>
      </c>
    </row>
    <row r="22" customFormat="false" ht="12.8" hidden="false" customHeight="false" outlineLevel="0" collapsed="false">
      <c r="B22" s="65"/>
      <c r="C22" s="54" t="n">
        <f aca="false">FALSE()</f>
        <v>0</v>
      </c>
      <c r="D22" s="54" t="n">
        <f aca="false">FALSE()</f>
        <v>0</v>
      </c>
      <c r="E22" s="55" t="n">
        <v>5714401431190</v>
      </c>
      <c r="F22" s="55" t="s">
        <v>430</v>
      </c>
      <c r="G22" s="56" t="s">
        <v>431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7" t="n">
        <f aca="false">TRUE()</f>
        <v>1</v>
      </c>
      <c r="J22" s="58" t="n">
        <f aca="false">FALSE()</f>
        <v>0</v>
      </c>
      <c r="K22" s="55"/>
      <c r="L22" s="59" t="n">
        <f aca="false">FALSE()</f>
        <v>0</v>
      </c>
      <c r="M22" s="60" t="str">
        <f aca="false">IF(ISBLANK(K22),"",IF(L22, "https://raw.githubusercontent.com/PatrickVibild/TellusAmazonPictures/master/pictures/"&amp;K22&amp;"/1.jpg","https://download.lenovo.com/Images/Parts/"&amp;K22&amp;"/"&amp;K22&amp;"_A.jpg"))</f>
        <v/>
      </c>
      <c r="N22" s="60" t="str">
        <f aca="false">IF(ISBLANK(K22),"",IF(L22, "https://raw.githubusercontent.com/PatrickVibild/TellusAmazonPictures/master/pictures/"&amp;K22&amp;"/2.jpg","https://download.lenovo.com/Images/Parts/"&amp;K22&amp;"/"&amp;K22&amp;"_B.jpg"))</f>
        <v/>
      </c>
      <c r="O22" s="61"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432</v>
      </c>
      <c r="B23" s="49"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4" t="n">
        <f aca="false">TRUE()</f>
        <v>1</v>
      </c>
      <c r="D23" s="54" t="n">
        <f aca="false">FALSE()</f>
        <v>0</v>
      </c>
      <c r="E23" s="55" t="n">
        <v>5714401431206</v>
      </c>
      <c r="F23" s="55" t="s">
        <v>433</v>
      </c>
      <c r="G23" s="56" t="s">
        <v>434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68" t="s">
        <v>435</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https://raw.githubusercontent.com/PatrickVibild/TellusAmazonPictures/master/pictures/Lenovo/T530/RG/US/1.jpg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https://raw.githubusercontent.com/PatrickVibild/TellusAmazonPictures/master/pictures/Lenovo/T530/RG/US/2.jpg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https://raw.githubusercontent.com/PatrickVibild/TellusAmazonPictures/master/pictures/Lenovo/T530/RG/US/3.jpg</v>
      </c>
      <c r="P23" s="0" t="str">
        <f aca="false">IF(ISBLANK(K23),"",IF(L23, "https://raw.githubusercontent.com/PatrickVibild/TellusAmazonPictures/master/pictures/"&amp;K23&amp;"/4.jpg", ""))</f>
        <v>https://raw.githubusercontent.com/PatrickVibild/TellusAmazonPictures/master/pictures/Lenovo/T530/RG/US/4.jpg</v>
      </c>
      <c r="Q23" s="0" t="str">
        <f aca="false">IF(ISBLANK(K23),"",IF(L23, "https://raw.githubusercontent.com/PatrickVibild/TellusAmazonPictures/master/pictures/"&amp;K23&amp;"/5.jpg", ""))</f>
        <v>https://raw.githubusercontent.com/PatrickVibild/TellusAmazonPictures/master/pictures/Lenovo/T530/RG/US/5.jpg</v>
      </c>
      <c r="R23" s="0" t="str">
        <f aca="false">IF(ISBLANK(K23),"",IF(L23, "https://raw.githubusercontent.com/PatrickVibild/TellusAmazonPictures/master/pictures/"&amp;K23&amp;"/6.jpg", ""))</f>
        <v>https://raw.githubusercontent.com/PatrickVibild/TellusAmazonPictures/master/pictures/Lenovo/T530/RG/US/6.jpg</v>
      </c>
      <c r="S23" s="0" t="str">
        <f aca="false">IF(ISBLANK(K23),"",IF(L23, "https://raw.githubusercontent.com/PatrickVibild/TellusAmazonPictures/master/pictures/"&amp;K23&amp;"/7.jpg", ""))</f>
        <v>https://raw.githubusercontent.com/PatrickVibild/TellusAmazonPictures/master/pictures/Lenovo/T530/RG/US/7.jpg</v>
      </c>
      <c r="T23" s="0" t="str">
        <f aca="false">IF(ISBLANK(K23),"",IF(L23, "https://raw.githubusercontent.com/PatrickVibild/TellusAmazonPictures/master/pictures/"&amp;K23&amp;"/8.jpg",""))</f>
        <v>https://raw.githubusercontent.com/PatrickVibild/TellusAmazonPictures/master/pictures/Lenovo/T530/RG/US/8.jpg</v>
      </c>
      <c r="U23" s="0" t="str">
        <f aca="false">IF(ISBLANK(K23),"",IF(L23, "https://raw.githubusercontent.com/PatrickVibild/TellusAmazonPictures/master/pictures/"&amp;K23&amp;"/9.jpg", ""))</f>
        <v>https://raw.githubusercontent.com/PatrickVibild/TellusAmazonPictures/master/pictures/Lenovo/T530/RG/US/9.jpg</v>
      </c>
      <c r="V23" s="62" t="n">
        <f aca="false">MATCH(G23,options!$D$1:$D$20,0)</f>
        <v>18</v>
      </c>
    </row>
    <row r="24" customFormat="false" ht="57.45" hidden="false" customHeight="false" outlineLevel="0" collapsed="false">
      <c r="A24" s="48" t="s">
        <v>436</v>
      </c>
      <c r="B24" s="49"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4" t="n">
        <f aca="false">FALSE()</f>
        <v>0</v>
      </c>
      <c r="D24" s="54" t="n">
        <f aca="false">TRUE()</f>
        <v>1</v>
      </c>
      <c r="E24" s="55" t="n">
        <v>5714401430018</v>
      </c>
      <c r="F24" s="55" t="s">
        <v>437</v>
      </c>
      <c r="G24" s="56"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7" t="n">
        <f aca="false">TRUE()</f>
        <v>1</v>
      </c>
      <c r="J24" s="58" t="n">
        <f aca="false">TRUE()</f>
        <v>1</v>
      </c>
      <c r="K24" s="55" t="s">
        <v>438</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62" t="n">
        <f aca="false">MATCH(G24,options!$D$1:$D$20,0)</f>
        <v>1</v>
      </c>
    </row>
    <row r="25" customFormat="false" ht="35.05" hidden="false" customHeight="false" outlineLevel="0" collapsed="false">
      <c r="A25" s="48" t="s">
        <v>439</v>
      </c>
      <c r="B25" s="49"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4" t="n">
        <f aca="false">FALSE()</f>
        <v>0</v>
      </c>
      <c r="D25" s="54" t="n">
        <f aca="false">TRUE()</f>
        <v>1</v>
      </c>
      <c r="E25" s="55" t="n">
        <v>5714401430025</v>
      </c>
      <c r="F25" s="55" t="s">
        <v>440</v>
      </c>
      <c r="G25" s="56"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7" t="n">
        <f aca="false">TRUE()</f>
        <v>1</v>
      </c>
      <c r="J25" s="58" t="n">
        <f aca="false">TRUE()</f>
        <v>1</v>
      </c>
      <c r="K25" s="55" t="s">
        <v>441</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https://raw.githubusercontent.com/PatrickVibild/TellusAmazonPictures/master/pictures/Lenovo/T530/BL/FR/1.jpg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https://raw.githubusercontent.com/PatrickVibild/TellusAmazonPictures/master/pictures/Lenovo/T530/BL/FR/2.jpg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https://raw.githubusercontent.com/PatrickVibild/TellusAmazonPictures/master/pictures/Lenovo/T530/BL/FR/3.jpg</v>
      </c>
      <c r="P25" s="0" t="str">
        <f aca="false">IF(ISBLANK(K25),"",IF(L25, "https://raw.githubusercontent.com/PatrickVibild/TellusAmazonPictures/master/pictures/"&amp;K25&amp;"/4.jpg", ""))</f>
        <v>https://raw.githubusercontent.com/PatrickVibild/TellusAmazonPictures/master/pictures/Lenovo/T530/BL/FR/4.jpg</v>
      </c>
      <c r="Q25" s="0" t="str">
        <f aca="false">IF(ISBLANK(K25),"",IF(L25, "https://raw.githubusercontent.com/PatrickVibild/TellusAmazonPictures/master/pictures/"&amp;K25&amp;"/5.jpg", ""))</f>
        <v>https://raw.githubusercontent.com/PatrickVibild/TellusAmazonPictures/master/pictures/Lenovo/T530/BL/FR/5.jpg</v>
      </c>
      <c r="R25" s="0" t="str">
        <f aca="false">IF(ISBLANK(K25),"",IF(L25, "https://raw.githubusercontent.com/PatrickVibild/TellusAmazonPictures/master/pictures/"&amp;K25&amp;"/6.jpg", ""))</f>
        <v>https://raw.githubusercontent.com/PatrickVibild/TellusAmazonPictures/master/pictures/Lenovo/T530/BL/FR/6.jpg</v>
      </c>
      <c r="S25" s="0" t="str">
        <f aca="false">IF(ISBLANK(K25),"",IF(L25, "https://raw.githubusercontent.com/PatrickVibild/TellusAmazonPictures/master/pictures/"&amp;K25&amp;"/7.jpg", ""))</f>
        <v>https://raw.githubusercontent.com/PatrickVibild/TellusAmazonPictures/master/pictures/Lenovo/T530/BL/FR/7.jpg</v>
      </c>
      <c r="T25" s="0" t="str">
        <f aca="false">IF(ISBLANK(K25),"",IF(L25, "https://raw.githubusercontent.com/PatrickVibild/TellusAmazonPictures/master/pictures/"&amp;K25&amp;"/8.jpg",""))</f>
        <v>https://raw.githubusercontent.com/PatrickVibild/TellusAmazonPictures/master/pictures/Lenovo/T530/BL/FR/8.jpg</v>
      </c>
      <c r="U25" s="0" t="str">
        <f aca="false">IF(ISBLANK(K25),"",IF(L25, "https://raw.githubusercontent.com/PatrickVibild/TellusAmazonPictures/master/pictures/"&amp;K25&amp;"/9.jpg", ""))</f>
        <v>https://raw.githubusercontent.com/PatrickVibild/TellusAmazonPictures/master/pictures/Lenovo/T530/BL/FR/9.jpg</v>
      </c>
      <c r="V25" s="62" t="n">
        <f aca="false">MATCH(G25,options!$D$1:$D$20,0)</f>
        <v>2</v>
      </c>
    </row>
    <row r="26" customFormat="false" ht="23.85" hidden="false" customHeight="false" outlineLevel="0" collapsed="false">
      <c r="A26" s="48" t="s">
        <v>442</v>
      </c>
      <c r="B26" s="49"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4" t="n">
        <f aca="false">FALSE()</f>
        <v>0</v>
      </c>
      <c r="D26" s="54" t="n">
        <f aca="false">TRUE()</f>
        <v>1</v>
      </c>
      <c r="E26" s="55" t="n">
        <v>5714401430032</v>
      </c>
      <c r="F26" s="55" t="s">
        <v>443</v>
      </c>
      <c r="G26" s="56"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7" t="n">
        <f aca="false">TRUE()</f>
        <v>1</v>
      </c>
      <c r="J26" s="58" t="n">
        <f aca="false">TRUE()</f>
        <v>1</v>
      </c>
      <c r="K26" s="55" t="s">
        <v>444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62" t="n">
        <f aca="false">MATCH(G26,options!$D$1:$D$20,0)</f>
        <v>3</v>
      </c>
    </row>
    <row r="27" customFormat="false" ht="46.25" hidden="false" customHeight="false" outlineLevel="0" collapsed="false">
      <c r="A27" s="48" t="s">
        <v>439</v>
      </c>
      <c r="B27" s="49"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4" t="n">
        <f aca="false">FALSE()</f>
        <v>0</v>
      </c>
      <c r="D27" s="54" t="n">
        <f aca="false">TRUE()</f>
        <v>1</v>
      </c>
      <c r="E27" s="55" t="n">
        <v>5714401430049</v>
      </c>
      <c r="F27" s="55" t="s">
        <v>445</v>
      </c>
      <c r="G27" s="56"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7" t="n">
        <f aca="false">TRUE()</f>
        <v>1</v>
      </c>
      <c r="J27" s="58" t="n">
        <f aca="false">TRUE()</f>
        <v>1</v>
      </c>
      <c r="K27" s="55" t="s">
        <v>446</v>
      </c>
      <c r="L27" s="59" t="n">
        <f aca="false">TRUE()</f>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62" t="n">
        <f aca="false">MATCH(G27,options!$D$1:$D$20,0)</f>
        <v>4</v>
      </c>
    </row>
    <row r="28" customFormat="false" ht="23.85" hidden="false" customHeight="false" outlineLevel="0" collapsed="false">
      <c r="B28" s="69"/>
      <c r="C28" s="54" t="n">
        <f aca="false">FALSE()</f>
        <v>0</v>
      </c>
      <c r="D28" s="54" t="n">
        <f aca="false">TRUE()</f>
        <v>1</v>
      </c>
      <c r="E28" s="55" t="n">
        <v>5714401430339</v>
      </c>
      <c r="F28" s="55" t="s">
        <v>447</v>
      </c>
      <c r="G28" s="56"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448</v>
      </c>
      <c r="L28" s="59" t="n">
        <f aca="false">TRUE()</f>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https://raw.githubusercontent.com/PatrickVibild/TellusAmazonPictures/master/pictures/Lenovo/T530/BL/UK/1.jpg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https://raw.githubusercontent.com/PatrickVibild/TellusAmazonPictures/master/pictures/Lenovo/T530/BL/UK/2.jpg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https://raw.githubusercontent.com/PatrickVibild/TellusAmazonPictures/master/pictures/Lenovo/T530/BL/UK/3.jpg</v>
      </c>
      <c r="P28" s="0" t="str">
        <f aca="false">IF(ISBLANK(K28),"",IF(L28, "https://raw.githubusercontent.com/PatrickVibild/TellusAmazonPictures/master/pictures/"&amp;K28&amp;"/4.jpg", ""))</f>
        <v>https://raw.githubusercontent.com/PatrickVibild/TellusAmazonPictures/master/pictures/Lenovo/T530/BL/UK/4.jpg</v>
      </c>
      <c r="Q28" s="0" t="str">
        <f aca="false">IF(ISBLANK(K28),"",IF(L28, "https://raw.githubusercontent.com/PatrickVibild/TellusAmazonPictures/master/pictures/"&amp;K28&amp;"/5.jpg", ""))</f>
        <v>https://raw.githubusercontent.com/PatrickVibild/TellusAmazonPictures/master/pictures/Lenovo/T530/BL/UK/5.jpg</v>
      </c>
      <c r="R28" s="0" t="str">
        <f aca="false">IF(ISBLANK(K28),"",IF(L28, "https://raw.githubusercontent.com/PatrickVibild/TellusAmazonPictures/master/pictures/"&amp;K28&amp;"/6.jpg", ""))</f>
        <v>https://raw.githubusercontent.com/PatrickVibild/TellusAmazonPictures/master/pictures/Lenovo/T530/BL/UK/6.jpg</v>
      </c>
      <c r="S28" s="0" t="str">
        <f aca="false">IF(ISBLANK(K28),"",IF(L28, "https://raw.githubusercontent.com/PatrickVibild/TellusAmazonPictures/master/pictures/"&amp;K28&amp;"/7.jpg", ""))</f>
        <v>https://raw.githubusercontent.com/PatrickVibild/TellusAmazonPictures/master/pictures/Lenovo/T530/BL/UK/7.jpg</v>
      </c>
      <c r="T28" s="0" t="str">
        <f aca="false">IF(ISBLANK(K28),"",IF(L28, "https://raw.githubusercontent.com/PatrickVibild/TellusAmazonPictures/master/pictures/"&amp;K28&amp;"/8.jpg",""))</f>
        <v>https://raw.githubusercontent.com/PatrickVibild/TellusAmazonPictures/master/pictures/Lenovo/T530/BL/UK/8.jpg</v>
      </c>
      <c r="U28" s="0" t="str">
        <f aca="false">IF(ISBLANK(K28),"",IF(L28, "https://raw.githubusercontent.com/PatrickVibild/TellusAmazonPictures/master/pictures/"&amp;K28&amp;"/9.jpg", ""))</f>
        <v>https://raw.githubusercontent.com/PatrickVibild/TellusAmazonPictures/master/pictures/Lenovo/T530/BL/UK/9.jpg</v>
      </c>
      <c r="V28" s="62" t="n">
        <f aca="false">MATCH(G28,options!$D$1:$D$20,0)</f>
        <v>5</v>
      </c>
    </row>
    <row r="29" customFormat="false" ht="46.25" hidden="false" customHeight="false" outlineLevel="0" collapsed="false">
      <c r="A29" s="48" t="s">
        <v>449</v>
      </c>
      <c r="B29" s="49"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4" t="n">
        <f aca="false">FALSE()</f>
        <v>0</v>
      </c>
      <c r="D29" s="54" t="n">
        <f aca="false">FALSE()</f>
        <v>0</v>
      </c>
      <c r="E29" s="55" t="n">
        <v>5714401430322</v>
      </c>
      <c r="F29" s="55" t="s">
        <v>450</v>
      </c>
      <c r="G29" s="56"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7" t="n">
        <f aca="false">TRUE()</f>
        <v>1</v>
      </c>
      <c r="J29" s="58" t="n">
        <f aca="false">TRUE()</f>
        <v>1</v>
      </c>
      <c r="K29" s="55" t="s">
        <v>451</v>
      </c>
      <c r="L29" s="59" t="n">
        <f aca="false">TRUE()</f>
        <v>1</v>
      </c>
      <c r="M29" s="60" t="str">
        <f aca="false">IF(ISBLANK(K29),"",IF(L29, "https://raw.githubusercontent.com/PatrickVibild/TellusAmazonPictures/master/pictures/"&amp;K29&amp;"/1.jpg","https://download.lenovo.com/Images/Parts/"&amp;K29&amp;"/"&amp;K29&amp;"_A.jpg"))</f>
        <v>https://raw.githubusercontent.com/PatrickVibild/TellusAmazonPictures/master/pictures/Lenovo/T530/BL/NOR/1.jpg</v>
      </c>
      <c r="N29" s="60" t="str">
        <f aca="false">IF(ISBLANK(K29),"",IF(L29, "https://raw.githubusercontent.com/PatrickVibild/TellusAmazonPictures/master/pictures/"&amp;K29&amp;"/2.jpg","https://download.lenovo.com/Images/Parts/"&amp;K29&amp;"/"&amp;K29&amp;"_B.jpg"))</f>
        <v>https://raw.githubusercontent.com/PatrickVibild/TellusAmazonPictures/master/pictures/Lenovo/T530/BL/NOR/2.jpg</v>
      </c>
      <c r="O29" s="61" t="str">
        <f aca="false">IF(ISBLANK(K29),"",IF(L29, "https://raw.githubusercontent.com/PatrickVibild/TellusAmazonPictures/master/pictures/"&amp;K29&amp;"/3.jpg","https://download.lenovo.com/Images/Parts/"&amp;K29&amp;"/"&amp;K29&amp;"_details.jpg"))</f>
        <v>https://raw.githubusercontent.com/PatrickVibild/TellusAmazonPictures/master/pictures/Lenovo/T530/BL/NOR/3.jpg</v>
      </c>
      <c r="P29" s="0" t="str">
        <f aca="false">IF(ISBLANK(K29),"",IF(L29, "https://raw.githubusercontent.com/PatrickVibild/TellusAmazonPictures/master/pictures/"&amp;K29&amp;"/4.jpg", ""))</f>
        <v>https://raw.githubusercontent.com/PatrickVibild/TellusAmazonPictures/master/pictures/Lenovo/T530/BL/NOR/4.jpg</v>
      </c>
      <c r="Q29" s="0" t="str">
        <f aca="false">IF(ISBLANK(K29),"",IF(L29, "https://raw.githubusercontent.com/PatrickVibild/TellusAmazonPictures/master/pictures/"&amp;K29&amp;"/5.jpg", ""))</f>
        <v>https://raw.githubusercontent.com/PatrickVibild/TellusAmazonPictures/master/pictures/Lenovo/T530/BL/NOR/5.jpg</v>
      </c>
      <c r="R29" s="0" t="str">
        <f aca="false">IF(ISBLANK(K29),"",IF(L29, "https://raw.githubusercontent.com/PatrickVibild/TellusAmazonPictures/master/pictures/"&amp;K29&amp;"/6.jpg", ""))</f>
        <v>https://raw.githubusercontent.com/PatrickVibild/TellusAmazonPictures/master/pictures/Lenovo/T530/BL/NOR/6.jpg</v>
      </c>
      <c r="S29" s="0" t="str">
        <f aca="false">IF(ISBLANK(K29),"",IF(L29, "https://raw.githubusercontent.com/PatrickVibild/TellusAmazonPictures/master/pictures/"&amp;K29&amp;"/7.jpg", ""))</f>
        <v>https://raw.githubusercontent.com/PatrickVibild/TellusAmazonPictures/master/pictures/Lenovo/T530/BL/NOR/7.jpg</v>
      </c>
      <c r="T29" s="0" t="str">
        <f aca="false">IF(ISBLANK(K29),"",IF(L29, "https://raw.githubusercontent.com/PatrickVibild/TellusAmazonPictures/master/pictures/"&amp;K29&amp;"/8.jpg",""))</f>
        <v>https://raw.githubusercontent.com/PatrickVibild/TellusAmazonPictures/master/pictures/Lenovo/T530/BL/NOR/8.jpg</v>
      </c>
      <c r="U29" s="0" t="str">
        <f aca="false">IF(ISBLANK(K29),"",IF(L29, "https://raw.githubusercontent.com/PatrickVibild/TellusAmazonPictures/master/pictures/"&amp;K29&amp;"/9.jpg", ""))</f>
        <v>https://raw.githubusercontent.com/PatrickVibild/TellusAmazonPictures/master/pictures/Lenovo/T530/BL/NOR/9.jpg</v>
      </c>
      <c r="V29" s="62" t="n">
        <f aca="false">MATCH(G29,options!$D$1:$D$20,0)</f>
        <v>6</v>
      </c>
    </row>
    <row r="30" customFormat="false" ht="12.8" hidden="false" customHeight="false" outlineLevel="0" collapsed="false">
      <c r="B30" s="69"/>
      <c r="C30" s="54" t="n">
        <f aca="false">FALSE()</f>
        <v>0</v>
      </c>
      <c r="D30" s="54" t="n">
        <f aca="false">FALSE()</f>
        <v>0</v>
      </c>
      <c r="E30" s="55" t="n">
        <v>5714401430070</v>
      </c>
      <c r="F30" s="55" t="s">
        <v>452</v>
      </c>
      <c r="G30" s="56"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7" t="n">
        <f aca="false">TRUE()</f>
        <v>1</v>
      </c>
      <c r="J30" s="58" t="n">
        <f aca="false">TRUE()</f>
        <v>1</v>
      </c>
      <c r="K30" s="55" t="s">
        <v>392</v>
      </c>
      <c r="L30" s="59" t="n">
        <f aca="false">FALSE()</f>
        <v>0</v>
      </c>
      <c r="M30" s="60" t="str">
        <f aca="false">IF(ISBLANK(K30),"",IF(L30, "https://raw.githubusercontent.com/PatrickVibild/TellusAmazonPictures/master/pictures/"&amp;K30&amp;"/1.jpg","https://download.lenovo.com/Images/Parts/"&amp;K30&amp;"/"&amp;K30&amp;"_A.jpg"))</f>
        <v>https://download.lenovo.com/Images/Parts/04X1359/04X1359_A.jpg</v>
      </c>
      <c r="N30" s="60" t="str">
        <f aca="false">IF(ISBLANK(K30),"",IF(L30, "https://raw.githubusercontent.com/PatrickVibild/TellusAmazonPictures/master/pictures/"&amp;K30&amp;"/2.jpg","https://download.lenovo.com/Images/Parts/"&amp;K30&amp;"/"&amp;K30&amp;"_B.jpg"))</f>
        <v>https://download.lenovo.com/Images/Parts/04X1359/04X1359_B.jpg</v>
      </c>
      <c r="O30" s="61" t="str">
        <f aca="false">IF(ISBLANK(K30),"",IF(L30, "https://raw.githubusercontent.com/PatrickVibild/TellusAmazonPictures/master/pictures/"&amp;K30&amp;"/3.jpg","https://download.lenovo.com/Images/Parts/"&amp;K30&amp;"/"&amp;K30&amp;"_details.jpg"))</f>
        <v>https://download.lenovo.com/Images/Parts/04X1359/04X1359_details.jpg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453</v>
      </c>
      <c r="B31" s="49"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4" t="n">
        <f aca="false">FALSE()</f>
        <v>0</v>
      </c>
      <c r="D31" s="54" t="n">
        <f aca="false">FALSE()</f>
        <v>0</v>
      </c>
      <c r="E31" s="55" t="n">
        <v>5714401430087</v>
      </c>
      <c r="F31" s="55" t="s">
        <v>454</v>
      </c>
      <c r="G31" s="56"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7" t="n">
        <f aca="false">TRUE()</f>
        <v>1</v>
      </c>
      <c r="J31" s="58" t="n">
        <f aca="false">TRUE()</f>
        <v>1</v>
      </c>
      <c r="K31" s="55" t="s">
        <v>396</v>
      </c>
      <c r="L31" s="59" t="n">
        <f aca="false">FALSE()</f>
        <v>0</v>
      </c>
      <c r="M31" s="60" t="str">
        <f aca="false">IF(ISBLANK(K31),"",IF(L31, "https://raw.githubusercontent.com/PatrickVibild/TellusAmazonPictures/master/pictures/"&amp;K31&amp;"/1.jpg","https://download.lenovo.com/Images/Parts/"&amp;K31&amp;"/"&amp;K31&amp;"_A.jpg"))</f>
        <v>https://download.lenovo.com/Images/Parts/04X1360/04X1360_A.jpg</v>
      </c>
      <c r="N31" s="60" t="str">
        <f aca="false">IF(ISBLANK(K31),"",IF(L31, "https://raw.githubusercontent.com/PatrickVibild/TellusAmazonPictures/master/pictures/"&amp;K31&amp;"/2.jpg","https://download.lenovo.com/Images/Parts/"&amp;K31&amp;"/"&amp;K31&amp;"_B.jpg"))</f>
        <v>https://download.lenovo.com/Images/Parts/04X1360/04X1360_B.jpg</v>
      </c>
      <c r="O31" s="61" t="str">
        <f aca="false">IF(ISBLANK(K31),"",IF(L31, "https://raw.githubusercontent.com/PatrickVibild/TellusAmazonPictures/master/pictures/"&amp;K31&amp;"/3.jpg","https://download.lenovo.com/Images/Parts/"&amp;K31&amp;"/"&amp;K31&amp;"_details.jpg"))</f>
        <v>https://download.lenovo.com/Images/Parts/04X1360/04X1360_details.jpg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5714401430094</v>
      </c>
      <c r="F32" s="55" t="s">
        <v>455</v>
      </c>
      <c r="G32" s="56" t="s">
        <v>398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7" t="n">
        <f aca="false">TRUE()</f>
        <v>1</v>
      </c>
      <c r="J32" s="58" t="n">
        <f aca="false">TRUE()</f>
        <v>1</v>
      </c>
      <c r="K32" s="55" t="s">
        <v>399</v>
      </c>
      <c r="L32" s="59" t="n">
        <f aca="false">FALSE()</f>
        <v>0</v>
      </c>
      <c r="M32" s="60" t="str">
        <f aca="false">IF(ISBLANK(K32),"",IF(L32, "https://raw.githubusercontent.com/PatrickVibild/TellusAmazonPictures/master/pictures/"&amp;K32&amp;"/1.jpg","https://download.lenovo.com/Images/Parts/"&amp;K32&amp;"/"&amp;K32&amp;"_A.jpg"))</f>
        <v>https://download.lenovo.com/Images/Parts/04X1361/04X1361_A.jpg</v>
      </c>
      <c r="N32" s="60" t="str">
        <f aca="false">IF(ISBLANK(K32),"",IF(L32, "https://raw.githubusercontent.com/PatrickVibild/TellusAmazonPictures/master/pictures/"&amp;K32&amp;"/2.jpg","https://download.lenovo.com/Images/Parts/"&amp;K32&amp;"/"&amp;K32&amp;"_B.jpg"))</f>
        <v>https://download.lenovo.com/Images/Parts/04X1361/04X1361_B.jpg</v>
      </c>
      <c r="O32" s="61" t="str">
        <f aca="false">IF(ISBLANK(K32),"",IF(L32, "https://raw.githubusercontent.com/PatrickVibild/TellusAmazonPictures/master/pictures/"&amp;K32&amp;"/3.jpg","https://download.lenovo.com/Images/Parts/"&amp;K32&amp;"/"&amp;K32&amp;"_details.jpg"))</f>
        <v>https://download.lenovo.com/Images/Parts/04X1361/04X1361_details.jpg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456</v>
      </c>
      <c r="B33" s="49"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4" t="n">
        <f aca="false">FALSE()</f>
        <v>0</v>
      </c>
      <c r="D33" s="54" t="n">
        <f aca="false">FALSE()</f>
        <v>0</v>
      </c>
      <c r="E33" s="55" t="n">
        <v>5714401430100</v>
      </c>
      <c r="F33" s="55" t="s">
        <v>457</v>
      </c>
      <c r="G33" s="56" t="s">
        <v>403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7" t="n">
        <f aca="false">TRUE()</f>
        <v>1</v>
      </c>
      <c r="J33" s="58" t="n">
        <f aca="false">TRUE()</f>
        <v>1</v>
      </c>
      <c r="K33" s="55" t="s">
        <v>404</v>
      </c>
      <c r="L33" s="59" t="n">
        <f aca="false">FALSE()</f>
        <v>0</v>
      </c>
      <c r="M33" s="60" t="str">
        <f aca="false">IF(ISBLANK(K33),"",IF(L33, "https://raw.githubusercontent.com/PatrickVibild/TellusAmazonPictures/master/pictures/"&amp;K33&amp;"/1.jpg","https://download.lenovo.com/Images/Parts/"&amp;K33&amp;"/"&amp;K33&amp;"_A.jpg"))</f>
        <v>https://download.lenovo.com/Images/Parts/04X1249/04X1249_A.jpg</v>
      </c>
      <c r="N33" s="60" t="str">
        <f aca="false">IF(ISBLANK(K33),"",IF(L33, "https://raw.githubusercontent.com/PatrickVibild/TellusAmazonPictures/master/pictures/"&amp;K33&amp;"/2.jpg","https://download.lenovo.com/Images/Parts/"&amp;K33&amp;"/"&amp;K33&amp;"_B.jpg"))</f>
        <v>https://download.lenovo.com/Images/Parts/04X1249/04X1249_B.jpg</v>
      </c>
      <c r="O33" s="61" t="str">
        <f aca="false">IF(ISBLANK(K33),"",IF(L33, "https://raw.githubusercontent.com/PatrickVibild/TellusAmazonPictures/master/pictures/"&amp;K33&amp;"/3.jpg","https://download.lenovo.com/Images/Parts/"&amp;K33&amp;"/"&amp;K33&amp;"_details.jpg"))</f>
        <v>https://download.lenovo.com/Images/Parts/04X1249/04X1249_details.jpg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5714401430117</v>
      </c>
      <c r="F34" s="55" t="s">
        <v>458</v>
      </c>
      <c r="G34" s="56"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7" t="n">
        <f aca="false">TRUE()</f>
        <v>1</v>
      </c>
      <c r="J34" s="58" t="n">
        <f aca="false">TRUE()</f>
        <v>1</v>
      </c>
      <c r="K34" s="55"/>
      <c r="L34" s="59" t="n">
        <f aca="false">FALSE()</f>
        <v>0</v>
      </c>
      <c r="M34" s="60" t="str">
        <f aca="false">IF(ISBLANK(K34),"",IF(L34, "https://raw.githubusercontent.com/PatrickVibild/TellusAmazonPictures/master/pictures/"&amp;K34&amp;"/1.jpg","https://download.lenovo.com/Images/Parts/"&amp;K34&amp;"/"&amp;K34&amp;"_A.jpg"))</f>
        <v/>
      </c>
      <c r="N34" s="60" t="str">
        <f aca="false">IF(ISBLANK(K34),"",IF(L34, "https://raw.githubusercontent.com/PatrickVibild/TellusAmazonPictures/master/pictures/"&amp;K34&amp;"/2.jpg","https://download.lenovo.com/Images/Parts/"&amp;K34&amp;"/"&amp;K34&amp;"_B.jpg"))</f>
        <v/>
      </c>
      <c r="O34" s="61"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5714401430124</v>
      </c>
      <c r="F35" s="55" t="s">
        <v>459</v>
      </c>
      <c r="G35" s="56"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7" t="n">
        <f aca="false">TRUE()</f>
        <v>1</v>
      </c>
      <c r="J35" s="58" t="n">
        <f aca="false">TRUE()</f>
        <v>1</v>
      </c>
      <c r="K35" s="55" t="s">
        <v>410</v>
      </c>
      <c r="L35" s="59" t="n">
        <f aca="false">FALSE()</f>
        <v>0</v>
      </c>
      <c r="M35" s="60" t="str">
        <f aca="false">IF(ISBLANK(K35),"",IF(L35, "https://raw.githubusercontent.com/PatrickVibild/TellusAmazonPictures/master/pictures/"&amp;K35&amp;"/1.jpg","https://download.lenovo.com/Images/Parts/"&amp;K35&amp;"/"&amp;K35&amp;"_A.jpg"))</f>
        <v>https://download.lenovo.com/Images/Parts/04X1259/04X1259_A.jpg</v>
      </c>
      <c r="N35" s="60" t="str">
        <f aca="false">IF(ISBLANK(K35),"",IF(L35, "https://raw.githubusercontent.com/PatrickVibild/TellusAmazonPictures/master/pictures/"&amp;K35&amp;"/2.jpg","https://download.lenovo.com/Images/Parts/"&amp;K35&amp;"/"&amp;K35&amp;"_B.jpg"))</f>
        <v>https://download.lenovo.com/Images/Parts/04X1259/04X1259_B.jpg</v>
      </c>
      <c r="O35" s="61" t="str">
        <f aca="false">IF(ISBLANK(K35),"",IF(L35, "https://raw.githubusercontent.com/PatrickVibild/TellusAmazonPictures/master/pictures/"&amp;K35&amp;"/3.jpg","https://download.lenovo.com/Images/Parts/"&amp;K35&amp;"/"&amp;K35&amp;"_details.jpg"))</f>
        <v>https://download.lenovo.com/Images/Parts/04X1259/04X1259_details.jpg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460</v>
      </c>
      <c r="B36" s="67" t="s">
        <v>366</v>
      </c>
      <c r="C36" s="54" t="n">
        <f aca="false">FALSE()</f>
        <v>0</v>
      </c>
      <c r="D36" s="54" t="n">
        <f aca="false">FALSE()</f>
        <v>0</v>
      </c>
      <c r="E36" s="55" t="n">
        <v>5714401430131</v>
      </c>
      <c r="F36" s="55" t="s">
        <v>461</v>
      </c>
      <c r="G36" s="56"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7" t="n">
        <f aca="false">TRUE()</f>
        <v>1</v>
      </c>
      <c r="J36" s="58" t="n">
        <f aca="false">TRUE()</f>
        <v>1</v>
      </c>
      <c r="K36" s="55"/>
      <c r="L36" s="59" t="n">
        <f aca="false">FALSE()</f>
        <v>0</v>
      </c>
      <c r="M36" s="60" t="str">
        <f aca="false">IF(ISBLANK(K36),"",IF(L36, "https://raw.githubusercontent.com/PatrickVibild/TellusAmazonPictures/master/pictures/"&amp;K36&amp;"/1.jpg","https://download.lenovo.com/Images/Parts/"&amp;K36&amp;"/"&amp;K36&amp;"_A.jpg"))</f>
        <v/>
      </c>
      <c r="N36" s="60" t="str">
        <f aca="false">IF(ISBLANK(K36),"",IF(L36, "https://raw.githubusercontent.com/PatrickVibild/TellusAmazonPictures/master/pictures/"&amp;K36&amp;"/2.jpg","https://download.lenovo.com/Images/Parts/"&amp;K36&amp;"/"&amp;K36&amp;"_B.jpg"))</f>
        <v/>
      </c>
      <c r="O36" s="61"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462</v>
      </c>
      <c r="B37" s="67" t="s">
        <v>434</v>
      </c>
      <c r="C37" s="54" t="n">
        <f aca="false">FALSE()</f>
        <v>0</v>
      </c>
      <c r="D37" s="54" t="n">
        <f aca="false">FALSE()</f>
        <v>0</v>
      </c>
      <c r="E37" s="55" t="n">
        <v>5714401430148</v>
      </c>
      <c r="F37" s="55" t="s">
        <v>463</v>
      </c>
      <c r="G37" s="56" t="s">
        <v>416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7" t="n">
        <f aca="false">TRUE()</f>
        <v>1</v>
      </c>
      <c r="J37" s="58" t="n">
        <f aca="false">TRUE()</f>
        <v>1</v>
      </c>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5714401430155</v>
      </c>
      <c r="F38" s="55" t="s">
        <v>464</v>
      </c>
      <c r="G38" s="56" t="s">
        <v>419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7" t="n">
        <f aca="false">TRUE()</f>
        <v>1</v>
      </c>
      <c r="J38" s="58" t="n">
        <f aca="false">TRUE()</f>
        <v>1</v>
      </c>
      <c r="K38" s="55"/>
      <c r="L38" s="59" t="n">
        <f aca="false">FALSE()</f>
        <v>0</v>
      </c>
      <c r="M38" s="60" t="str">
        <f aca="false">IF(ISBLANK(K38),"",IF(L38, "https://raw.githubusercontent.com/PatrickVibild/TellusAmazonPictures/master/pictures/"&amp;K38&amp;"/1.jpg","https://download.lenovo.com/Images/Parts/"&amp;K38&amp;"/"&amp;K38&amp;"_A.jpg"))</f>
        <v/>
      </c>
      <c r="N38" s="60" t="str">
        <f aca="false">IF(ISBLANK(K38),"",IF(L38, "https://raw.githubusercontent.com/PatrickVibild/TellusAmazonPictures/master/pictures/"&amp;K38&amp;"/2.jpg","https://download.lenovo.com/Images/Parts/"&amp;K38&amp;"/"&amp;K38&amp;"_B.jpg"))</f>
        <v/>
      </c>
      <c r="O38" s="61"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5714401430162</v>
      </c>
      <c r="F39" s="55" t="s">
        <v>465</v>
      </c>
      <c r="G39" s="56" t="s">
        <v>421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7" t="n">
        <f aca="false">TRUE()</f>
        <v>1</v>
      </c>
      <c r="J39" s="58" t="n">
        <f aca="false">TRUE()</f>
        <v>1</v>
      </c>
      <c r="K39" s="55"/>
      <c r="L39" s="59" t="n">
        <f aca="false">FALSE()</f>
        <v>0</v>
      </c>
      <c r="M39" s="60" t="str">
        <f aca="false">IF(ISBLANK(K39),"",IF(L39, "https://raw.githubusercontent.com/PatrickVibild/TellusAmazonPictures/master/pictures/"&amp;K39&amp;"/1.jpg","https://download.lenovo.com/Images/Parts/"&amp;K39&amp;"/"&amp;K39&amp;"_A.jpg"))</f>
        <v/>
      </c>
      <c r="N39" s="60" t="str">
        <f aca="false">IF(ISBLANK(K39),"",IF(L39, "https://raw.githubusercontent.com/PatrickVibild/TellusAmazonPictures/master/pictures/"&amp;K39&amp;"/2.jpg","https://download.lenovo.com/Images/Parts/"&amp;K39&amp;"/"&amp;K39&amp;"_B.jpg"))</f>
        <v/>
      </c>
      <c r="O39" s="61"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5714401430179</v>
      </c>
      <c r="F40" s="55" t="s">
        <v>466</v>
      </c>
      <c r="G40" s="56" t="s">
        <v>425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7" t="n">
        <f aca="false">TRUE()</f>
        <v>1</v>
      </c>
      <c r="J40" s="58" t="n">
        <f aca="false">TRUE()</f>
        <v>1</v>
      </c>
      <c r="K40" s="55" t="s">
        <v>426</v>
      </c>
      <c r="L40" s="59" t="n">
        <f aca="false">FALSE()</f>
        <v>0</v>
      </c>
      <c r="M40" s="60" t="str">
        <f aca="false">IF(ISBLANK(K40),"",IF(L40, "https://raw.githubusercontent.com/PatrickVibild/TellusAmazonPictures/master/pictures/"&amp;K40&amp;"/1.jpg","https://download.lenovo.com/Images/Parts/"&amp;K40&amp;"/"&amp;K40&amp;"_A.jpg"))</f>
        <v>https://download.lenovo.com/Images/Parts/04X1380/04X1380_A.jpg</v>
      </c>
      <c r="N40" s="60" t="str">
        <f aca="false">IF(ISBLANK(K40),"",IF(L40, "https://raw.githubusercontent.com/PatrickVibild/TellusAmazonPictures/master/pictures/"&amp;K40&amp;"/2.jpg","https://download.lenovo.com/Images/Parts/"&amp;K40&amp;"/"&amp;K40&amp;"_B.jpg"))</f>
        <v>https://download.lenovo.com/Images/Parts/04X1380/04X1380_B.jpg</v>
      </c>
      <c r="O40" s="61" t="str">
        <f aca="false">IF(ISBLANK(K40),"",IF(L40, "https://raw.githubusercontent.com/PatrickVibild/TellusAmazonPictures/master/pictures/"&amp;K40&amp;"/3.jpg","https://download.lenovo.com/Images/Parts/"&amp;K40&amp;"/"&amp;K40&amp;"_details.jpg"))</f>
        <v>https://download.lenovo.com/Images/Parts/04X1380/04X1380_details.jpg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5714401430186</v>
      </c>
      <c r="F41" s="55" t="s">
        <v>467</v>
      </c>
      <c r="G41" s="56" t="s">
        <v>428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468</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62" t="n">
        <f aca="false">MATCH(G41,options!$D$1:$D$20,0)</f>
        <v>16</v>
      </c>
    </row>
    <row r="42" customFormat="false" ht="12.8" hidden="false" customHeight="false" outlineLevel="0" collapsed="false">
      <c r="C42" s="54" t="n">
        <f aca="false">FALSE()</f>
        <v>0</v>
      </c>
      <c r="D42" s="54" t="n">
        <f aca="false">FALSE()</f>
        <v>0</v>
      </c>
      <c r="E42" s="55" t="n">
        <v>5714401430193</v>
      </c>
      <c r="F42" s="55" t="s">
        <v>469</v>
      </c>
      <c r="G42" s="56" t="s">
        <v>431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8" t="n">
        <f aca="false">TRUE()</f>
        <v>1</v>
      </c>
      <c r="K42" s="55"/>
      <c r="L42" s="59" t="n">
        <f aca="false">FALSE()</f>
        <v>0</v>
      </c>
      <c r="M42" s="60" t="str">
        <f aca="false">IF(ISBLANK(K42),"",IF(L42, "https://raw.githubusercontent.com/PatrickVibild/TellusAmazonPictures/master/pictures/"&amp;K42&amp;"/1.jpg","https://download.lenovo.com/Images/Parts/"&amp;K42&amp;"/"&amp;K42&amp;"_A.jpg"))</f>
        <v/>
      </c>
      <c r="N42" s="60" t="str">
        <f aca="false">IF(ISBLANK(K42),"",IF(L42, "https://raw.githubusercontent.com/PatrickVibild/TellusAmazonPictures/master/pictures/"&amp;K42&amp;"/2.jpg","https://download.lenovo.com/Images/Parts/"&amp;K42&amp;"/"&amp;K42&amp;"_B.jpg"))</f>
        <v/>
      </c>
      <c r="O42" s="61"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5714401430315</v>
      </c>
      <c r="F43" s="55" t="s">
        <v>470</v>
      </c>
      <c r="G43" s="56" t="s">
        <v>434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471</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9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472</v>
      </c>
      <c r="B1" s="54" t="n">
        <f aca="false">TRUE()</f>
        <v>1</v>
      </c>
      <c r="C1" s="0" t="s">
        <v>473</v>
      </c>
      <c r="D1" s="56" t="s">
        <v>366</v>
      </c>
      <c r="E1" s="0" t="s">
        <v>474</v>
      </c>
      <c r="F1" s="0" t="s">
        <v>475</v>
      </c>
      <c r="G1" s="0" t="s">
        <v>476</v>
      </c>
    </row>
    <row r="2" customFormat="false" ht="12.8" hidden="false" customHeight="false" outlineLevel="0" collapsed="false">
      <c r="A2" s="0" t="s">
        <v>423</v>
      </c>
      <c r="B2" s="54" t="n">
        <f aca="false">FALSE()</f>
        <v>0</v>
      </c>
      <c r="C2" s="0" t="s">
        <v>373</v>
      </c>
      <c r="D2" s="56" t="s">
        <v>370</v>
      </c>
      <c r="E2" s="0" t="s">
        <v>477</v>
      </c>
      <c r="F2" s="0" t="s">
        <v>370</v>
      </c>
      <c r="G2" s="0" t="s">
        <v>434</v>
      </c>
    </row>
    <row r="3" customFormat="false" ht="12.8" hidden="false" customHeight="false" outlineLevel="0" collapsed="false">
      <c r="A3" s="0" t="s">
        <v>478</v>
      </c>
      <c r="D3" s="56" t="s">
        <v>375</v>
      </c>
      <c r="E3" s="0" t="s">
        <v>479</v>
      </c>
      <c r="F3" s="0" t="s">
        <v>366</v>
      </c>
    </row>
    <row r="4" customFormat="false" ht="12.8" hidden="false" customHeight="false" outlineLevel="0" collapsed="false">
      <c r="D4" s="56" t="s">
        <v>379</v>
      </c>
      <c r="E4" s="0" t="s">
        <v>480</v>
      </c>
      <c r="F4" s="0" t="s">
        <v>375</v>
      </c>
    </row>
    <row r="5" customFormat="false" ht="12.8" hidden="false" customHeight="false" outlineLevel="0" collapsed="false">
      <c r="D5" s="56" t="s">
        <v>383</v>
      </c>
      <c r="E5" s="0" t="s">
        <v>481</v>
      </c>
      <c r="F5" s="0" t="s">
        <v>379</v>
      </c>
    </row>
    <row r="6" customFormat="false" ht="12.8" hidden="false" customHeight="false" outlineLevel="0" collapsed="false">
      <c r="D6" s="56" t="s">
        <v>387</v>
      </c>
      <c r="E6" s="0" t="s">
        <v>482</v>
      </c>
      <c r="F6" s="0" t="s">
        <v>409</v>
      </c>
    </row>
    <row r="7" customFormat="false" ht="12.8" hidden="false" customHeight="false" outlineLevel="0" collapsed="false">
      <c r="D7" s="56" t="s">
        <v>391</v>
      </c>
      <c r="E7" s="0" t="s">
        <v>483</v>
      </c>
    </row>
    <row r="8" customFormat="false" ht="12.8" hidden="false" customHeight="false" outlineLevel="0" collapsed="false">
      <c r="D8" s="56" t="s">
        <v>395</v>
      </c>
      <c r="E8" s="0" t="s">
        <v>484</v>
      </c>
    </row>
    <row r="9" customFormat="false" ht="12.8" hidden="false" customHeight="false" outlineLevel="0" collapsed="false">
      <c r="D9" s="56" t="s">
        <v>403</v>
      </c>
      <c r="E9" s="0" t="s">
        <v>485</v>
      </c>
    </row>
    <row r="10" customFormat="false" ht="12.8" hidden="false" customHeight="false" outlineLevel="0" collapsed="false">
      <c r="D10" s="56" t="s">
        <v>409</v>
      </c>
      <c r="E10" s="0" t="s">
        <v>486</v>
      </c>
    </row>
    <row r="11" customFormat="false" ht="12.8" hidden="false" customHeight="false" outlineLevel="0" collapsed="false">
      <c r="D11" s="56" t="s">
        <v>414</v>
      </c>
      <c r="E11" s="0" t="s">
        <v>487</v>
      </c>
    </row>
    <row r="12" customFormat="false" ht="12.8" hidden="false" customHeight="false" outlineLevel="0" collapsed="false">
      <c r="D12" s="56" t="s">
        <v>416</v>
      </c>
      <c r="E12" s="0" t="s">
        <v>488</v>
      </c>
    </row>
    <row r="13" customFormat="false" ht="12.8" hidden="false" customHeight="false" outlineLevel="0" collapsed="false">
      <c r="D13" s="56" t="s">
        <v>419</v>
      </c>
      <c r="E13" s="0" t="s">
        <v>489</v>
      </c>
    </row>
    <row r="14" customFormat="false" ht="12.8" hidden="false" customHeight="false" outlineLevel="0" collapsed="false">
      <c r="D14" s="56" t="s">
        <v>421</v>
      </c>
      <c r="E14" s="0" t="s">
        <v>490</v>
      </c>
    </row>
    <row r="15" customFormat="false" ht="12.8" hidden="false" customHeight="false" outlineLevel="0" collapsed="false">
      <c r="D15" s="56" t="s">
        <v>425</v>
      </c>
      <c r="E15" s="0" t="s">
        <v>491</v>
      </c>
    </row>
    <row r="16" customFormat="false" ht="12.8" hidden="false" customHeight="false" outlineLevel="0" collapsed="false">
      <c r="D16" s="56" t="s">
        <v>428</v>
      </c>
      <c r="E16" s="73" t="s">
        <v>492</v>
      </c>
    </row>
    <row r="17" customFormat="false" ht="12.8" hidden="false" customHeight="false" outlineLevel="0" collapsed="false">
      <c r="D17" s="56" t="s">
        <v>431</v>
      </c>
      <c r="E17" s="0" t="s">
        <v>493</v>
      </c>
    </row>
    <row r="18" customFormat="false" ht="12.8" hidden="false" customHeight="false" outlineLevel="0" collapsed="false">
      <c r="D18" s="56" t="s">
        <v>434</v>
      </c>
      <c r="E18" s="0" t="s">
        <v>494</v>
      </c>
    </row>
    <row r="19" customFormat="false" ht="12.8" hidden="false" customHeight="false" outlineLevel="0" collapsed="false">
      <c r="D19" s="56" t="s">
        <v>407</v>
      </c>
      <c r="E19" s="0" t="s">
        <v>495</v>
      </c>
    </row>
    <row r="20" customFormat="false" ht="12.8" hidden="false" customHeight="false" outlineLevel="0" collapsed="false">
      <c r="D20" s="56" t="s">
        <v>398</v>
      </c>
      <c r="E20" s="0" t="s">
        <v>496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475</v>
      </c>
    </row>
    <row r="3" customFormat="false" ht="14.9" hidden="false" customHeight="false" outlineLevel="0" collapsed="false">
      <c r="B3" s="52" t="s">
        <v>497</v>
      </c>
    </row>
    <row r="4" customFormat="false" ht="14.9" hidden="false" customHeight="false" outlineLevel="0" collapsed="false">
      <c r="B4" s="52" t="s">
        <v>498</v>
      </c>
    </row>
    <row r="5" customFormat="false" ht="14.9" hidden="false" customHeight="false" outlineLevel="0" collapsed="false">
      <c r="B5" s="52" t="s">
        <v>499</v>
      </c>
    </row>
    <row r="6" customFormat="false" ht="14.9" hidden="false" customHeight="false" outlineLevel="0" collapsed="false">
      <c r="A6" s="0" t="s">
        <v>500</v>
      </c>
      <c r="B6" s="52" t="s">
        <v>501</v>
      </c>
    </row>
    <row r="7" customFormat="false" ht="14.9" hidden="false" customHeight="false" outlineLevel="0" collapsed="false">
      <c r="B7" s="52" t="s">
        <v>502</v>
      </c>
    </row>
    <row r="8" customFormat="false" ht="12.8" hidden="false" customHeight="false" outlineLevel="0" collapsed="false">
      <c r="A8" s="0" t="s">
        <v>40</v>
      </c>
      <c r="B8" s="52" t="s">
        <v>503</v>
      </c>
    </row>
    <row r="9" customFormat="false" ht="12.8" hidden="false" customHeight="false" outlineLevel="0" collapsed="false">
      <c r="A9" s="0" t="s">
        <v>504</v>
      </c>
      <c r="B9" s="52" t="s">
        <v>505</v>
      </c>
    </row>
    <row r="10" customFormat="false" ht="12.8" hidden="false" customHeight="false" outlineLevel="0" collapsed="false">
      <c r="B10" s="0" t="s">
        <v>506</v>
      </c>
    </row>
    <row r="11" customFormat="false" ht="12.8" hidden="false" customHeight="false" outlineLevel="0" collapsed="false">
      <c r="B11" s="0" t="s">
        <v>507</v>
      </c>
    </row>
    <row r="14" customFormat="false" ht="12.8" hidden="false" customHeight="false" outlineLevel="0" collapsed="false">
      <c r="B14" s="52" t="s">
        <v>508</v>
      </c>
    </row>
    <row r="20" customFormat="false" ht="12.8" hidden="false" customHeight="false" outlineLevel="0" collapsed="false">
      <c r="B20" s="56" t="s">
        <v>366</v>
      </c>
    </row>
    <row r="21" customFormat="false" ht="12.8" hidden="false" customHeight="false" outlineLevel="0" collapsed="false">
      <c r="B21" s="56" t="s">
        <v>370</v>
      </c>
    </row>
    <row r="22" customFormat="false" ht="12.8" hidden="false" customHeight="false" outlineLevel="0" collapsed="false">
      <c r="B22" s="56" t="s">
        <v>375</v>
      </c>
    </row>
    <row r="23" customFormat="false" ht="12.8" hidden="false" customHeight="false" outlineLevel="0" collapsed="false">
      <c r="B23" s="56" t="s">
        <v>379</v>
      </c>
    </row>
    <row r="24" customFormat="false" ht="12.8" hidden="false" customHeight="false" outlineLevel="0" collapsed="false">
      <c r="B24" s="56" t="s">
        <v>383</v>
      </c>
    </row>
    <row r="25" customFormat="false" ht="12.8" hidden="false" customHeight="false" outlineLevel="0" collapsed="false">
      <c r="B25" s="56" t="s">
        <v>387</v>
      </c>
    </row>
    <row r="26" customFormat="false" ht="12.8" hidden="false" customHeight="false" outlineLevel="0" collapsed="false">
      <c r="B26" s="56" t="s">
        <v>391</v>
      </c>
    </row>
    <row r="27" customFormat="false" ht="12.8" hidden="false" customHeight="false" outlineLevel="0" collapsed="false">
      <c r="B27" s="56" t="s">
        <v>395</v>
      </c>
    </row>
    <row r="28" customFormat="false" ht="12.8" hidden="false" customHeight="false" outlineLevel="0" collapsed="false">
      <c r="B28" s="56" t="s">
        <v>403</v>
      </c>
    </row>
    <row r="29" customFormat="false" ht="12.8" hidden="false" customHeight="false" outlineLevel="0" collapsed="false">
      <c r="B29" s="56" t="s">
        <v>409</v>
      </c>
    </row>
    <row r="30" customFormat="false" ht="12.8" hidden="false" customHeight="false" outlineLevel="0" collapsed="false">
      <c r="B30" s="56" t="s">
        <v>414</v>
      </c>
    </row>
    <row r="31" customFormat="false" ht="12.8" hidden="false" customHeight="false" outlineLevel="0" collapsed="false">
      <c r="B31" s="56" t="s">
        <v>416</v>
      </c>
    </row>
    <row r="32" customFormat="false" ht="12.8" hidden="false" customHeight="false" outlineLevel="0" collapsed="false">
      <c r="B32" s="56" t="s">
        <v>419</v>
      </c>
    </row>
    <row r="33" customFormat="false" ht="12.8" hidden="false" customHeight="false" outlineLevel="0" collapsed="false">
      <c r="B33" s="56" t="s">
        <v>421</v>
      </c>
    </row>
    <row r="34" customFormat="false" ht="12.8" hidden="false" customHeight="false" outlineLevel="0" collapsed="false">
      <c r="B34" s="56" t="s">
        <v>425</v>
      </c>
      <c r="D34" s="52"/>
    </row>
    <row r="35" customFormat="false" ht="12.8" hidden="false" customHeight="false" outlineLevel="0" collapsed="false">
      <c r="B35" s="56" t="s">
        <v>428</v>
      </c>
      <c r="D35" s="52"/>
    </row>
    <row r="36" customFormat="false" ht="12.8" hidden="false" customHeight="false" outlineLevel="0" collapsed="false">
      <c r="B36" s="56" t="s">
        <v>431</v>
      </c>
      <c r="D36" s="52"/>
    </row>
    <row r="37" customFormat="false" ht="12.8" hidden="false" customHeight="false" outlineLevel="0" collapsed="false">
      <c r="B37" s="56" t="s">
        <v>434</v>
      </c>
      <c r="D37" s="52"/>
    </row>
    <row r="38" customFormat="false" ht="12.8" hidden="false" customHeight="false" outlineLevel="0" collapsed="false">
      <c r="B38" s="56" t="s">
        <v>407</v>
      </c>
      <c r="D38" s="52"/>
    </row>
    <row r="39" customFormat="false" ht="12.8" hidden="false" customHeight="false" outlineLevel="0" collapsed="false">
      <c r="B39" s="56" t="s">
        <v>398</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039062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4" t="s">
        <v>509</v>
      </c>
    </row>
    <row r="4" customFormat="false" ht="15" hidden="false" customHeight="false" outlineLevel="0" collapsed="false">
      <c r="B4" s="74" t="s">
        <v>510</v>
      </c>
    </row>
    <row r="5" customFormat="false" ht="15" hidden="false" customHeight="false" outlineLevel="0" collapsed="false">
      <c r="B5" s="74" t="s">
        <v>511</v>
      </c>
    </row>
    <row r="6" customFormat="false" ht="15" hidden="false" customHeight="false" outlineLevel="0" collapsed="false">
      <c r="B6" s="74" t="s">
        <v>512</v>
      </c>
    </row>
    <row r="7" customFormat="false" ht="15" hidden="false" customHeight="false" outlineLevel="0" collapsed="false">
      <c r="B7" s="74" t="s">
        <v>513</v>
      </c>
    </row>
    <row r="8" customFormat="false" ht="12.8" hidden="false" customHeight="false" outlineLevel="0" collapsed="false">
      <c r="A8" s="0" t="s">
        <v>514</v>
      </c>
      <c r="B8" s="0" t="s">
        <v>515</v>
      </c>
    </row>
    <row r="9" customFormat="false" ht="12.8" hidden="false" customHeight="false" outlineLevel="0" collapsed="false">
      <c r="A9" s="0" t="s">
        <v>516</v>
      </c>
      <c r="B9" s="0"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0" t="s">
        <v>520</v>
      </c>
    </row>
    <row r="20" customFormat="false" ht="12.8" hidden="false" customHeight="false" outlineLevel="0" collapsed="false">
      <c r="B20" s="0" t="s">
        <v>521</v>
      </c>
    </row>
    <row r="21" customFormat="false" ht="12.8" hidden="false" customHeight="false" outlineLevel="0" collapsed="false">
      <c r="B21" s="0" t="s">
        <v>522</v>
      </c>
    </row>
    <row r="22" customFormat="false" ht="12.8" hidden="false" customHeight="false" outlineLevel="0" collapsed="false">
      <c r="B22" s="0" t="s">
        <v>523</v>
      </c>
    </row>
    <row r="23" customFormat="false" ht="12.8" hidden="false" customHeight="false" outlineLevel="0" collapsed="false">
      <c r="B23" s="0" t="s">
        <v>524</v>
      </c>
    </row>
    <row r="24" customFormat="false" ht="12.8" hidden="false" customHeight="false" outlineLevel="0" collapsed="false">
      <c r="B24" s="0" t="s">
        <v>383</v>
      </c>
    </row>
    <row r="25" customFormat="false" ht="12.8" hidden="false" customHeight="false" outlineLevel="0" collapsed="false">
      <c r="B25" s="0" t="s">
        <v>525</v>
      </c>
    </row>
    <row r="26" customFormat="false" ht="12.8" hidden="false" customHeight="false" outlineLevel="0" collapsed="false">
      <c r="B26" s="0" t="s">
        <v>526</v>
      </c>
    </row>
    <row r="27" customFormat="false" ht="12.8" hidden="false" customHeight="false" outlineLevel="0" collapsed="false">
      <c r="B27" s="0" t="s">
        <v>527</v>
      </c>
    </row>
    <row r="28" customFormat="false" ht="12.8" hidden="false" customHeight="false" outlineLevel="0" collapsed="false">
      <c r="B28" s="0" t="s">
        <v>528</v>
      </c>
    </row>
    <row r="29" customFormat="false" ht="12.8" hidden="false" customHeight="false" outlineLevel="0" collapsed="false">
      <c r="B29" s="0" t="s">
        <v>529</v>
      </c>
    </row>
    <row r="30" customFormat="false" ht="12.8" hidden="false" customHeight="false" outlineLevel="0" collapsed="false">
      <c r="B30" s="0" t="s">
        <v>530</v>
      </c>
    </row>
    <row r="31" customFormat="false" ht="12.8" hidden="false" customHeight="false" outlineLevel="0" collapsed="false">
      <c r="B31" s="0" t="s">
        <v>531</v>
      </c>
    </row>
    <row r="32" customFormat="false" ht="12.8" hidden="false" customHeight="false" outlineLevel="0" collapsed="false">
      <c r="B32" s="0" t="s">
        <v>532</v>
      </c>
    </row>
    <row r="33" customFormat="false" ht="12.8" hidden="false" customHeight="false" outlineLevel="0" collapsed="false">
      <c r="B33" s="0" t="s">
        <v>533</v>
      </c>
    </row>
    <row r="34" customFormat="false" ht="12.8" hidden="false" customHeight="false" outlineLevel="0" collapsed="false">
      <c r="B34" s="0" t="s">
        <v>534</v>
      </c>
    </row>
    <row r="35" customFormat="false" ht="12.8" hidden="false" customHeight="false" outlineLevel="0" collapsed="false">
      <c r="B35" s="0" t="s">
        <v>428</v>
      </c>
    </row>
    <row r="36" customFormat="false" ht="12.8" hidden="false" customHeight="false" outlineLevel="0" collapsed="false">
      <c r="B36" s="0" t="s">
        <v>535</v>
      </c>
    </row>
    <row r="37" customFormat="false" ht="12.8" hidden="false" customHeight="false" outlineLevel="0" collapsed="false">
      <c r="B37" s="0" t="s">
        <v>536</v>
      </c>
    </row>
    <row r="38" customFormat="false" ht="12.8" hidden="false" customHeight="false" outlineLevel="0" collapsed="false">
      <c r="B38" s="0" t="s">
        <v>537</v>
      </c>
    </row>
    <row r="39" customFormat="false" ht="12.8" hidden="false" customHeight="false" outlineLevel="0" collapsed="false">
      <c r="B39" s="0" t="s">
        <v>538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0390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379</v>
      </c>
    </row>
    <row r="3" customFormat="false" ht="14.9" hidden="false" customHeight="false" outlineLevel="0" collapsed="false">
      <c r="B3" s="52" t="s">
        <v>539</v>
      </c>
    </row>
    <row r="4" customFormat="false" ht="14.9" hidden="false" customHeight="false" outlineLevel="0" collapsed="false">
      <c r="B4" s="52" t="s">
        <v>540</v>
      </c>
    </row>
    <row r="5" customFormat="false" ht="14.9" hidden="false" customHeight="false" outlineLevel="0" collapsed="false">
      <c r="B5" s="52" t="s">
        <v>541</v>
      </c>
    </row>
    <row r="6" customFormat="false" ht="14.9" hidden="false" customHeight="false" outlineLevel="0" collapsed="false">
      <c r="B6" s="52" t="s">
        <v>542</v>
      </c>
    </row>
    <row r="7" customFormat="false" ht="14.9" hidden="false" customHeight="false" outlineLevel="0" collapsed="false">
      <c r="B7" s="52" t="s">
        <v>543</v>
      </c>
    </row>
    <row r="8" customFormat="false" ht="14.9" hidden="false" customHeight="false" outlineLevel="0" collapsed="false">
      <c r="A8" s="0" t="s">
        <v>514</v>
      </c>
      <c r="B8" s="52" t="s">
        <v>544</v>
      </c>
    </row>
    <row r="9" customFormat="false" ht="14.9" hidden="false" customHeight="false" outlineLevel="0" collapsed="false">
      <c r="A9" s="0" t="s">
        <v>516</v>
      </c>
      <c r="B9" s="52" t="s">
        <v>545</v>
      </c>
    </row>
    <row r="10" customFormat="false" ht="14.9" hidden="false" customHeight="false" outlineLevel="0" collapsed="false">
      <c r="B10" s="52" t="s">
        <v>546</v>
      </c>
    </row>
    <row r="11" customFormat="false" ht="14.9" hidden="false" customHeight="false" outlineLevel="0" collapsed="false">
      <c r="B11" s="52" t="s">
        <v>547</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548</v>
      </c>
    </row>
    <row r="15" customFormat="false" ht="12.8" hidden="false" customHeight="false" outlineLevel="0" collapsed="false">
      <c r="B15" s="52"/>
    </row>
    <row r="20" customFormat="false" ht="12.8" hidden="false" customHeight="false" outlineLevel="0" collapsed="false">
      <c r="B20" s="0" t="s">
        <v>549</v>
      </c>
    </row>
    <row r="21" customFormat="false" ht="12.8" hidden="false" customHeight="false" outlineLevel="0" collapsed="false">
      <c r="B21" s="0" t="s">
        <v>550</v>
      </c>
    </row>
    <row r="22" customFormat="false" ht="12.8" hidden="false" customHeight="false" outlineLevel="0" collapsed="false">
      <c r="B22" s="0" t="s">
        <v>551</v>
      </c>
    </row>
    <row r="23" customFormat="false" ht="12.8" hidden="false" customHeight="false" outlineLevel="0" collapsed="false">
      <c r="B23" s="0" t="s">
        <v>552</v>
      </c>
    </row>
    <row r="24" customFormat="false" ht="12.8" hidden="false" customHeight="false" outlineLevel="0" collapsed="false">
      <c r="B24" s="0" t="s">
        <v>553</v>
      </c>
    </row>
    <row r="25" customFormat="false" ht="12.8" hidden="false" customHeight="false" outlineLevel="0" collapsed="false">
      <c r="B25" s="0" t="s">
        <v>554</v>
      </c>
    </row>
    <row r="26" customFormat="false" ht="12.8" hidden="false" customHeight="false" outlineLevel="0" collapsed="false">
      <c r="B26" s="0" t="s">
        <v>555</v>
      </c>
    </row>
    <row r="27" customFormat="false" ht="12.8" hidden="false" customHeight="false" outlineLevel="0" collapsed="false">
      <c r="B27" s="0" t="s">
        <v>556</v>
      </c>
    </row>
    <row r="28" customFormat="false" ht="12.8" hidden="false" customHeight="false" outlineLevel="0" collapsed="false">
      <c r="B28" s="0" t="s">
        <v>557</v>
      </c>
    </row>
    <row r="29" customFormat="false" ht="12.8" hidden="false" customHeight="false" outlineLevel="0" collapsed="false">
      <c r="B29" s="0" t="s">
        <v>558</v>
      </c>
    </row>
    <row r="30" customFormat="false" ht="12.8" hidden="false" customHeight="false" outlineLevel="0" collapsed="false">
      <c r="B30" s="0" t="s">
        <v>559</v>
      </c>
    </row>
    <row r="31" customFormat="false" ht="12.8" hidden="false" customHeight="false" outlineLevel="0" collapsed="false">
      <c r="B31" s="0" t="s">
        <v>560</v>
      </c>
    </row>
    <row r="32" customFormat="false" ht="12.8" hidden="false" customHeight="false" outlineLevel="0" collapsed="false">
      <c r="B32" s="0" t="s">
        <v>561</v>
      </c>
    </row>
    <row r="33" customFormat="false" ht="12.8" hidden="false" customHeight="false" outlineLevel="0" collapsed="false">
      <c r="B33" s="0" t="s">
        <v>562</v>
      </c>
    </row>
    <row r="34" customFormat="false" ht="12.8" hidden="false" customHeight="false" outlineLevel="0" collapsed="false">
      <c r="B34" s="0" t="s">
        <v>563</v>
      </c>
    </row>
    <row r="35" customFormat="false" ht="12.8" hidden="false" customHeight="false" outlineLevel="0" collapsed="false">
      <c r="B35" s="0" t="s">
        <v>564</v>
      </c>
    </row>
    <row r="36" customFormat="false" ht="12.8" hidden="false" customHeight="false" outlineLevel="0" collapsed="false">
      <c r="B36" s="0" t="s">
        <v>565</v>
      </c>
    </row>
    <row r="37" customFormat="false" ht="12.8" hidden="false" customHeight="false" outlineLevel="0" collapsed="false">
      <c r="B37" s="0" t="s">
        <v>434</v>
      </c>
    </row>
    <row r="38" customFormat="false" ht="12.8" hidden="false" customHeight="false" outlineLevel="0" collapsed="false">
      <c r="B38" s="0" t="s">
        <v>566</v>
      </c>
    </row>
    <row r="39" customFormat="false" ht="12.8" hidden="false" customHeight="false" outlineLevel="0" collapsed="false">
      <c r="B39" s="0" t="s">
        <v>567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039062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568</v>
      </c>
    </row>
    <row r="4" customFormat="false" ht="12.8" hidden="false" customHeight="false" outlineLevel="0" collapsed="false">
      <c r="B4" s="0" t="s">
        <v>569</v>
      </c>
    </row>
    <row r="5" customFormat="false" ht="12.8" hidden="false" customHeight="false" outlineLevel="0" collapsed="false">
      <c r="B5" s="0" t="s">
        <v>570</v>
      </c>
    </row>
    <row r="6" customFormat="false" ht="12.8" hidden="false" customHeight="false" outlineLevel="0" collapsed="false">
      <c r="B6" s="0" t="s">
        <v>571</v>
      </c>
    </row>
    <row r="7" customFormat="false" ht="12.8" hidden="false" customHeight="false" outlineLevel="0" collapsed="false">
      <c r="B7" s="0" t="s">
        <v>572</v>
      </c>
    </row>
    <row r="8" customFormat="false" ht="15" hidden="false" customHeight="false" outlineLevel="0" collapsed="false">
      <c r="B8" s="74" t="s">
        <v>573</v>
      </c>
    </row>
    <row r="9" customFormat="false" ht="12.8" hidden="false" customHeight="false" outlineLevel="0" collapsed="false">
      <c r="B9" s="0" t="s">
        <v>574</v>
      </c>
    </row>
    <row r="10" customFormat="false" ht="12.8" hidden="false" customHeight="false" outlineLevel="0" collapsed="false">
      <c r="B10" s="52" t="s">
        <v>575</v>
      </c>
    </row>
    <row r="11" customFormat="false" ht="12.8" hidden="false" customHeight="false" outlineLevel="0" collapsed="false">
      <c r="B11" s="52" t="s">
        <v>576</v>
      </c>
    </row>
    <row r="14" customFormat="false" ht="12.8" hidden="false" customHeight="false" outlineLevel="0" collapsed="false">
      <c r="B14" s="0" t="s">
        <v>577</v>
      </c>
    </row>
    <row r="20" customFormat="false" ht="12.8" hidden="false" customHeight="false" outlineLevel="0" collapsed="false">
      <c r="B20" s="0" t="s">
        <v>578</v>
      </c>
    </row>
    <row r="21" customFormat="false" ht="12.8" hidden="false" customHeight="false" outlineLevel="0" collapsed="false">
      <c r="B21" s="0" t="s">
        <v>579</v>
      </c>
    </row>
    <row r="22" customFormat="false" ht="12.8" hidden="false" customHeight="false" outlineLevel="0" collapsed="false">
      <c r="B22" s="0" t="s">
        <v>580</v>
      </c>
    </row>
    <row r="23" customFormat="false" ht="12.8" hidden="false" customHeight="false" outlineLevel="0" collapsed="false">
      <c r="B23" s="0" t="s">
        <v>581</v>
      </c>
    </row>
    <row r="24" customFormat="false" ht="12.8" hidden="false" customHeight="false" outlineLevel="0" collapsed="false">
      <c r="B24" s="0" t="s">
        <v>383</v>
      </c>
    </row>
    <row r="25" customFormat="false" ht="12.8" hidden="false" customHeight="false" outlineLevel="0" collapsed="false">
      <c r="B25" s="0" t="s">
        <v>582</v>
      </c>
    </row>
    <row r="26" customFormat="false" ht="12.8" hidden="false" customHeight="false" outlineLevel="0" collapsed="false">
      <c r="B26" s="0" t="s">
        <v>583</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592</v>
      </c>
    </row>
    <row r="36" customFormat="false" ht="12.8" hidden="false" customHeight="false" outlineLevel="0" collapsed="false">
      <c r="B36" s="0" t="s">
        <v>593</v>
      </c>
    </row>
    <row r="37" customFormat="false" ht="12.8" hidden="false" customHeight="false" outlineLevel="0" collapsed="false">
      <c r="B37" s="0" t="s">
        <v>434</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0390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4" t="s">
        <v>596</v>
      </c>
    </row>
    <row r="4" customFormat="false" ht="15" hidden="false" customHeight="false" outlineLevel="0" collapsed="false">
      <c r="B4" s="74" t="s">
        <v>597</v>
      </c>
    </row>
    <row r="5" customFormat="false" ht="12.8" hidden="false" customHeight="false" outlineLevel="0" collapsed="false">
      <c r="B5" s="0" t="s">
        <v>598</v>
      </c>
    </row>
    <row r="6" customFormat="false" ht="15" hidden="false" customHeight="false" outlineLevel="0" collapsed="false">
      <c r="B6" s="74" t="s">
        <v>599</v>
      </c>
    </row>
    <row r="7" customFormat="false" ht="15" hidden="false" customHeight="false" outlineLevel="0" collapsed="false">
      <c r="B7" s="74" t="s">
        <v>600</v>
      </c>
    </row>
    <row r="8" customFormat="false" ht="12.8" hidden="false" customHeight="false" outlineLevel="0" collapsed="false">
      <c r="B8" s="0" t="s">
        <v>601</v>
      </c>
    </row>
    <row r="9" customFormat="false" ht="12.8" hidden="false" customHeight="false" outlineLevel="0" collapsed="false">
      <c r="B9" s="75" t="s">
        <v>602</v>
      </c>
    </row>
    <row r="10" customFormat="false" ht="12.8" hidden="false" customHeight="false" outlineLevel="0" collapsed="false">
      <c r="B10" s="0" t="s">
        <v>603</v>
      </c>
    </row>
    <row r="11" customFormat="false" ht="12.8" hidden="false" customHeight="false" outlineLevel="0" collapsed="false">
      <c r="B11" s="0" t="s">
        <v>604</v>
      </c>
    </row>
    <row r="14" customFormat="false" ht="15" hidden="false" customHeight="false" outlineLevel="0" collapsed="false">
      <c r="B14" s="74"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551</v>
      </c>
    </row>
    <row r="23" customFormat="false" ht="12.8" hidden="false" customHeight="false" outlineLevel="0" collapsed="false">
      <c r="B23" s="0" t="s">
        <v>608</v>
      </c>
    </row>
    <row r="24" customFormat="false" ht="12.8" hidden="false" customHeight="false" outlineLevel="0" collapsed="false">
      <c r="B24" s="0" t="s">
        <v>383</v>
      </c>
    </row>
    <row r="25" customFormat="false" ht="12.8" hidden="false" customHeight="false" outlineLevel="0" collapsed="false">
      <c r="B25" s="0" t="s">
        <v>609</v>
      </c>
    </row>
    <row r="26" customFormat="false" ht="12.8" hidden="false" customHeight="false" outlineLevel="0" collapsed="false">
      <c r="B26" s="0" t="s">
        <v>555</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592</v>
      </c>
    </row>
    <row r="36" customFormat="false" ht="12.8" hidden="false" customHeight="false" outlineLevel="0" collapsed="false">
      <c r="B36" s="0" t="s">
        <v>618</v>
      </c>
    </row>
    <row r="37" customFormat="false" ht="12.8" hidden="false" customHeight="false" outlineLevel="0" collapsed="false">
      <c r="B37" s="0" t="s">
        <v>536</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039062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383</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535</v>
      </c>
    </row>
    <row r="37" customFormat="false" ht="12.8" hidden="false" customHeight="false" outlineLevel="0" collapsed="false">
      <c r="B37" s="0" t="s">
        <v>434</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1052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2021-02-28T22:01:35Z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