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2/"/>
    </mc:Choice>
  </mc:AlternateContent>
  <xr:revisionPtr revIDLastSave="0" documentId="8_{43CC8523-8D85-8F4B-BFF2-1172CB49FAC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<sst xmlns="http://schemas.openxmlformats.org/spreadsheetml/2006/main" count="865" uniqueCount="696">
  <si>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</si>
  <si>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</si>
  <si>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</si>
  <si>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</si>
  <si>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</si>
  <si>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</si>
  <si>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</si>
  <si>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</si>
  <si>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</si>
  <si>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</si>
  <si>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</si>
  <si>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</si>
  <si>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</si>
  <si>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</si>
  <si>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</si>
  <si>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</si>
  <si>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</si>
  <si>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</si>
  <si>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</si>
  <si>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</si>
  <si>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</si>
  <si>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</si>
  <si>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</si>
  <si>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</si>
  <si>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</si>
  <si>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</si>
  <si>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</si>
  <si>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</si>
  <si>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</si>
  <si>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</si>
  <si>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</si>
  <si>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</si>
  <si>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</si>
  <si>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</si>
  <si>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</si>
  <si>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</si>
  <si>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</si>
  <si>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</si>
  <si>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</si>
  <si>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</si>
  <si>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</si>
  <si>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</si>
  <si>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</si>
  <si>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</si>
  <si>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</si>
  <si>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</si>
  <si>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</si>
  <si>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</si>
  <si>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</si>
  <si>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</si>
  <si>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</si>
  <si>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</si>
  <si>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</si>
  <si>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</si>
  <si>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</si>
  <si>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</si>
  <si>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</si>
  <si>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</si>
  <si>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</si>
  <si>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</si>
  <si>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</si>
  <si>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</si>
  <si>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</si>
  <si>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</si>
  <si>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</si>
  <si>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</si>
  <si>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</si>
  <si>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</si>
  <si>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</si>
  <si>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</si>
  <si>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</si>
  <si>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</si>
  <si>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</si>
  <si>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</si>
  <si>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</si>
  <si>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</si>
  <si>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</si>
  <si>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</si>
  <si>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</si>
  <si>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</si>
  <si>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</si>
  <si>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</si>
  <si>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</si>
  <si>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</si>
  <si>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</si>
  <si>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</si>
  <si>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</si>
  <si>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</si>
  <si>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</si>
  <si>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</si>
  <si>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</si>
  <si>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</si>
  <si>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</si>
  <si>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</si>
  <si>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</si>
  <si>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</si>
  <si>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</si>
  <si>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</si>
  <si>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</si>
  <si>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</si>
  <si>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</si>
  <si>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</si>
  <si>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</si>
  <si>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</si>
  <si>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</si>
  <si>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</si>
  <si>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</si>
  <si>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</si>
  <si>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</si>
  <si>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</si>
  <si>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</si>
  <si>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</si>
  <si>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</si>
  <si>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</si>
  <si>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</si>
  <si>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</si>
  <si>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</si>
  <si>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</si>
  <si>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</si>
  <si>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</si>
  <si>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</si>
  <si>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</si>
  <si>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</si>
  <si>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</si>
  <si>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</si>
  <si>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</si>
  <si>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</si>
  <si>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</si>
  <si>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</si>
  <si>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</si>
  <si>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</si>
  <si>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</si>
  <si>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</si>
  <si>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</si>
  <si>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</si>
  <si>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</si>
  <si>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</si>
  <si>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</si>
  <si>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</si>
  <si>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</si>
  <si>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</si>
  <si>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</si>
  <si>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</si>
  <si>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</si>
  <si>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</si>
  <si>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</si>
  <si>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</si>
  <si>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</si>
  <si>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</si>
  <si>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</si>
  <si>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</si>
  <si>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</si>
  <si>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</si>
  <si>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</si>
  <si>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</si>
  <si>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</si>
  <si>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</si>
  <si>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</si>
  <si>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</si>
  <si>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</si>
  <si>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</si>
  <si>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</si>
  <si>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</si>
  <si>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</si>
  <si>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</si>
  <si>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</si>
  <si>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</si>
  <si>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</si>
  <si>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</si>
  <si>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</si>
  <si>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</si>
  <si>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</si>
  <si>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</si>
  <si>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</si>
  <si>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</si>
  <si>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</si>
  <si>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</si>
  <si>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</si>
  <si>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</si>
  <si>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</si>
  <si>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</si>
  <si>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</si>
  <si>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</si>
  <si>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</si>
  <si>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</si>
  <si>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</si>
  <si>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</si>
  <si>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</si>
  <si>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</si>
  <si>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</si>
  <si>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</si>
  <si>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</si>
  <si>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</si>
  <si>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</si>
  <si>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</si>
  <si>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</si>
  <si>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</si>
  <si>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</si>
  <si>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</si>
  <si>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</si>
  <si>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</si>
  <si>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</si>
  <si>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</si>
  <si>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</si>
  <si>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</si>
  <si>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</si>
  <si>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</si>
  <si>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</si>
  <si>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</si>
  <si>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</si>
  <si>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</si>
  <si>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</si>
  <si>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</si>
  <si>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</si>
  <si>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</si>
  <si>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</si>
  <si>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</si>
  <si>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</si>
  <si>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</si>
  <si>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</si>
  <si>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</si>
  <si>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</si>
  <si>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</si>
  <si>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</si>
  <si>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</si>
  <si>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</si>
  <si>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</si>
  <si>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</si>
  <si>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</si>
  <si>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</si>
  <si>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</si>
  <si>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</si>
  <si>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</si>
  <si>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</si>
  <si>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</si>
  <si>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</si>
  <si>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</si>
  <si>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</si>
  <si>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</si>
  <si>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</si>
  <si>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</si>
  <si>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</si>
  <si>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</si>
  <si>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</si>
  <si>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</si>
  <si>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</si>
  <si>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</si>
  <si>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</si>
  <si>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</si>
  <si>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</si>
  <si>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</si>
  <si>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</si>
  <si>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</si>
  <si>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</si>
  <si>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</si>
  <si>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</si>
  <si>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</si>
  <si>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</si>
  <si>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</si>
  <si>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</si>
  <si>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</si>
  <si>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</si>
  <si>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</si>
  <si>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</si>
  <si>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</si>
  <si>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</si>
  <si>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</si>
  <si>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</si>
  <si>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</si>
  <si>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</si>
  <si>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</si>
  <si>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</si>
  <si>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</si>
  <si>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</si>
  <si>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</si>
  <si>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</si>
  <si>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</si>
  <si>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</si>
  <si>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</si>
  <si>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</si>
  <si>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</si>
  <si>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</si>
  <si>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</si>
  <si>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</si>
  <si>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</si>
  <si>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</si>
  <si>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</si>
  <si>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</si>
  <si>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</si>
  <si>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</si>
  <si>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</si>
  <si>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</si>
  <si>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</si>
  <si>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</si>
  <si>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</si>
  <si>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</si>
  <si>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</si>
  <si>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</si>
  <si>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</si>
  <si>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</si>
  <si>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</si>
  <si>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</si>
  <si>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</si>
  <si>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</si>
  <si>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</si>
  <si>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</si>
  <si>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</si>
  <si>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</si>
  <si>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</si>
  <si>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</si>
  <si>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</si>
  <si>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</si>
  <si>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</si>
  <si>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</si>
  <si>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</si>
  <si>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</si>
  <si>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</si>
  <si>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</si>
  <si>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</si>
  <si>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</si>
  <si>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</si>
  <si>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</si>
  <si>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</si>
  <si>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</si>
  <si>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</si>
  <si>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</si>
  <si>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</si>
  <si>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</si>
  <si>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</si>
  <si>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</si>
  <si>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</si>
  <si>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</si>
  <si>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</si>
  <si>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</si>
  <si>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</si>
  <si>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</si>
  <si>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</si>
  <si>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</si>
  <si>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</si>
  <si>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</si>
  <si>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</si>
  <si>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</si>
  <si>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</si>
  <si>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</si>
  <si>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</si>
  <si>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</si>
  <si>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</si>
  <si>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</si>
  <si>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</si>
  <si>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</si>
  <si>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</si>
  <si>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</si>
  <si>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</si>
  <si>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</si>
  <si>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</si>
  <si>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</si>
  <si>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</si>
  <si>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</si>
  <si>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</si>
  <si>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</si>
  <si>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</si>
  <si>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</si>
  <si>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</si>
  <si>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</si>
  <si>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</si>
  <si>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</si>
  <si>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</si>
  <si>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</si>
  <si>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</si>
  <si>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</si>
  <si>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</si>
  <si>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</si>
  <si>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</si>
  <si>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</si>
  <si>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</si>
  <si>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</si>
  <si>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</si>
  <si>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</si>
  <si>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</si>
  <si>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</si>
  <si>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</si>
  <si>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</si>
  <si>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</si>
  <si>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</si>
  <si>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</si>
  <si>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</si>
  <si>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</si>
  <si>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</si>
  <si>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</si>
  <si>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</si>
  <si>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</si>
  <si>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</si>
  <si>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</si>
  <si>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</si>
  <si>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</si>
  <si>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</si>
  <si>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</si>
  <si>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</si>
  <si>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</si>
  <si>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</si>
  <si>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</si>
  <si>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</si>
  <si>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</si>
  <si>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</si>
  <si>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</si>
  <si>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</si>
  <si>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</si>
  <si>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</si>
  <si>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</si>
  <si>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</si>
  <si>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</si>
  <si>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</si>
  <si>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</si>
  <si>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</si>
  <si>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</si>
  <si>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</si>
  <si>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</si>
  <si>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</si>
  <si>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</si>
  <si>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</si>
  <si>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</si>
  <si>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</si>
  <si>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</si>
  <si>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</si>
  <si>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</si>
  <si>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</si>
  <si>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</si>
  <si>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</si>
  <si>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</si>
  <si>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</si>
  <si>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</si>
  <si>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</si>
  <si>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</si>
  <si>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</si>
  <si>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</si>
  <si>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</si>
  <si>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</si>
  <si>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</si>
  <si>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</si>
  <si>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</si>
  <si>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</si>
  <si>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</si>
  <si>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</si>
  <si>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</si>
  <si>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</si>
  <si>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</si>
  <si>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</si>
  <si>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</si>
  <si>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</si>
  <si>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</si>
  <si>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</si>
  <si>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</si>
  <si>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</si>
  <si>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</si>
  <si>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</si>
  <si>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</si>
  <si>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</si>
  <si>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</si>
  <si>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</si>
  <si>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</si>
  <si>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</si>
  <si>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</si>
  <si>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</si>
  <si>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</si>
  <si>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</si>
  <si>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</si>
  <si>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</si>
  <si>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</si>
  <si>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</si>
  <si>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</si>
  <si>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</si>
  <si>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</si>
  <si>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</si>
  <si>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</si>
  <si>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</si>
  <si>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</si>
  <si>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</si>
  <si>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</si>
  <si>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</si>
  <si>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</si>
  <si>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</si>
  <si>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</si>
  <si>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</si>
  <si>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</si>
  <si>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</si>
  <si>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</si>
  <si>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</si>
  <si>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</si>
  <si>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</si>
  <si>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</si>
  <si>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</si>
  <si>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</si>
  <si>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</si>
  <si>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</si>
  <si>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</si>
  <si>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</si>
  <si>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</si>
  <si>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</si>
  <si>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</si>
  <si>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</si>
  <si>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</si>
  <si>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</si>
  <si>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</si>
  <si>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</si>
  <si>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</si>
  <si>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</si>
  <si>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</si>
  <si>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</si>
  <si>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</si>
  <si>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</si>
  <si>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</si>
  <si>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</si>
  <si>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</si>
  <si>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</si>
  <si>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</si>
  <si>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</si>
  <si>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</si>
  <si>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</si>
  <si>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</si>
  <si>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</si>
  <si>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</si>
  <si>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</si>
  <si>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</si>
  <si>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</si>
  <si>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</si>
  <si>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</si>
  <si>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</si>
  <si>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</si>
  <si>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</si>
  <si>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</si>
  <si>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</si>
  <si>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</si>
  <si>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</si>
  <si>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</si>
  <si>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</si>
  <si>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</si>
  <si>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</si>
  <si>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</si>
  <si>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</si>
  <si>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</si>
  <si>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</si>
  <si>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</si>
  <si>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</si>
  <si>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</si>
  <si>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</si>
  <si>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</si>
  <si>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</si>
  <si>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</si>
  <si>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</si>
  <si>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</si>
  <si>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</si>
  <si>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</si>
  <si>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</si>
  <si>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</si>
  <si>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</si>
  <si>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</si>
  <si>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</si>
  <si>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</si>
  <si>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</si>
  <si>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</si>
  <si>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</si>
  <si>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</si>
  <si>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</si>
  <si>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</si>
  <si>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</si>
  <si>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</si>
  <si>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</si>
  <si>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</si>
  <si>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</si>
  <si>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</si>
  <si>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</si>
  <si>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</si>
  <si>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</si>
  <si>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</si>
  <si>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</si>
  <si>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</si>
  <si>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</si>
  <si>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</si>
  <si>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</si>
  <si>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</si>
  <si>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</si>
  <si>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</si>
  <si>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</si>
  <si>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</si>
  <si>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</si>
  <si>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</si>
  <si>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</si>
  <si>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</si>
  <si>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</si>
  <si>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</si>
  <si>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</si>
  <si>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</si>
  <si>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</si>
  <si>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</si>
  <si>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</si>
  <si>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</si>
  <si>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</si>
  <si>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</si>
  <si>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</si>
  <si>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</si>
  <si>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</si>
  <si>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</si>
  <si>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</si>
  <si>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</si>
  <si>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</si>
  <si>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</si>
  <si>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</si>
  <si>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</si>
  <si>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</si>
  <si>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</si>
  <si>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</si>
  <si>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</si>
  <si>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</si>
  <si>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</si>
  <si>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</si>
  <si>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</si>
  <si>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</si>
  <si>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</si>
  <si>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</si>
  <si>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</si>
  <si>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</si>
  <si>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</si>
  <si>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</si>
  <si>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</si>
  <si>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</si>
  <si>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</si>
  <si>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</si>
  <si>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</si>
  <si>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</si>
  <si>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</si>
  <si>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</si>
  <si>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</si>
  <si>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</si>
  <si>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</si>
  <si>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</si>
  <si>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</si>
  <si>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</si>
  <si>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</si>
  <si>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</si>
  <si>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</si>
  <si>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</si>
  <si>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</si>
  <si>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</si>
  <si>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</si>
  <si>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</si>
  <si>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</si>
  <si>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</si>
  <si>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</si>
  <si>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</si>
  <si>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</si>
  <si>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</si>
  <si>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</si>
  <si>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</si>
  <si>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</si>
  <si>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</si>
  <si>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</si>
  <si>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</si>
  <si>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</si>
  <si>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</si>
  <si>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</si>
  <si>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</si>
  <si>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</si>
  <si>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</si>
  <si>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</si>
  <si>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</si>
  <si>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</si>
  <si>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</si>
  <si>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</si>
  <si>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</si>
  <si>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</si>
  <si>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</si>
  <si>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</si>
  <si>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</si>
  <si>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</si>
  <si>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</si>
  <si>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</si>
  <si>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430 G3, 430 G4, 440 G3, 440 G4, 445 G3, 640 G2, 645 G2</t>
  </si>
  <si>
    <t>HP 640 G2 RG - DE</t>
  </si>
  <si>
    <t>HP 640 G2 RG - FR</t>
  </si>
  <si>
    <t>HP 640 G2 RG - IT</t>
  </si>
  <si>
    <t>HP 640 G2 RG - ES</t>
  </si>
  <si>
    <t>HP 640 G2 RG - UK</t>
  </si>
  <si>
    <t>HP 640 G2 RG - NORDIC</t>
  </si>
  <si>
    <t>HP 640 G2 RG - BE</t>
  </si>
  <si>
    <t>HP 640 G2 RG - Swiss</t>
  </si>
  <si>
    <t>HP 640 G2 RG - US int</t>
  </si>
  <si>
    <t>HP 640 G2 RG - US</t>
  </si>
  <si>
    <t>HP 640 G2 RG parent</t>
  </si>
  <si>
    <t>HP/W.O. PS./640 G2/RG/DE</t>
  </si>
  <si>
    <t>HP/W.O. PS./640 G2/RG/FR</t>
  </si>
  <si>
    <t>HP/W.O. PS./640 G2/RG/IT</t>
  </si>
  <si>
    <t>HP/W.O. PS./640 G2/RG/ES</t>
  </si>
  <si>
    <t>HP/W.O. PS./640 G2/RG/UK</t>
  </si>
  <si>
    <t>HP/W.O. PS./640 G2/RG/NOR</t>
  </si>
  <si>
    <t>HP/W.O. PS./640 G2/RG/USI</t>
  </si>
  <si>
    <t>HP/W.O. PS./640 G2/RG/US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</si>
</sst>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G2 RG parent</v>
      </c>
      <c r="C4" s="27" t="s">
        <v>345</v>
      </c>
      <c r="D4" s="28">
        <f>Values!B14</f>
        <v>5714401672999</v>
      </c>
      <c r="E4" s="1" t="s">
        <v>346</v>
      </c>
      <c r="F4" s="27" t="str">
        <f>SUBSTITUTE(Values!B1, "{language}", "") &amp; " " &amp; Values!B3</f>
        <v>replacement  backlit keyboard for HP    430 G3, 430 G4, 440 G3, 440 G4, 445 G3, 640 G2, 645 G2</v>
      </c>
      <c r="G4" s="27" t="s">
        <v>345</v>
      </c>
      <c r="H4" s="1" t="str">
        <f>Values!B16</f>
        <v>computer-keyboards</v>
      </c>
      <c r="I4" s="1" t="str">
        <f>IF(ISBLANK(Values!E3),"","4730574031")</f>
        <v>4730574031</v>
      </c>
      <c r="J4" s="29" t="str">
        <f>Values!B13</f>
        <v>HP 640 G2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replacement German non-backlit keyboard for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37.99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replacement French non-backlit keyboard for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37.99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replacement Italian non-backlit keyboard for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37.99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replacement Spanish non-backlit keyboard for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37.99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replacement UK non-backlit keyboard for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37.99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replacement Scandinavian – Nordic non-backlit keyboard for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37.99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replacement Belgian non-backlit keyboard for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replacement Swiss non-backlit keyboard for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replacement US International non-backlit keyboard for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replacement US non-backlit keyboard for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37.99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430 G3, 430 G4, 440 G3, 440 G4, 445 G3, 640 G2, 645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430 G3, 430 G4, 440 G3, 440 G4, 445 G3, 640 G2, 645 G2.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4"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5714401672005</v>
      </c>
      <c r="F4" s="60"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x14ac:dyDescent="0.15">
      <c r="A5" s="37" t="s">
        <v>371</v>
      </c>
      <c r="B5" s="41">
        <v>37.99</v>
      </c>
      <c r="C5" s="42" t="b">
        <f>FALSE()</f>
        <v>0</v>
      </c>
      <c r="D5" s="42" t="b">
        <f>TRUE()</f>
        <v>1</v>
      </c>
      <c r="E5" s="61">
        <v>5714401672012</v>
      </c>
      <c r="F5" s="60"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x14ac:dyDescent="0.15">
      <c r="A6" s="37" t="s">
        <v>373</v>
      </c>
      <c r="B6" s="49" t="s">
        <v>414</v>
      </c>
      <c r="C6" s="42" t="b">
        <f>FALSE()</f>
        <v>0</v>
      </c>
      <c r="D6" s="42" t="b">
        <f>TRUE()</f>
        <v>1</v>
      </c>
      <c r="E6" s="61">
        <v>5714401672029</v>
      </c>
      <c r="F6" s="60"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x14ac:dyDescent="0.15">
      <c r="A7" s="37" t="s">
        <v>376</v>
      </c>
      <c r="B7" s="50" t="str">
        <f>IF(B6=options!C1,"32","41")</f>
        <v>32</v>
      </c>
      <c r="C7" s="42" t="b">
        <f>FALSE()</f>
        <v>0</v>
      </c>
      <c r="D7" s="42" t="b">
        <f>TRUE()</f>
        <v>1</v>
      </c>
      <c r="E7" s="61">
        <v>5714401672036</v>
      </c>
      <c r="F7" s="60"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x14ac:dyDescent="0.15">
      <c r="A8" s="37" t="s">
        <v>378</v>
      </c>
      <c r="B8" s="50" t="str">
        <f>IF(B6=options!C1,"18","17")</f>
        <v>18</v>
      </c>
      <c r="C8" s="42" t="b">
        <f>FALSE()</f>
        <v>0</v>
      </c>
      <c r="D8" s="42" t="b">
        <f>TRUE()</f>
        <v>1</v>
      </c>
      <c r="E8" s="61">
        <v>5714401672043</v>
      </c>
      <c r="F8" s="60"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x14ac:dyDescent="0.15">
      <c r="A9" s="37" t="s">
        <v>380</v>
      </c>
      <c r="B9" s="50" t="str">
        <f>IF(B6=options!C1,"2","5")</f>
        <v>2</v>
      </c>
      <c r="C9" s="42" t="b">
        <f>FALSE()</f>
        <v>0</v>
      </c>
      <c r="D9" s="42" t="b">
        <f>TRUE()</f>
        <v>1</v>
      </c>
      <c r="E9" s="61">
        <v>5714401672050</v>
      </c>
      <c r="F9" s="60"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693</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x14ac:dyDescent="0.15">
      <c r="A10" t="s">
        <v>382</v>
      </c>
      <c r="B10" s="51"/>
      <c r="C10" s="42"/>
      <c r="D10" s="42"/>
      <c r="E10" s="61">
        <v>5714401672067</v>
      </c>
      <c r="F10" s="60"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5714401672074</v>
      </c>
      <c r="F11" s="60"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5714401672081</v>
      </c>
      <c r="F12" s="60"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x14ac:dyDescent="0.15">
      <c r="A13" s="37" t="s">
        <v>387</v>
      </c>
      <c r="B13" s="60" t="s">
        <v>687</v>
      </c>
      <c r="C13" s="42" t="b">
        <v>1</v>
      </c>
      <c r="D13" s="42" t="b">
        <f>FALSE()</f>
        <v>0</v>
      </c>
      <c r="E13" s="61">
        <v>5714401672098</v>
      </c>
      <c r="F13" s="60"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389</v>
      </c>
      <c r="B14" s="60">
        <v>5714401672999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2022-12-22T07:35:07Z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