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
    </mc:Choice>
  </mc:AlternateContent>
  <xr:revisionPtr revIDLastSave="0" documentId="8_{8B282768-5AEF-3249-92C3-10402F0700A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D23" i="2"/>
  <c r="C23" i="2"/>
  <c r="B23" i="2"/>
  <c r="AI8" i="1" s="1"/>
  <c r="W22" i="2"/>
  <c r="V22" i="2"/>
  <c r="U22" i="2"/>
  <c r="T22" i="2"/>
  <c r="S22" i="2"/>
  <c r="R22" i="2"/>
  <c r="Q22" i="2"/>
  <c r="P22" i="2"/>
  <c r="M22" i="2"/>
  <c r="N22" i="2" s="1"/>
  <c r="M23" i="1" s="1"/>
  <c r="K22" i="2"/>
  <c r="J22" i="2"/>
  <c r="I22" i="2"/>
  <c r="D22" i="2"/>
  <c r="C22" i="2"/>
  <c r="W21" i="2"/>
  <c r="I21" i="2" s="1"/>
  <c r="V21" i="2"/>
  <c r="R21" i="2"/>
  <c r="M21" i="2"/>
  <c r="T21" i="2" s="1"/>
  <c r="S22" i="1" s="1"/>
  <c r="K21" i="2"/>
  <c r="J21" i="2"/>
  <c r="D21" i="2"/>
  <c r="C21" i="2"/>
  <c r="W20" i="2"/>
  <c r="I20" i="2" s="1"/>
  <c r="S20" i="2"/>
  <c r="R20" i="2"/>
  <c r="N20" i="2"/>
  <c r="M20" i="2"/>
  <c r="P20" i="2" s="1"/>
  <c r="O21" i="1" s="1"/>
  <c r="K20" i="2"/>
  <c r="J20" i="2"/>
  <c r="D20" i="2"/>
  <c r="C20" i="2"/>
  <c r="W19" i="2"/>
  <c r="T19" i="2"/>
  <c r="S19" i="2"/>
  <c r="R19" i="2"/>
  <c r="Q19" i="2"/>
  <c r="P19" i="2"/>
  <c r="O19" i="2"/>
  <c r="N19" i="2"/>
  <c r="M20" i="1" s="1"/>
  <c r="V19" i="2"/>
  <c r="U20" i="1" s="1"/>
  <c r="K19" i="2"/>
  <c r="J19" i="2"/>
  <c r="I19" i="2"/>
  <c r="D19" i="2"/>
  <c r="C19" i="2"/>
  <c r="W18" i="2"/>
  <c r="V18" i="2"/>
  <c r="U18" i="2"/>
  <c r="T18" i="2"/>
  <c r="S19" i="1" s="1"/>
  <c r="P18" i="2"/>
  <c r="O19" i="1" s="1"/>
  <c r="O18" i="2"/>
  <c r="N19" i="1" s="1"/>
  <c r="N18" i="2"/>
  <c r="R18" i="2"/>
  <c r="Q19" i="1" s="1"/>
  <c r="K18" i="2"/>
  <c r="J18" i="2"/>
  <c r="I18" i="2"/>
  <c r="D18" i="2"/>
  <c r="C18" i="2"/>
  <c r="W17" i="2"/>
  <c r="V17" i="2"/>
  <c r="U17" i="2"/>
  <c r="T17" i="2"/>
  <c r="S17" i="2"/>
  <c r="R17" i="2"/>
  <c r="Q17" i="2"/>
  <c r="P17" i="2"/>
  <c r="M17" i="2"/>
  <c r="N17" i="2" s="1"/>
  <c r="M18" i="1" s="1"/>
  <c r="K17" i="2"/>
  <c r="J17" i="2"/>
  <c r="I17" i="2"/>
  <c r="AT18" i="1" s="1"/>
  <c r="D17" i="2"/>
  <c r="C17" i="2"/>
  <c r="W16" i="2"/>
  <c r="I16" i="2" s="1"/>
  <c r="V16" i="2"/>
  <c r="R16" i="2"/>
  <c r="T16" i="2"/>
  <c r="S17" i="1" s="1"/>
  <c r="K16" i="2"/>
  <c r="J16" i="2"/>
  <c r="D16" i="2"/>
  <c r="C16" i="2"/>
  <c r="W15" i="2"/>
  <c r="I15" i="2" s="1"/>
  <c r="S15" i="2"/>
  <c r="R15" i="2"/>
  <c r="N15" i="2"/>
  <c r="P15" i="2"/>
  <c r="O16" i="1" s="1"/>
  <c r="K15" i="2"/>
  <c r="J15" i="2"/>
  <c r="D15" i="2"/>
  <c r="C15" i="2"/>
  <c r="W14" i="2"/>
  <c r="T14" i="2"/>
  <c r="S14" i="2"/>
  <c r="R14" i="2"/>
  <c r="Q14" i="2"/>
  <c r="P14" i="2"/>
  <c r="O14" i="2"/>
  <c r="N14" i="2"/>
  <c r="V14" i="2"/>
  <c r="U15" i="1" s="1"/>
  <c r="K14" i="2"/>
  <c r="J14" i="2"/>
  <c r="I14" i="2"/>
  <c r="F15" i="1" s="1"/>
  <c r="D14" i="2"/>
  <c r="C14" i="2"/>
  <c r="W13" i="2"/>
  <c r="V13" i="2"/>
  <c r="U13" i="2"/>
  <c r="T13" i="2"/>
  <c r="P13" i="2"/>
  <c r="O13" i="2"/>
  <c r="N13" i="2"/>
  <c r="M13" i="2"/>
  <c r="R13" i="2" s="1"/>
  <c r="Q14" i="1" s="1"/>
  <c r="K13" i="2"/>
  <c r="J13" i="2"/>
  <c r="I13" i="2"/>
  <c r="D13" i="2"/>
  <c r="C13" i="2"/>
  <c r="W12" i="2"/>
  <c r="V12" i="2"/>
  <c r="U12" i="2"/>
  <c r="T12" i="2"/>
  <c r="S12" i="2"/>
  <c r="R12" i="2"/>
  <c r="Q12" i="2"/>
  <c r="P12" i="2"/>
  <c r="M12" i="2"/>
  <c r="N12" i="2" s="1"/>
  <c r="M13" i="1" s="1"/>
  <c r="K12" i="2"/>
  <c r="J12" i="2"/>
  <c r="I12" i="2"/>
  <c r="D12" i="2"/>
  <c r="C12" i="2"/>
  <c r="W11" i="2"/>
  <c r="I11" i="2" s="1"/>
  <c r="V11" i="2"/>
  <c r="R11" i="2"/>
  <c r="M11" i="2"/>
  <c r="T11" i="2" s="1"/>
  <c r="S12" i="1" s="1"/>
  <c r="K11" i="2"/>
  <c r="J11" i="2"/>
  <c r="D11" i="2"/>
  <c r="C11" i="2"/>
  <c r="W10" i="2"/>
  <c r="I10" i="2" s="1"/>
  <c r="S10" i="2"/>
  <c r="R10" i="2"/>
  <c r="N10" i="2"/>
  <c r="M10" i="2"/>
  <c r="P10" i="2" s="1"/>
  <c r="O11" i="1" s="1"/>
  <c r="K10" i="2"/>
  <c r="J10" i="2"/>
  <c r="D10" i="2"/>
  <c r="C10" i="2"/>
  <c r="W9" i="2"/>
  <c r="T9" i="2"/>
  <c r="S9" i="2"/>
  <c r="R9" i="2"/>
  <c r="Q9" i="2"/>
  <c r="P9" i="2"/>
  <c r="O9" i="2"/>
  <c r="N9" i="2"/>
  <c r="M9" i="2"/>
  <c r="V9" i="2" s="1"/>
  <c r="U10" i="1" s="1"/>
  <c r="K9" i="2"/>
  <c r="J9" i="2"/>
  <c r="I9" i="2"/>
  <c r="AL10" i="1" s="1"/>
  <c r="D9" i="2"/>
  <c r="C9" i="2"/>
  <c r="B9" i="2"/>
  <c r="W8" i="2"/>
  <c r="I8" i="2" s="1"/>
  <c r="V8" i="2"/>
  <c r="U8" i="2"/>
  <c r="Q8" i="2"/>
  <c r="P8" i="2"/>
  <c r="O8" i="2"/>
  <c r="M8" i="2"/>
  <c r="S8" i="2" s="1"/>
  <c r="R9" i="1" s="1"/>
  <c r="K8" i="2"/>
  <c r="J8" i="2"/>
  <c r="D8" i="2"/>
  <c r="C8" i="2"/>
  <c r="B8" i="2"/>
  <c r="W7" i="2"/>
  <c r="I7" i="2" s="1"/>
  <c r="S7" i="2"/>
  <c r="R7" i="2"/>
  <c r="N7" i="2"/>
  <c r="M7" i="2"/>
  <c r="P7" i="2" s="1"/>
  <c r="O8" i="1" s="1"/>
  <c r="K7" i="2"/>
  <c r="J7" i="2"/>
  <c r="D7" i="2"/>
  <c r="C7" i="2"/>
  <c r="B7" i="2"/>
  <c r="W6" i="2"/>
  <c r="U6" i="2"/>
  <c r="T6" i="2"/>
  <c r="S6" i="2"/>
  <c r="R6" i="2"/>
  <c r="Q6" i="2"/>
  <c r="P6" i="2"/>
  <c r="O6" i="2"/>
  <c r="M6" i="2"/>
  <c r="V6" i="2" s="1"/>
  <c r="U7" i="1" s="1"/>
  <c r="K6" i="2"/>
  <c r="J6" i="2"/>
  <c r="I6" i="2"/>
  <c r="D6" i="2"/>
  <c r="C6" i="2"/>
  <c r="W5" i="2"/>
  <c r="I5" i="2" s="1"/>
  <c r="V5" i="2"/>
  <c r="U5" i="2"/>
  <c r="Q5" i="2"/>
  <c r="P5" i="2"/>
  <c r="O5" i="2"/>
  <c r="M5" i="2"/>
  <c r="S5" i="2" s="1"/>
  <c r="R6" i="1" s="1"/>
  <c r="K5" i="2"/>
  <c r="J5" i="2"/>
  <c r="D5" i="2"/>
  <c r="C5" i="2"/>
  <c r="W4" i="2"/>
  <c r="I4" i="2" s="1"/>
  <c r="Q4" i="2"/>
  <c r="M4" i="2"/>
  <c r="O4" i="2" s="1"/>
  <c r="N5" i="1" s="1"/>
  <c r="K4" i="2"/>
  <c r="J4" i="2"/>
  <c r="D4" i="2"/>
  <c r="C4" i="2"/>
  <c r="B2" i="2"/>
  <c r="B1" i="2"/>
  <c r="F2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A23" i="1"/>
  <c r="Z23" i="1"/>
  <c r="Y23" i="1"/>
  <c r="X23" i="1"/>
  <c r="W23" i="1"/>
  <c r="U23" i="1"/>
  <c r="T23" i="1"/>
  <c r="S23" i="1"/>
  <c r="R23" i="1"/>
  <c r="Q23" i="1"/>
  <c r="P23" i="1"/>
  <c r="O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I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J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J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K10" i="1"/>
  <c r="AJ10" i="1"/>
  <c r="AI10" i="1"/>
  <c r="AB10" i="1"/>
  <c r="AA10" i="1"/>
  <c r="Z10" i="1"/>
  <c r="Y10" i="1"/>
  <c r="X10" i="1"/>
  <c r="W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A5" i="1"/>
  <c r="Z5" i="1"/>
  <c r="Y5" i="1"/>
  <c r="X5" i="1"/>
  <c r="W5" i="1"/>
  <c r="P5" i="1"/>
  <c r="L5" i="1"/>
  <c r="K5" i="1"/>
  <c r="J5" i="1"/>
  <c r="I5" i="1"/>
  <c r="H5" i="1"/>
  <c r="G5" i="1"/>
  <c r="E5" i="1"/>
  <c r="D5" i="1"/>
  <c r="C5" i="1"/>
  <c r="B5" i="1"/>
  <c r="A5" i="1"/>
  <c r="AA4" i="1"/>
  <c r="J4" i="1"/>
  <c r="I4" i="1"/>
  <c r="H4" i="1"/>
  <c r="F4" i="1"/>
  <c r="D4" i="1"/>
  <c r="B4" i="1"/>
  <c r="A4" i="1"/>
  <c r="L23" i="1" l="1"/>
  <c r="L10" i="1"/>
  <c r="AI9" i="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<sst xmlns="http://schemas.openxmlformats.org/spreadsheetml/2006/main" count="804" uniqueCount="648">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</sst>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replacement  backlit keyboard for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replacement German non-backlit keyboard for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IF(ISBLANK(Values!F4),"",IF(Values!J4,Values!$B$23,Values!$B$33))</f>
        <v>👉 REFURBISHED:  SAVE MONEY -  Replacement Lenovo laptop keyboard, same quality as OEM keyboards. TellusRem is the Leading keyboards distributor in the world since 2011. Perfect replacement keyboard, easy to replace and install.</v>
      </c>
      <c r="AJ5" s="3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German NO backlit.</v>
      </c>
      <c r="AM5" s="2" t="str">
        <f>SUBSTITUTE(IF(ISBLANK(Values!F4),"",Values!$B$27), "{model}", Values!$B$3)</f>
        <v>👉 COMPATIBLE WITH - Lenovo Thinkpad 13 Gen 2, T460s, T470s. Please check the picture and description carefully before purchasing any keyboard. This ensures that you get the correct laptop keyboard for your computer. Super easy installation.</v>
      </c>
      <c r="AT5" s="28" t="str">
        <f>IF(ISBLANK(Values!F4),"",Values!I4)</f>
        <v>German</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 t="str">
        <f>IF(ISBLANK(Values!F4),"","Parts")</f>
        <v>Parts</v>
      </c>
      <c r="DP5" s="2" t="str">
        <f>IF(ISBLANK(Values!F4),"",Values!$B$31)</f>
        <v>6 month warranty after the delivery date. In case of any malfunction of the keyboard a new unit or a spare part for the keyboard of the product will be sent. In case of shortage of stock a full refund is issued.</v>
      </c>
      <c r="DY5" t="str">
        <f>IF(ISBLANK(Values!$F4), "", "not_applicable")</f>
        <v>not_applicable</v>
      </c>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replacement French non-backlit keyboard for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IF(ISBLANK(Values!F5),"",IF(Values!J5,Values!$B$23,Values!$B$33))</f>
        <v>👉 REFURBISHED:  SAVE MONEY -  Replacement Lenovo laptop keyboard, same quality as OEM keyboards. TellusRem is the Leading keyboards distributor in the world since 2011. Perfect replacement keyboard, easy to replace and install.</v>
      </c>
      <c r="AJ6" s="3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French NO backlit.</v>
      </c>
      <c r="AM6" s="2" t="str">
        <f>SUBSTITUTE(IF(ISBLANK(Values!F5),"",Values!$B$27), "{model}", Values!$B$3)</f>
        <v>👉 COMPATIBLE WITH - Lenovo Thinkpad 13 Gen 2, T460s, T470s. Please check the picture and description carefully before purchasing any keyboard. This ensures that you get the correct laptop keyboard for your computer. Super easy installation.</v>
      </c>
      <c r="AT6" s="28" t="str">
        <f>IF(ISBLANK(Values!F5),"",Values!I5)</f>
        <v>French</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 t="str">
        <f>IF(ISBLANK(Values!F5),"","Parts")</f>
        <v>Parts</v>
      </c>
      <c r="DP6" s="2" t="str">
        <f>IF(ISBLANK(Values!F5),"",Values!$B$31)</f>
        <v>6 month warranty after the delivery date. In case of any malfunction of the keyboard a new unit or a spare part for the keyboard of the product will be sent. In case of shortage of stock a full refund is issued.</v>
      </c>
      <c r="DY6" t="str">
        <f>IF(ISBLANK(Values!$F5), "", "not_applicable")</f>
        <v>not_applicable</v>
      </c>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replacement Italian non-backlit keyboard for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IF(ISBLANK(Values!F6),"",IF(Values!J6,Values!$B$23,Values!$B$33))</f>
        <v>👉 REFURBISHED:  SAVE MONEY -  Replacement Lenovo laptop keyboard, same quality as OEM keyboards. TellusRem is the Leading keyboards distributor in the world since 2011. Perfect replacement keyboard, easy to replace and install.</v>
      </c>
      <c r="AJ7" s="33" t="str">
        <f>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7" s="2" t="str">
        <f>IF(ISBLANK(Values!F6),"",Values!$B$25)</f>
        <v>♻️ ECOFRIENDLY PRODUCT - Buy refurbished, BUY GREEN! Reduce more than 80% carbon dioxide by buying our refurbished keyboards, compared to getting a new keyboard! Perfect OEM replacement part for your keyboard.</v>
      </c>
      <c r="AL7" s="2" t="str">
        <f>IF(ISBLANK(Values!F6),"",SUBSTITUTE(SUBSTITUTE(IF(Values!$K6, Values!$B$26, Values!$B$33), "{language}", Values!$I6), "{flag}", INDEX(options!$E$1:$E$20, Values!$W6)))</f>
        <v>👉 LAYOUT -  🇮🇹 Italian NO backlit.</v>
      </c>
      <c r="AM7" s="2" t="str">
        <f>SUBSTITUTE(IF(ISBLANK(Values!F6),"",Values!$B$27), "{model}", Values!$B$3)</f>
        <v>👉 COMPATIBLE WITH - Lenovo Thinkpad 13 Gen 2, T460s, T470s. Please check the picture and description carefully before purchasing any keyboard. This ensures that you get the correct laptop keyboard for your computer. Super easy installation.</v>
      </c>
      <c r="AT7" s="28" t="str">
        <f>IF(ISBLANK(Values!F6),"",Values!I6)</f>
        <v>Italian</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Denmark</v>
      </c>
      <c r="CZ7" s="2" t="str">
        <f>IF(ISBLANK(Values!F6),"","No")</f>
        <v>No</v>
      </c>
      <c r="DA7" s="2" t="str">
        <f>IF(ISBLANK(Values!F6),"","No")</f>
        <v>No</v>
      </c>
      <c r="DO7" s="2" t="str">
        <f>IF(ISBLANK(Values!F6),"","Parts")</f>
        <v>Parts</v>
      </c>
      <c r="DP7" s="2" t="str">
        <f>IF(ISBLANK(Values!F6),"",Values!$B$31)</f>
        <v>6 month warranty after the delivery date. In case of any malfunction of the keyboard a new unit or a spare part for the keyboard of the product will be sent. In case of shortage of stock a full refund is issued.</v>
      </c>
      <c r="DY7" t="str">
        <f>IF(ISBLANK(Values!$F6), "", "not_applicable")</f>
        <v>not_applicable</v>
      </c>
      <c r="EI7" s="2" t="str">
        <f>IF(ISBLANK(Values!F6),"",Values!$B$31)</f>
        <v>6 month warranty after the delivery date. In case of any malfunction of the keyboard a new unit or a spare part for the keyboard of the product will be sent. In case of shortage of stock a full refund is issued.</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replacement Spanish non-backlit keyboard for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IF(ISBLANK(Values!F7),"",IF(Values!J7,Values!$B$23,Values!$B$33))</f>
        <v>👉 REFURBISHED:  SAVE MONEY -  Replacement Lenovo laptop keyboard, same quality as OEM keyboards. TellusRem is the Leading keyboards distributor in the world since 2011. Perfect replacement keyboard, easy to replace and install.</v>
      </c>
      <c r="AJ8" s="33" t="str">
        <f>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8" s="2" t="str">
        <f>IF(ISBLANK(Values!F7),"",Values!$B$25)</f>
        <v>♻️ ECOFRIENDLY PRODUCT - Buy refurbished, BUY GREEN! Reduce more than 80% carbon dioxide by buying our refurbished keyboards, compared to getting a new keyboard! Perfect OEM replacement part for your keyboard.</v>
      </c>
      <c r="AL8" s="2" t="str">
        <f>IF(ISBLANK(Values!F7),"",SUBSTITUTE(SUBSTITUTE(IF(Values!$K7, Values!$B$26, Values!$B$33), "{language}", Values!$I7), "{flag}", INDEX(options!$E$1:$E$20, Values!$W7)))</f>
        <v>👉 LAYOUT -  🇪🇸 Spanish NO backlit.</v>
      </c>
      <c r="AM8" s="2" t="str">
        <f>SUBSTITUTE(IF(ISBLANK(Values!F7),"",Values!$B$27), "{model}", Values!$B$3)</f>
        <v>👉 COMPATIBLE WITH - Lenovo Thinkpad 13 Gen 2, T460s, T470s. Please check the picture and description carefully before purchasing any keyboard. This ensures that you get the correct laptop keyboard for your computer. Super easy installation.</v>
      </c>
      <c r="AT8" s="28" t="str">
        <f>IF(ISBLANK(Values!F7),"",Values!I7)</f>
        <v>Spanish</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Denmark</v>
      </c>
      <c r="CZ8" s="2" t="str">
        <f>IF(ISBLANK(Values!F7),"","No")</f>
        <v>No</v>
      </c>
      <c r="DA8" s="2" t="str">
        <f>IF(ISBLANK(Values!F7),"","No")</f>
        <v>No</v>
      </c>
      <c r="DO8" s="2" t="str">
        <f>IF(ISBLANK(Values!F7),"","Parts")</f>
        <v>Parts</v>
      </c>
      <c r="DP8" s="2" t="str">
        <f>IF(ISBLANK(Values!F7),"",Values!$B$31)</f>
        <v>6 month warranty after the delivery date. In case of any malfunction of the keyboard a new unit or a spare part for the keyboard of the product will be sent. In case of shortage of stock a full refund is issued.</v>
      </c>
      <c r="DY8" t="str">
        <f>IF(ISBLANK(Values!$F7), "", "not_applicable")</f>
        <v>not_applicable</v>
      </c>
      <c r="EI8" s="2" t="str">
        <f>IF(ISBLANK(Values!F7),"",Values!$B$31)</f>
        <v>6 month warranty after the delivery date. In case of any malfunction of the keyboard a new unit or a spare part for the keyboard of the product will be sent. In case of shortage of stock a full refund is issued.</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replacement UK non-backlit keyboard for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IF(ISBLANK(Values!F8),"",IF(Values!J8,Values!$B$23,Values!$B$33))</f>
        <v>👉 REFURBISHED:  SAVE MONEY -  Replacement Lenovo laptop keyboard, same quality as OEM keyboards. TellusRem is the Leading keyboards distributor in the world since 2011. Perfect replacement keyboard, easy to replace and install.</v>
      </c>
      <c r="AJ9" s="33" t="str">
        <f>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9" s="2" t="str">
        <f>IF(ISBLANK(Values!F8),"",Values!$B$25)</f>
        <v>♻️ ECOFRIENDLY PRODUCT - Buy refurbished, BUY GREEN! Reduce more than 80% carbon dioxide by buying our refurbished keyboards, compared to getting a new keyboard! Perfect OEM replacement part for your keyboard.</v>
      </c>
      <c r="AL9" s="2" t="str">
        <f>IF(ISBLANK(Values!F8),"",SUBSTITUTE(SUBSTITUTE(IF(Values!$K8, Values!$B$26, Values!$B$33), "{language}", Values!$I8), "{flag}", INDEX(options!$E$1:$E$20, Values!$W8)))</f>
        <v>👉 LAYOUT -  🇬🇧 UK NO backlit.</v>
      </c>
      <c r="AM9" s="2" t="str">
        <f>SUBSTITUTE(IF(ISBLANK(Values!F8),"",Values!$B$27), "{model}", Values!$B$3)</f>
        <v>👉 COMPATIBLE WITH - Lenovo Thinkpad 13 Gen 2, T460s, T470s. Please check the picture and description carefully before purchasing any keyboard. This ensures that you get the correct laptop keyboard for your computer. Super easy installation.</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Denmark</v>
      </c>
      <c r="CZ9" s="2" t="str">
        <f>IF(ISBLANK(Values!F8),"","No")</f>
        <v>No</v>
      </c>
      <c r="DA9" s="2" t="str">
        <f>IF(ISBLANK(Values!F8),"","No")</f>
        <v>No</v>
      </c>
      <c r="DO9" s="2" t="str">
        <f>IF(ISBLANK(Values!F8),"","Parts")</f>
        <v>Parts</v>
      </c>
      <c r="DP9" s="2" t="str">
        <f>IF(ISBLANK(Values!F8),"",Values!$B$31)</f>
        <v>6 month warranty after the delivery date. In case of any malfunction of the keyboard a new unit or a spare part for the keyboard of the product will be sent. In case of shortage of stock a full refund is issued.</v>
      </c>
      <c r="DY9" t="str">
        <f>IF(ISBLANK(Values!$F8), "", "not_applicable")</f>
        <v>not_applicable</v>
      </c>
      <c r="EI9" s="2" t="str">
        <f>IF(ISBLANK(Values!F8),"",Values!$B$31)</f>
        <v>6 month warranty after the delivery date. In case of any malfunction of the keyboard a new unit or a spare part for the keyboard of the product will be sent. In case of shortage of stock a full refund is issued.</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replacement Scandinavian – Nordic non-backlit keyboard for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IF(ISBLANK(Values!F9),"",IF(Values!J9,Values!$B$23,Values!$B$33))</f>
        <v>👉 REFURBISHED:  SAVE MONEY -  Replacement Lenovo laptop keyboard, same quality as OEM keyboards. TellusRem is the Leading keyboards distributor in the world since 2011. Perfect replacement keyboard, easy to replace and install.</v>
      </c>
      <c r="AJ10" s="33" t="str">
        <f>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0" s="2" t="str">
        <f>IF(ISBLANK(Values!F9),"",Values!$B$25)</f>
        <v>♻️ ECOFRIENDLY PRODUCT - Buy refurbished, BUY GREEN! Reduce more than 80% carbon dioxide by buying our refurbished keyboards, compared to getting a new keyboard! Perfect OEM replacement part for your keyboard.</v>
      </c>
      <c r="AL10" s="2" t="str">
        <f>IF(ISBLANK(Values!F9),"",SUBSTITUTE(SUBSTITUTE(IF(Values!$K9, Values!$B$26, Values!$B$33), "{language}", Values!$I9), "{flag}", INDEX(options!$E$1:$E$20, Values!$W9)))</f>
        <v>👉 LAYOUT -  🇸🇪 🇫🇮 🇳🇴 🇩🇰 Scandinavian – Nordic NO backlit.</v>
      </c>
      <c r="AM10" s="2" t="str">
        <f>SUBSTITUTE(IF(ISBLANK(Values!F9),"",Values!$B$27), "{model}", Values!$B$3)</f>
        <v>👉 COMPATIBLE WITH - Lenovo Thinkpad 13 Gen 2, T460s, T470s. Please check the picture and description carefully before purchasing any keyboard. This ensures that you get the correct laptop keyboard for your computer. Super easy installation.</v>
      </c>
      <c r="AT10" s="28" t="str">
        <f>IF(ISBLANK(Values!F9),"",Values!I9)</f>
        <v>Scandinavian – Nordic</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Denmark</v>
      </c>
      <c r="CZ10" s="2" t="str">
        <f>IF(ISBLANK(Values!F9),"","No")</f>
        <v>No</v>
      </c>
      <c r="DA10" s="2" t="str">
        <f>IF(ISBLANK(Values!F9),"","No")</f>
        <v>No</v>
      </c>
      <c r="DO10" s="2" t="str">
        <f>IF(ISBLANK(Values!F9),"","Parts")</f>
        <v>Parts</v>
      </c>
      <c r="DP10" s="2" t="str">
        <f>IF(ISBLANK(Values!F9),"",Values!$B$31)</f>
        <v>6 month warranty after the delivery date. In case of any malfunction of the keyboard a new unit or a spare part for the keyboard of the product will be sent. In case of shortage of stock a full refund is issued.</v>
      </c>
      <c r="DY10" t="str">
        <f>IF(ISBLANK(Values!$F9), "", "not_applicable")</f>
        <v>not_applicable</v>
      </c>
      <c r="EI10" s="2" t="str">
        <f>IF(ISBLANK(Values!F9),"",Values!$B$31)</f>
        <v>6 month warranty after the delivery date. In case of any malfunction of the keyboard a new unit or a spare part for the keyboard of the product will be sent. In case of shortage of stock a full refund is issued.</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replacement Belgian non-backlit keyboard for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IF(ISBLANK(Values!F10),"",IF(Values!J10,Values!$B$23,Values!$B$33))</f>
        <v>👉 REFURBISHED:  SAVE MONEY -  Replacement Lenovo laptop keyboard, same quality as OEM keyboards. TellusRem is the Leading keyboards distributor in the world since 2011. Perfect replacement keyboard, easy to replace and install.</v>
      </c>
      <c r="AJ11" s="33" t="str">
        <f>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1" s="2" t="str">
        <f>IF(ISBLANK(Values!F10),"",Values!$B$25)</f>
        <v>♻️ ECOFRIENDLY PRODUCT - Buy refurbished, BUY GREEN! Reduce more than 80% carbon dioxide by buying our refurbished keyboards, compared to getting a new keyboard! Perfect OEM replacement part for your keyboard.</v>
      </c>
      <c r="AL11" s="2" t="str">
        <f>IF(ISBLANK(Values!F10),"",SUBSTITUTE(SUBSTITUTE(IF(Values!$K10, Values!$B$26, Values!$B$33), "{language}", Values!$I10), "{flag}", INDEX(options!$E$1:$E$20, Values!$W10)))</f>
        <v>👉 LAYOUT -  🇧🇪 Belgian NO backlit.</v>
      </c>
      <c r="AM11" s="2" t="str">
        <f>SUBSTITUTE(IF(ISBLANK(Values!F10),"",Values!$B$27), "{model}", Values!$B$3)</f>
        <v>👉 COMPATIBLE WITH - Lenovo Thinkpad 13 Gen 2, T460s, T470s. Please check the picture and description carefully before purchasing any keyboard. This ensures that you get the correct laptop keyboard for your computer. Super easy installation.</v>
      </c>
      <c r="AT11" s="28" t="str">
        <f>IF(ISBLANK(Values!F10),"",Values!I10)</f>
        <v>Belgian</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Denmark</v>
      </c>
      <c r="CZ11" s="2" t="str">
        <f>IF(ISBLANK(Values!F10),"","No")</f>
        <v>No</v>
      </c>
      <c r="DA11" s="2" t="str">
        <f>IF(ISBLANK(Values!F10),"","No")</f>
        <v>No</v>
      </c>
      <c r="DO11" s="2" t="str">
        <f>IF(ISBLANK(Values!F10),"","Parts")</f>
        <v>Parts</v>
      </c>
      <c r="DP11" s="2" t="str">
        <f>IF(ISBLANK(Values!F10),"",Values!$B$31)</f>
        <v>6 month warranty after the delivery date. In case of any malfunction of the keyboard a new unit or a spare part for the keyboard of the product will be sent. In case of shortage of stock a full refund is issued.</v>
      </c>
      <c r="DY11" t="str">
        <f>IF(ISBLANK(Values!$F10), "", "not_applicable")</f>
        <v>not_applicable</v>
      </c>
      <c r="EI11" s="2" t="str">
        <f>IF(ISBLANK(Values!F10),"",Values!$B$31)</f>
        <v>6 month warranty after the delivery date. In case of any malfunction of the keyboard a new unit or a spare part for the keyboard of the product will be sent. In case of shortage of stock a full refund is issued.</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replacement Swiss non-backlit keyboard for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IF(ISBLANK(Values!F11),"",IF(Values!J11,Values!$B$23,Values!$B$33))</f>
        <v>👉 REFURBISHED:  SAVE MONEY -  Replacement Lenovo laptop keyboard, same quality as OEM keyboards. TellusRem is the Leading keyboards distributor in the world since 2011. Perfect replacement keyboard, easy to replace and install.</v>
      </c>
      <c r="AJ12" s="33" t="str">
        <f>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2" s="2" t="str">
        <f>IF(ISBLANK(Values!F11),"",Values!$B$25)</f>
        <v>♻️ ECOFRIENDLY PRODUCT - Buy refurbished, BUY GREEN! Reduce more than 80% carbon dioxide by buying our refurbished keyboards, compared to getting a new keyboard! Perfect OEM replacement part for your keyboard.</v>
      </c>
      <c r="AL12" s="2" t="str">
        <f>IF(ISBLANK(Values!F11),"",SUBSTITUTE(SUBSTITUTE(IF(Values!$K11, Values!$B$26, Values!$B$33), "{language}", Values!$I11), "{flag}", INDEX(options!$E$1:$E$20, Values!$W11)))</f>
        <v>👉 LAYOUT -  🇨🇭 Swiss NO backlit.</v>
      </c>
      <c r="AM12" s="2" t="str">
        <f>SUBSTITUTE(IF(ISBLANK(Values!F11),"",Values!$B$27), "{model}", Values!$B$3)</f>
        <v>👉 COMPATIBLE WITH - Lenovo Thinkpad 13 Gen 2, T460s, T470s. Please check the picture and description carefully before purchasing any keyboard. This ensures that you get the correct laptop keyboard for your computer. Super easy installation.</v>
      </c>
      <c r="AT12" s="28" t="str">
        <f>IF(ISBLANK(Values!F11),"",Values!I11)</f>
        <v>Swiss</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Denmark</v>
      </c>
      <c r="CZ12" s="2" t="str">
        <f>IF(ISBLANK(Values!F11),"","No")</f>
        <v>No</v>
      </c>
      <c r="DA12" s="2" t="str">
        <f>IF(ISBLANK(Values!F11),"","No")</f>
        <v>No</v>
      </c>
      <c r="DO12" s="2" t="str">
        <f>IF(ISBLANK(Values!F11),"","Parts")</f>
        <v>Parts</v>
      </c>
      <c r="DP12" s="2" t="str">
        <f>IF(ISBLANK(Values!F11),"",Values!$B$31)</f>
        <v>6 month warranty after the delivery date. In case of any malfunction of the keyboard a new unit or a spare part for the keyboard of the product will be sent. In case of shortage of stock a full refund is issued.</v>
      </c>
      <c r="DY12" t="str">
        <f>IF(ISBLANK(Values!$F11), "", "not_applicable")</f>
        <v>not_applicable</v>
      </c>
      <c r="EI12" s="2" t="str">
        <f>IF(ISBLANK(Values!F11),"",Values!$B$31)</f>
        <v>6 month warranty after the delivery date. In case of any malfunction of the keyboard a new unit or a spare part for the keyboard of the product will be sent. In case of shortage of stock a full refund is issued.</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replacement US International non-backlit keyboard for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IF(ISBLANK(Values!F12),"",IF(Values!J12,Values!$B$23,Values!$B$33))</f>
        <v>👉 REFURBISHED:  SAVE MONEY -  Replacement Lenovo laptop keyboard, same quality as OEM keyboards. TellusRem is the Leading keyboards distributor in the world since 2011. Perfect replacement keyboard, easy to replace and install.</v>
      </c>
      <c r="AJ13" s="33" t="str">
        <f>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3" s="2" t="str">
        <f>IF(ISBLANK(Values!F12),"",Values!$B$25)</f>
        <v>♻️ ECOFRIENDLY PRODUCT - Buy refurbished, BUY GREEN! Reduce more than 80% carbon dioxide by buying our refurbished keyboards, compared to getting a new keyboard! Perfect OEM replacement part for your keyboard.</v>
      </c>
      <c r="AL13" s="2" t="str">
        <f>IF(ISBLANK(Values!F12),"",SUBSTITUTE(SUBSTITUTE(IF(Values!$K12, Values!$B$26, Values!$B$33), "{language}", Values!$I12), "{flag}", INDEX(options!$E$1:$E$20, Values!$W12)))</f>
        <v>👉 LAYOUT -  🇺🇸 with € symbol US International NO backlit.</v>
      </c>
      <c r="AM13" s="2" t="str">
        <f>SUBSTITUTE(IF(ISBLANK(Values!F12),"",Values!$B$27), "{model}", Values!$B$3)</f>
        <v>👉 COMPATIBLE WITH - Lenovo Thinkpad 13 Gen 2, T460s, T470s. Please check the picture and description carefully before purchasing any keyboard. This ensures that you get the correct laptop keyboard for your computer. Super easy installation.</v>
      </c>
      <c r="AT13" s="28" t="str">
        <f>IF(ISBLANK(Values!F12),"",Values!I12)</f>
        <v>US International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Denmark</v>
      </c>
      <c r="CZ13" s="2" t="str">
        <f>IF(ISBLANK(Values!F12),"","No")</f>
        <v>No</v>
      </c>
      <c r="DA13" s="2" t="str">
        <f>IF(ISBLANK(Values!F12),"","No")</f>
        <v>No</v>
      </c>
      <c r="DO13" s="2" t="str">
        <f>IF(ISBLANK(Values!F12),"","Parts")</f>
        <v>Parts</v>
      </c>
      <c r="DP13" s="2" t="str">
        <f>IF(ISBLANK(Values!F12),"",Values!$B$31)</f>
        <v>6 month warranty after the delivery date. In case of any malfunction of the keyboard a new unit or a spare part for the keyboard of the product will be sent. In case of shortage of stock a full refund is issued.</v>
      </c>
      <c r="DY13" t="str">
        <f>IF(ISBLANK(Values!$F12), "", "not_applicable")</f>
        <v>not_applicable</v>
      </c>
      <c r="EI13" s="2" t="str">
        <f>IF(ISBLANK(Values!F12),"",Values!$B$31)</f>
        <v>6 month warranty after the delivery date. In case of any malfunction of the keyboard a new unit or a spare part for the keyboard of the product will be sent. In case of shortage of stock a full refund is issued.</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replacement US non-backlit keyboard for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IF(ISBLANK(Values!F13),"",IF(Values!J13,Values!$B$23,Values!$B$33))</f>
        <v>👉 REFURBISHED:  SAVE MONEY -  Replacement Lenovo laptop keyboard, same quality as OEM keyboards. TellusRem is the Leading keyboards distributor in the world since 2011. Perfect replacement keyboard, easy to replace and install.</v>
      </c>
      <c r="AJ14" s="33" t="str">
        <f>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4" s="2" t="str">
        <f>IF(ISBLANK(Values!F13),"",Values!$B$25)</f>
        <v>♻️ ECOFRIENDLY PRODUCT - Buy refurbished, BUY GREEN! Reduce more than 80% carbon dioxide by buying our refurbished keyboards, compared to getting a new keyboard! Perfect OEM replacement part for your keyboard.</v>
      </c>
      <c r="AL14" s="2" t="str">
        <f>IF(ISBLANK(Values!F13),"",SUBSTITUTE(SUBSTITUTE(IF(Values!$K13, Values!$B$26, Values!$B$33), "{language}", Values!$I13), "{flag}", INDEX(options!$E$1:$E$20, Values!$W13)))</f>
        <v>👉 LAYOUT -  🇺🇸 US NO backlit.</v>
      </c>
      <c r="AM14" s="2" t="str">
        <f>SUBSTITUTE(IF(ISBLANK(Values!F13),"",Values!$B$27), "{model}", Values!$B$3)</f>
        <v>👉 COMPATIBLE WITH - Lenovo Thinkpad 13 Gen 2, T460s, T470s. Please check the picture and description carefully before purchasing any keyboard. This ensures that you get the correct laptop keyboard for your computer. Super easy installation.</v>
      </c>
      <c r="AT14" s="28" t="str">
        <f>IF(ISBLANK(Values!F13),"",Values!I13)</f>
        <v>US</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Denmark</v>
      </c>
      <c r="CZ14" s="2" t="str">
        <f>IF(ISBLANK(Values!F13),"","No")</f>
        <v>No</v>
      </c>
      <c r="DA14" s="2" t="str">
        <f>IF(ISBLANK(Values!F13),"","No")</f>
        <v>No</v>
      </c>
      <c r="DO14" s="2" t="str">
        <f>IF(ISBLANK(Values!F13),"","Parts")</f>
        <v>Parts</v>
      </c>
      <c r="DP14" s="2" t="str">
        <f>IF(ISBLANK(Values!F13),"",Values!$B$31)</f>
        <v>6 month warranty after the delivery date. In case of any malfunction of the keyboard a new unit or a spare part for the keyboard of the product will be sent. In case of shortage of stock a full refund is issued.</v>
      </c>
      <c r="DY14" t="str">
        <f>IF(ISBLANK(Values!$F13), "", "not_applicable")</f>
        <v>not_applicable</v>
      </c>
      <c r="EI14" s="2" t="str">
        <f>IF(ISBLANK(Values!F13),"",Values!$B$31)</f>
        <v>6 month warranty after the delivery date. In case of any malfunction of the keyboard a new unit or a spare part for the keyboard of the product will be sent. In case of shortage of stock a full refund is issued.</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replacement German backlit keyboard for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https://raw.githubusercontent.com/PatrickVibild/TellusAmazonPictures/master/pictures/Lenovo/T13/BL/DE/1.jpg</v>
      </c>
      <c r="N15" s="28" t="str">
        <f>IF(ISBLANK(Values!$G14),"",Values!O14)</f>
        <v>https://raw.githubusercontent.com/PatrickVibild/TellusAmazonPictures/master/pictures/Lenovo/T13/BL/DE/2.jpg</v>
      </c>
      <c r="O15" s="28" t="str">
        <f>IF(ISBLANK(Values!$G14),"",Values!P14)</f>
        <v>https://raw.githubusercontent.com/PatrickVibild/TellusAmazonPictures/master/pictures/Lenovo/T13/BL/DE/3.jpg</v>
      </c>
      <c r="P15" s="28" t="str">
        <f>IF(ISBLANK(Values!$G14),"",Values!Q14)</f>
        <v>https://raw.githubusercontent.com/PatrickVibild/TellusAmazonPictures/master/pictures/Lenovo/T13/BL/DE/4.jpg</v>
      </c>
      <c r="Q15" s="28" t="str">
        <f>IF(ISBLANK(Values!$G14),"",Values!R14)</f>
        <v>https://raw.githubusercontent.com/PatrickVibild/TellusAmazonPictures/master/pictures/Lenovo/T13/BL/DE/5.jpg</v>
      </c>
      <c r="R15" s="28" t="str">
        <f>IF(ISBLANK(Values!$G14),"",Values!S14)</f>
        <v>https://raw.githubusercontent.com/PatrickVibild/TellusAmazonPictures/master/pictures/Lenovo/T13/BL/DE/6.jpg</v>
      </c>
      <c r="S15" s="28" t="str">
        <f>IF(ISBLANK(Values!$G14),"",Values!T14)</f>
        <v>https://raw.githubusercontent.com/PatrickVibild/TellusAmazonPictures/master/pictures/Lenovo/T13/BL/DE/7.jpg</v>
      </c>
      <c r="T15" s="28" t="str">
        <f>IF(ISBLANK(Values!$G14),"",Values!U14)</f>
        <v>https://raw.githubusercontent.com/PatrickVibild/TellusAmazonPictures/master/pictures/Lenovo/T13/BL/DE/8.jpg</v>
      </c>
      <c r="U15" s="28" t="str">
        <f>IF(ISBLANK(Values!$G14),"",Values!V14)</f>
        <v>https://raw.githubusercontent.com/PatrickVibild/TellusAmazonPictures/master/pictures/Lenovo/T13/BL/DE/9.jpg</v>
      </c>
      <c r="W15" s="30" t="str">
        <f>IF(ISBLANK(Values!F14),"","Child")</f>
        <v>Child</v>
      </c>
      <c r="X15" s="30" t="str">
        <f>IF(ISBLANK(Values!F14),"",Values!$B$13)</f>
        <v>Lenovo 13 2nd G</v>
      </c>
      <c r="Y15" s="32" t="str">
        <f>IF(ISBLANK(Values!F14),"","Size-Color")</f>
        <v>Size-Color</v>
      </c>
      <c r="Z15" s="30" t="str">
        <f>IF(ISBLANK(Values!F14),"","variation")</f>
        <v>variation</v>
      </c>
      <c r="AA15" s="2" t="str">
        <f>IF(ISBLANK(Values!F14),"",Values!$B$20)</f>
        <v>PartialUpdate</v>
      </c>
      <c r="AB15" s="2" t="str">
        <f>IF(ISBLANK(Values!F14),"",Values!$B$29)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5" t="str">
        <f>IF(ISBLANK(Values!F14),"",IF(Values!J14,Values!$B$23,Values!$B$33))</f>
        <v>👉 REFURBISHED:  SAVE MONEY -  Replacement Lenovo laptop keyboard, same quality as OEM keyboards. TellusRem is the Leading keyboards distributor in the world since 2011. Perfect replacement keyboard, easy to replace and install.</v>
      </c>
      <c r="AJ15" s="33" t="str">
        <f>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5" s="2" t="str">
        <f>IF(ISBLANK(Values!F14),"",Values!$B$25)</f>
        <v>♻️ ECOFRIENDLY PRODUCT - Buy refurbished, BUY GREEN! Reduce more than 80% carbon dioxide by buying our refurbished keyboards, compared to getting a new keyboard! Perfect OEM replacement part for your keyboard.</v>
      </c>
      <c r="AL15" s="2" t="str">
        <f>IF(ISBLANK(Values!F14),"",SUBSTITUTE(SUBSTITUTE(IF(Values!$K14, Values!$B$26, Values!$B$33), "{language}", Values!$I14), "{flag}", INDEX(options!$E$1:$E$20, Values!$W14)))</f>
        <v>👉 LAYOUT – 🇩🇪 German backlit.</v>
      </c>
      <c r="AM15" s="2" t="str">
        <f>SUBSTITUTE(IF(ISBLANK(Values!F14),"",Values!$B$27), "{model}", Values!$B$3)</f>
        <v>👉 COMPATIBLE WITH - Lenovo Thinkpad 13 Gen 2, T460s, T470s. Please check the picture and description carefully before purchasing any keyboard. This ensures that you get the correct laptop keyboard for your computer. Super easy installation.</v>
      </c>
      <c r="AT15" s="28" t="str">
        <f>IF(ISBLANK(Values!F14),"",Values!I14)</f>
        <v>German</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Denmark</v>
      </c>
      <c r="CZ15" s="2" t="str">
        <f>IF(ISBLANK(Values!F14),"","No")</f>
        <v>No</v>
      </c>
      <c r="DA15" s="2" t="str">
        <f>IF(ISBLANK(Values!F14),"","No")</f>
        <v>No</v>
      </c>
      <c r="DO15" s="2" t="str">
        <f>IF(ISBLANK(Values!F14),"","Parts")</f>
        <v>Parts</v>
      </c>
      <c r="DP15" s="2" t="str">
        <f>IF(ISBLANK(Values!F14),"",Values!$B$31)</f>
        <v>6 month warranty after the delivery date. In case of any malfunction of the keyboard a new unit or a spare part for the keyboard of the product will be sent. In case of shortage of stock a full refund is issued.</v>
      </c>
      <c r="DY15" t="str">
        <f>IF(ISBLANK(Values!$F14), "", "not_applicable")</f>
        <v>not_applicable</v>
      </c>
      <c r="EI15" s="2" t="str">
        <f>IF(ISBLANK(Values!F14),"",Values!$B$31)</f>
        <v>6 month warranty after the delivery date. In case of any malfunction of the keyboard a new unit or a spare part for the keyboard of the product will be sent. In case of shortage of stock a full refund is issued.</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replacement French backlit keyboard for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https://raw.githubusercontent.com/PatrickVibild/TellusAmazonPictures/master/pictures/Lenovo/T13/BL/FR/1.jpg</v>
      </c>
      <c r="N16" s="28" t="str">
        <f>IF(ISBLANK(Values!$G15),"",Values!O15)</f>
        <v>https://raw.githubusercontent.com/PatrickVibild/TellusAmazonPictures/master/pictures/Lenovo/T13/BL/FR/2.jpg</v>
      </c>
      <c r="O16" s="28" t="str">
        <f>IF(ISBLANK(Values!$G15),"",Values!P15)</f>
        <v>https://raw.githubusercontent.com/PatrickVibild/TellusAmazonPictures/master/pictures/Lenovo/T13/BL/FR/3.jpg</v>
      </c>
      <c r="P16" s="28" t="str">
        <f>IF(ISBLANK(Values!$G15),"",Values!Q15)</f>
        <v>https://raw.githubusercontent.com/PatrickVibild/TellusAmazonPictures/master/pictures/Lenovo/T13/BL/FR/4.jpg</v>
      </c>
      <c r="Q16" s="28" t="str">
        <f>IF(ISBLANK(Values!$G15),"",Values!R15)</f>
        <v>https://raw.githubusercontent.com/PatrickVibild/TellusAmazonPictures/master/pictures/Lenovo/T13/BL/FR/5.jpg</v>
      </c>
      <c r="R16" s="28" t="str">
        <f>IF(ISBLANK(Values!$G15),"",Values!S15)</f>
        <v>https://raw.githubusercontent.com/PatrickVibild/TellusAmazonPictures/master/pictures/Lenovo/T13/BL/FR/6.jpg</v>
      </c>
      <c r="S16" s="28" t="str">
        <f>IF(ISBLANK(Values!$G15),"",Values!T15)</f>
        <v>https://raw.githubusercontent.com/PatrickVibild/TellusAmazonPictures/master/pictures/Lenovo/T13/BL/FR/7.jpg</v>
      </c>
      <c r="T16" s="28" t="str">
        <f>IF(ISBLANK(Values!$G15),"",Values!U15)</f>
        <v>https://raw.githubusercontent.com/PatrickVibild/TellusAmazonPictures/master/pictures/Lenovo/T13/BL/FR/8.jpg</v>
      </c>
      <c r="U16" s="28" t="str">
        <f>IF(ISBLANK(Values!$G15),"",Values!V15)</f>
        <v>https://raw.githubusercontent.com/PatrickVibild/TellusAmazonPictures/master/pictures/Lenovo/T13/BL/FR/9.jpg</v>
      </c>
      <c r="W16" s="30" t="str">
        <f>IF(ISBLANK(Values!F15),"","Child")</f>
        <v>Child</v>
      </c>
      <c r="X16" s="30" t="str">
        <f>IF(ISBLANK(Values!F15),"",Values!$B$13)</f>
        <v>Lenovo 13 2nd G</v>
      </c>
      <c r="Y16" s="32" t="str">
        <f>IF(ISBLANK(Values!F15),"","Size-Color")</f>
        <v>Size-Color</v>
      </c>
      <c r="Z16" s="30" t="str">
        <f>IF(ISBLANK(Values!F15),"","variation")</f>
        <v>variation</v>
      </c>
      <c r="AA16" s="2" t="str">
        <f>IF(ISBLANK(Values!F15),"",Values!$B$20)</f>
        <v>PartialUpdate</v>
      </c>
      <c r="AB16" s="2" t="str">
        <f>IF(ISBLANK(Values!F15),"",Values!$B$29)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5" t="str">
        <f>IF(ISBLANK(Values!F15),"",IF(Values!J15,Values!$B$23,Values!$B$33))</f>
        <v>👉 REFURBISHED:  SAVE MONEY -  Replacement Lenovo laptop keyboard, same quality as OEM keyboards. TellusRem is the Leading keyboards distributor in the world since 2011. Perfect replacement keyboard, easy to replace and install.</v>
      </c>
      <c r="AJ16" s="33" t="str">
        <f>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6" s="2" t="str">
        <f>IF(ISBLANK(Values!F15),"",Values!$B$25)</f>
        <v>♻️ ECOFRIENDLY PRODUCT - Buy refurbished, BUY GREEN! Reduce more than 80% carbon dioxide by buying our refurbished keyboards, compared to getting a new keyboard! Perfect OEM replacement part for your keyboard.</v>
      </c>
      <c r="AL16" s="2" t="str">
        <f>IF(ISBLANK(Values!F15),"",SUBSTITUTE(SUBSTITUTE(IF(Values!$K15, Values!$B$26, Values!$B$33), "{language}", Values!$I15), "{flag}", INDEX(options!$E$1:$E$20, Values!$W15)))</f>
        <v>👉 LAYOUT – 🇫🇷 French backlit.</v>
      </c>
      <c r="AM16" s="2" t="str">
        <f>SUBSTITUTE(IF(ISBLANK(Values!F15),"",Values!$B$27), "{model}", Values!$B$3)</f>
        <v>👉 COMPATIBLE WITH - Lenovo Thinkpad 13 Gen 2, T460s, T470s. Please check the picture and description carefully before purchasing any keyboard. This ensures that you get the correct laptop keyboard for your computer. Super easy installation.</v>
      </c>
      <c r="AT16" s="28" t="str">
        <f>IF(ISBLANK(Values!F15),"",Values!I15)</f>
        <v>French</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Denmark</v>
      </c>
      <c r="CZ16" s="2" t="str">
        <f>IF(ISBLANK(Values!F15),"","No")</f>
        <v>No</v>
      </c>
      <c r="DA16" s="2" t="str">
        <f>IF(ISBLANK(Values!F15),"","No")</f>
        <v>No</v>
      </c>
      <c r="DO16" s="2" t="str">
        <f>IF(ISBLANK(Values!F15),"","Parts")</f>
        <v>Parts</v>
      </c>
      <c r="DP16" s="2" t="str">
        <f>IF(ISBLANK(Values!F15),"",Values!$B$31)</f>
        <v>6 month warranty after the delivery date. In case of any malfunction of the keyboard a new unit or a spare part for the keyboard of the product will be sent. In case of shortage of stock a full refund is issued.</v>
      </c>
      <c r="DY16" t="str">
        <f>IF(ISBLANK(Values!$F15), "", "not_applicable")</f>
        <v>not_applicable</v>
      </c>
      <c r="EI16" s="2" t="str">
        <f>IF(ISBLANK(Values!F15),"",Values!$B$31)</f>
        <v>6 month warranty after the delivery date. In case of any malfunction of the keyboard a new unit or a spare part for the keyboard of the product will be sent. In case of shortage of stock a full refund is issued.</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replacement Italian backlit keyboard for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v>
      </c>
      <c r="Y17" s="32" t="str">
        <f>IF(ISBLANK(Values!F16),"","Size-Color")</f>
        <v>Size-Color</v>
      </c>
      <c r="Z17" s="30" t="str">
        <f>IF(ISBLANK(Values!F16),"","variation")</f>
        <v>variation</v>
      </c>
      <c r="AA17" s="2" t="str">
        <f>IF(ISBLANK(Values!F16),"",Values!$B$20)</f>
        <v>PartialUpdate</v>
      </c>
      <c r="AB17" s="2" t="str">
        <f>IF(ISBLANK(Values!F16),"",Values!$B$29)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5" t="str">
        <f>IF(ISBLANK(Values!F16),"",IF(Values!J16,Values!$B$23,Values!$B$33))</f>
        <v>👉 REFURBISHED:  SAVE MONEY -  Replacement Lenovo laptop keyboard, same quality as OEM keyboards. TellusRem is the Leading keyboards distributor in the world since 2011. Perfect replacement keyboard, easy to replace and install.</v>
      </c>
      <c r="AJ17" s="33" t="str">
        <f>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7" s="2" t="str">
        <f>IF(ISBLANK(Values!F16),"",Values!$B$25)</f>
        <v>♻️ ECOFRIENDLY PRODUCT - Buy refurbished, BUY GREEN! Reduce more than 80% carbon dioxide by buying our refurbished keyboards, compared to getting a new keyboard! Perfect OEM replacement part for your keyboard.</v>
      </c>
      <c r="AL17" s="2" t="str">
        <f>IF(ISBLANK(Values!F16),"",SUBSTITUTE(SUBSTITUTE(IF(Values!$K16, Values!$B$26, Values!$B$33), "{language}", Values!$I16), "{flag}", INDEX(options!$E$1:$E$20, Values!$W16)))</f>
        <v>👉 LAYOUT – 🇮🇹 Italian backlit.</v>
      </c>
      <c r="AM17" s="2" t="str">
        <f>SUBSTITUTE(IF(ISBLANK(Values!F16),"",Values!$B$27), "{model}", Values!$B$3)</f>
        <v>👉 COMPATIBLE WITH - Lenovo Thinkpad 13 Gen 2, T460s, T470s. Please check the picture and description carefully before purchasing any keyboard. This ensures that you get the correct laptop keyboard for your computer. Super easy installation.</v>
      </c>
      <c r="AT17" s="28" t="str">
        <f>IF(ISBLANK(Values!F16),"",Values!I16)</f>
        <v>Italian</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Denmark</v>
      </c>
      <c r="CZ17" s="2" t="str">
        <f>IF(ISBLANK(Values!F16),"","No")</f>
        <v>No</v>
      </c>
      <c r="DA17" s="2" t="str">
        <f>IF(ISBLANK(Values!F16),"","No")</f>
        <v>No</v>
      </c>
      <c r="DO17" s="2" t="str">
        <f>IF(ISBLANK(Values!F16),"","Parts")</f>
        <v>Parts</v>
      </c>
      <c r="DP17" s="2" t="str">
        <f>IF(ISBLANK(Values!F16),"",Values!$B$31)</f>
        <v>6 month warranty after the delivery date. In case of any malfunction of the keyboard a new unit or a spare part for the keyboard of the product will be sent. In case of shortage of stock a full refund is issued.</v>
      </c>
      <c r="DY17" t="str">
        <f>IF(ISBLANK(Values!$F16), "", "not_applicable")</f>
        <v>not_applicable</v>
      </c>
      <c r="EI17" s="2" t="str">
        <f>IF(ISBLANK(Values!F16),"",Values!$B$31)</f>
        <v>6 month warranty after the delivery date. In case of any malfunction of the keyboard a new unit or a spare part for the keyboard of the product will be sent. In case of shortage of stock a full refund is issued.</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replacement Spanish backlit keyboard for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v>
      </c>
      <c r="Y18" s="32" t="str">
        <f>IF(ISBLANK(Values!F17),"","Size-Color")</f>
        <v>Size-Color</v>
      </c>
      <c r="Z18" s="30" t="str">
        <f>IF(ISBLANK(Values!F17),"","variation")</f>
        <v>variation</v>
      </c>
      <c r="AA18" s="2" t="str">
        <f>IF(ISBLANK(Values!F17),"",Values!$B$20)</f>
        <v>PartialUpdate</v>
      </c>
      <c r="AB18" s="2" t="str">
        <f>IF(ISBLANK(Values!F17),"",Values!$B$29)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5" t="str">
        <f>IF(ISBLANK(Values!F17),"",IF(Values!J17,Values!$B$23,Values!$B$33))</f>
        <v>👉 REFURBISHED:  SAVE MONEY -  Replacement Lenovo laptop keyboard, same quality as OEM keyboards. TellusRem is the Leading keyboards distributor in the world since 2011. Perfect replacement keyboard, easy to replace and install.</v>
      </c>
      <c r="AJ18" s="33" t="str">
        <f>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8" s="2" t="str">
        <f>IF(ISBLANK(Values!F17),"",Values!$B$25)</f>
        <v>♻️ ECOFRIENDLY PRODUCT - Buy refurbished, BUY GREEN! Reduce more than 80% carbon dioxide by buying our refurbished keyboards, compared to getting a new keyboard! Perfect OEM replacement part for your keyboard.</v>
      </c>
      <c r="AL18" s="2" t="str">
        <f>IF(ISBLANK(Values!F17),"",SUBSTITUTE(SUBSTITUTE(IF(Values!$K17, Values!$B$26, Values!$B$33), "{language}", Values!$I17), "{flag}", INDEX(options!$E$1:$E$20, Values!$W17)))</f>
        <v>👉 LAYOUT – 🇪🇸 Spanish backlit.</v>
      </c>
      <c r="AM18" s="2" t="str">
        <f>SUBSTITUTE(IF(ISBLANK(Values!F17),"",Values!$B$27), "{model}", Values!$B$3)</f>
        <v>👉 COMPATIBLE WITH - Lenovo Thinkpad 13 Gen 2, T460s, T470s. Please check the picture and description carefully before purchasing any keyboard. This ensures that you get the correct laptop keyboard for your computer. Super easy installation.</v>
      </c>
      <c r="AT18" s="28" t="str">
        <f>IF(ISBLANK(Values!F17),"",Values!I17)</f>
        <v>Spanish</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Denmark</v>
      </c>
      <c r="CZ18" s="2" t="str">
        <f>IF(ISBLANK(Values!F17),"","No")</f>
        <v>No</v>
      </c>
      <c r="DA18" s="2" t="str">
        <f>IF(ISBLANK(Values!F17),"","No")</f>
        <v>No</v>
      </c>
      <c r="DO18" s="2" t="str">
        <f>IF(ISBLANK(Values!F17),"","Parts")</f>
        <v>Parts</v>
      </c>
      <c r="DP18" s="2" t="str">
        <f>IF(ISBLANK(Values!F17),"",Values!$B$31)</f>
        <v>6 month warranty after the delivery date. In case of any malfunction of the keyboard a new unit or a spare part for the keyboard of the product will be sent. In case of shortage of stock a full refund is issued.</v>
      </c>
      <c r="DY18" t="str">
        <f>IF(ISBLANK(Values!$F17), "", "not_applicable")</f>
        <v>not_applicable</v>
      </c>
      <c r="EI18" s="2" t="str">
        <f>IF(ISBLANK(Values!F17),"",Values!$B$31)</f>
        <v>6 month warranty after the delivery date. In case of any malfunction of the keyboard a new unit or a spare part for the keyboard of the product will be sent. In case of shortage of stock a full refund is issued.</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replacement UK backlit keyboard for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v>
      </c>
      <c r="Y19" s="32" t="str">
        <f>IF(ISBLANK(Values!F18),"","Size-Color")</f>
        <v>Size-Color</v>
      </c>
      <c r="Z19" s="30" t="str">
        <f>IF(ISBLANK(Values!F18),"","variation")</f>
        <v>variation</v>
      </c>
      <c r="AA19" s="2" t="str">
        <f>IF(ISBLANK(Values!F18),"",Values!$B$20)</f>
        <v>PartialUpdate</v>
      </c>
      <c r="AB19" s="2" t="str">
        <f>IF(ISBLANK(Values!F18),"",Values!$B$29)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5" t="str">
        <f>IF(ISBLANK(Values!F18),"",IF(Values!J18,Values!$B$23,Values!$B$33))</f>
        <v>👉 REFURBISHED:  SAVE MONEY -  Replacement Lenovo laptop keyboard, same quality as OEM keyboards. TellusRem is the Leading keyboards distributor in the world since 2011. Perfect replacement keyboard, easy to replace and install.</v>
      </c>
      <c r="AJ19" s="33" t="str">
        <f>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9" s="2" t="str">
        <f>IF(ISBLANK(Values!F18),"",Values!$B$25)</f>
        <v>♻️ ECOFRIENDLY PRODUCT - Buy refurbished, BUY GREEN! Reduce more than 80% carbon dioxide by buying our refurbished keyboards, compared to getting a new keyboard! Perfect OEM replacement part for your keyboard.</v>
      </c>
      <c r="AL19" s="2" t="str">
        <f>IF(ISBLANK(Values!F18),"",SUBSTITUTE(SUBSTITUTE(IF(Values!$K18, Values!$B$26, Values!$B$33), "{language}", Values!$I18), "{flag}", INDEX(options!$E$1:$E$20, Values!$W18)))</f>
        <v>👉 LAYOUT – 🇬🇧 UK backlit.</v>
      </c>
      <c r="AM19" s="2" t="str">
        <f>SUBSTITUTE(IF(ISBLANK(Values!F18),"",Values!$B$27), "{model}", Values!$B$3)</f>
        <v>👉 COMPATIBLE WITH - Lenovo Thinkpad 13 Gen 2, T460s, T470s. Please check the picture and description carefully before purchasing any keyboard. This ensures that you get the correct laptop keyboard for your computer. Super easy installation.</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Denmark</v>
      </c>
      <c r="CZ19" s="2" t="str">
        <f>IF(ISBLANK(Values!F18),"","No")</f>
        <v>No</v>
      </c>
      <c r="DA19" s="2" t="str">
        <f>IF(ISBLANK(Values!F18),"","No")</f>
        <v>No</v>
      </c>
      <c r="DO19" s="2" t="str">
        <f>IF(ISBLANK(Values!F18),"","Parts")</f>
        <v>Parts</v>
      </c>
      <c r="DP19" s="2" t="str">
        <f>IF(ISBLANK(Values!F18),"",Values!$B$31)</f>
        <v>6 month warranty after the delivery date. In case of any malfunction of the keyboard a new unit or a spare part for the keyboard of the product will be sent. In case of shortage of stock a full refund is issued.</v>
      </c>
      <c r="DY19" t="str">
        <f>IF(ISBLANK(Values!$F18), "", "not_applicable")</f>
        <v>not_applicable</v>
      </c>
      <c r="EI19" s="2" t="str">
        <f>IF(ISBLANK(Values!F18),"",Values!$B$31)</f>
        <v>6 month warranty after the delivery date. In case of any malfunction of the keyboard a new unit or a spare part for the keyboard of the product will be sent. In case of shortage of stock a full refund is issued.</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replacement Scandinavian – Nordic backlit keyboard for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v>
      </c>
      <c r="Y20" s="32" t="str">
        <f>IF(ISBLANK(Values!F19),"","Size-Color")</f>
        <v>Size-Color</v>
      </c>
      <c r="Z20" s="30" t="str">
        <f>IF(ISBLANK(Values!F19),"","variation")</f>
        <v>variation</v>
      </c>
      <c r="AA20" s="2" t="str">
        <f>IF(ISBLANK(Values!F19),"",Values!$B$20)</f>
        <v>PartialUpdate</v>
      </c>
      <c r="AB20" s="2" t="str">
        <f>IF(ISBLANK(Values!F19),"",Values!$B$29)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5" t="str">
        <f>IF(ISBLANK(Values!F19),"",IF(Values!J19,Values!$B$23,Values!$B$33))</f>
        <v>👉 REFURBISHED:  SAVE MONEY -  Replacement Lenovo laptop keyboard, same quality as OEM keyboards. TellusRem is the Leading keyboards distributor in the world since 2011. Perfect replacement keyboard, easy to replace and install.</v>
      </c>
      <c r="AJ20" s="33" t="str">
        <f>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0" s="2" t="str">
        <f>IF(ISBLANK(Values!F19),"",Values!$B$25)</f>
        <v>♻️ ECOFRIENDLY PRODUCT - Buy refurbished, BUY GREEN! Reduce more than 80% carbon dioxide by buying our refurbished keyboards, compared to getting a new keyboard! Perfect OEM replacement part for your keyboard.</v>
      </c>
      <c r="AL20" s="2" t="str">
        <f>IF(ISBLANK(Values!F19),"",SUBSTITUTE(SUBSTITUTE(IF(Values!$K19, Values!$B$26, Values!$B$33), "{language}", Values!$I19), "{flag}", INDEX(options!$E$1:$E$20, Values!$W19)))</f>
        <v>👉 LAYOUT – 🇸🇪 🇫🇮 🇳🇴 🇩🇰 Scandinavian – Nordic backlit.</v>
      </c>
      <c r="AM20" s="2" t="str">
        <f>SUBSTITUTE(IF(ISBLANK(Values!F19),"",Values!$B$27), "{model}", Values!$B$3)</f>
        <v>👉 COMPATIBLE WITH - Lenovo Thinkpad 13 Gen 2, T460s, T470s. Please check the picture and description carefully before purchasing any keyboard. This ensures that you get the correct laptop keyboard for your computer. Super easy installation.</v>
      </c>
      <c r="AT20" s="28" t="str">
        <f>IF(ISBLANK(Values!F19),"",Values!I19)</f>
        <v>Scandinavian – Nordic</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Denmark</v>
      </c>
      <c r="CZ20" s="2" t="str">
        <f>IF(ISBLANK(Values!F19),"","No")</f>
        <v>No</v>
      </c>
      <c r="DA20" s="2" t="str">
        <f>IF(ISBLANK(Values!F19),"","No")</f>
        <v>No</v>
      </c>
      <c r="DO20" s="2" t="str">
        <f>IF(ISBLANK(Values!F19),"","Parts")</f>
        <v>Parts</v>
      </c>
      <c r="DP20" s="2" t="str">
        <f>IF(ISBLANK(Values!F19),"",Values!$B$31)</f>
        <v>6 month warranty after the delivery date. In case of any malfunction of the keyboard a new unit or a spare part for the keyboard of the product will be sent. In case of shortage of stock a full refund is issued.</v>
      </c>
      <c r="DY20" t="str">
        <f>IF(ISBLANK(Values!$F19), "", "not_applicable")</f>
        <v>not_applicable</v>
      </c>
      <c r="EI20" s="2" t="str">
        <f>IF(ISBLANK(Values!F19),"",Values!$B$31)</f>
        <v>6 month warranty after the delivery date. In case of any malfunction of the keyboard a new unit or a spare part for the keyboard of the product will be sent. In case of shortage of stock a full refund is issued.</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replacement Belgian backlit keyboard for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v>
      </c>
      <c r="Y21" s="32" t="str">
        <f>IF(ISBLANK(Values!F20),"","Size-Color")</f>
        <v>Size-Color</v>
      </c>
      <c r="Z21" s="30" t="str">
        <f>IF(ISBLANK(Values!F20),"","variation")</f>
        <v>variation</v>
      </c>
      <c r="AA21" s="2" t="str">
        <f>IF(ISBLANK(Values!F20),"",Values!$B$20)</f>
        <v>PartialUpdate</v>
      </c>
      <c r="AB21" s="2" t="str">
        <f>IF(ISBLANK(Values!F20),"",Values!$B$29)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5" t="str">
        <f>IF(ISBLANK(Values!F20),"",IF(Values!J20,Values!$B$23,Values!$B$33))</f>
        <v>👉 REFURBISHED:  SAVE MONEY -  Replacement Lenovo laptop keyboard, same quality as OEM keyboards. TellusRem is the Leading keyboards distributor in the world since 2011. Perfect replacement keyboard, easy to replace and install.</v>
      </c>
      <c r="AJ21" s="33" t="str">
        <f>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1" s="2" t="str">
        <f>IF(ISBLANK(Values!F20),"",Values!$B$25)</f>
        <v>♻️ ECOFRIENDLY PRODUCT - Buy refurbished, BUY GREEN! Reduce more than 80% carbon dioxide by buying our refurbished keyboards, compared to getting a new keyboard! Perfect OEM replacement part for your keyboard.</v>
      </c>
      <c r="AL21" s="2" t="str">
        <f>IF(ISBLANK(Values!F20),"",SUBSTITUTE(SUBSTITUTE(IF(Values!$K20, Values!$B$26, Values!$B$33), "{language}", Values!$I20), "{flag}", INDEX(options!$E$1:$E$20, Values!$W20)))</f>
        <v>👉 LAYOUT – 🇧🇪 Belgian backlit.</v>
      </c>
      <c r="AM21" s="2" t="str">
        <f>SUBSTITUTE(IF(ISBLANK(Values!F20),"",Values!$B$27), "{model}", Values!$B$3)</f>
        <v>👉 COMPATIBLE WITH - Lenovo Thinkpad 13 Gen 2, T460s, T470s. Please check the picture and description carefully before purchasing any keyboard. This ensures that you get the correct laptop keyboard for your computer. Super easy installation.</v>
      </c>
      <c r="AT21" s="28" t="str">
        <f>IF(ISBLANK(Values!F20),"",Values!I20)</f>
        <v>Belgian</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Denmark</v>
      </c>
      <c r="CZ21" s="2" t="str">
        <f>IF(ISBLANK(Values!F20),"","No")</f>
        <v>No</v>
      </c>
      <c r="DA21" s="2" t="str">
        <f>IF(ISBLANK(Values!F20),"","No")</f>
        <v>No</v>
      </c>
      <c r="DO21" s="2" t="str">
        <f>IF(ISBLANK(Values!F20),"","Parts")</f>
        <v>Parts</v>
      </c>
      <c r="DP21" s="2" t="str">
        <f>IF(ISBLANK(Values!F20),"",Values!$B$31)</f>
        <v>6 month warranty after the delivery date. In case of any malfunction of the keyboard a new unit or a spare part for the keyboard of the product will be sent. In case of shortage of stock a full refund is issued.</v>
      </c>
      <c r="DY21" t="str">
        <f>IF(ISBLANK(Values!$F20), "", "not_applicable")</f>
        <v>not_applicable</v>
      </c>
      <c r="EI21" s="2" t="str">
        <f>IF(ISBLANK(Values!F20),"",Values!$B$31)</f>
        <v>6 month warranty after the delivery date. In case of any malfunction of the keyboard a new unit or a spare part for the keyboard of the product will be sent. In case of shortage of stock a full refund is issued.</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replacement Swiss backlit keyboard for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v>
      </c>
      <c r="Y22" s="32" t="str">
        <f>IF(ISBLANK(Values!F21),"","Size-Color")</f>
        <v>Size-Color</v>
      </c>
      <c r="Z22" s="30" t="str">
        <f>IF(ISBLANK(Values!F21),"","variation")</f>
        <v>variation</v>
      </c>
      <c r="AA22" s="2" t="str">
        <f>IF(ISBLANK(Values!F21),"",Values!$B$20)</f>
        <v>PartialUpdate</v>
      </c>
      <c r="AB22" s="2" t="str">
        <f>IF(ISBLANK(Values!F21),"",Values!$B$29)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5" t="str">
        <f>IF(ISBLANK(Values!F21),"",IF(Values!J21,Values!$B$23,Values!$B$33))</f>
        <v>👉 REFURBISHED:  SAVE MONEY -  Replacement Lenovo laptop keyboard, same quality as OEM keyboards. TellusRem is the Leading keyboards distributor in the world since 2011. Perfect replacement keyboard, easy to replace and install.</v>
      </c>
      <c r="AJ22" s="33" t="str">
        <f>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2" s="2" t="str">
        <f>IF(ISBLANK(Values!F21),"",Values!$B$25)</f>
        <v>♻️ ECOFRIENDLY PRODUCT - Buy refurbished, BUY GREEN! Reduce more than 80% carbon dioxide by buying our refurbished keyboards, compared to getting a new keyboard! Perfect OEM replacement part for your keyboard.</v>
      </c>
      <c r="AL22" s="2" t="str">
        <f>IF(ISBLANK(Values!F21),"",SUBSTITUTE(SUBSTITUTE(IF(Values!$K21, Values!$B$26, Values!$B$33), "{language}", Values!$I21), "{flag}", INDEX(options!$E$1:$E$20, Values!$W21)))</f>
        <v>👉 LAYOUT – 🇨🇭 Swiss backlit.</v>
      </c>
      <c r="AM22" s="2" t="str">
        <f>SUBSTITUTE(IF(ISBLANK(Values!F21),"",Values!$B$27), "{model}", Values!$B$3)</f>
        <v>👉 COMPATIBLE WITH - Lenovo Thinkpad 13 Gen 2, T460s, T470s. Please check the picture and description carefully before purchasing any keyboard. This ensures that you get the correct laptop keyboard for your computer. Super easy installation.</v>
      </c>
      <c r="AT22" s="28" t="str">
        <f>IF(ISBLANK(Values!F21),"",Values!I21)</f>
        <v>Swiss</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Denmark</v>
      </c>
      <c r="CZ22" s="2" t="str">
        <f>IF(ISBLANK(Values!F21),"","No")</f>
        <v>No</v>
      </c>
      <c r="DA22" s="2" t="str">
        <f>IF(ISBLANK(Values!F21),"","No")</f>
        <v>No</v>
      </c>
      <c r="DO22" s="2" t="str">
        <f>IF(ISBLANK(Values!F21),"","Parts")</f>
        <v>Parts</v>
      </c>
      <c r="DP22" s="2" t="str">
        <f>IF(ISBLANK(Values!F21),"",Values!$B$31)</f>
        <v>6 month warranty after the delivery date. In case of any malfunction of the keyboard a new unit or a spare part for the keyboard of the product will be sent. In case of shortage of stock a full refund is issued.</v>
      </c>
      <c r="DY22" t="str">
        <f>IF(ISBLANK(Values!$F21), "", "not_applicable")</f>
        <v>not_applicable</v>
      </c>
      <c r="EI22" s="2" t="str">
        <f>IF(ISBLANK(Values!F21),"",Values!$B$31)</f>
        <v>6 month warranty after the delivery date. In case of any malfunction of the keyboard a new unit or a spare part for the keyboard of the product will be sent. In case of shortage of stock a full refund is issued.</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36" customFormat="1" ht="48"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replacement US International backlit keyboard for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v>
      </c>
      <c r="Y23" s="32" t="str">
        <f>IF(ISBLANK(Values!F22),"","Size-Color")</f>
        <v>Size-Color</v>
      </c>
      <c r="Z23" s="30" t="str">
        <f>IF(ISBLANK(Values!F22),"","variation")</f>
        <v>variation</v>
      </c>
      <c r="AA23" s="2" t="str">
        <f>IF(ISBLANK(Values!F22),"",Values!$B$20)</f>
        <v>PartialUpdate</v>
      </c>
      <c r="AB23" s="2" t="str">
        <f>IF(ISBLANK(Values!F22),"",Values!$B$29)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5" t="str">
        <f>IF(ISBLANK(Values!F22),"",IF(Values!J22,Values!$B$23,Values!$B$33))</f>
        <v>👉 REFURBISHED:  SAVE MONEY -  Replacement Lenovo laptop keyboard, same quality as OEM keyboards. TellusRem is the Leading keyboards distributor in the world since 2011. Perfect replacement keyboard, easy to replace and install.</v>
      </c>
      <c r="AJ23" s="33" t="str">
        <f>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3" s="2" t="str">
        <f>IF(ISBLANK(Values!F22),"",Values!$B$25)</f>
        <v>♻️ ECOFRIENDLY PRODUCT - Buy refurbished, BUY GREEN! Reduce more than 80% carbon dioxide by buying our refurbished keyboards, compared to getting a new keyboard! Perfect OEM replacement part for your keyboard.</v>
      </c>
      <c r="AL23" s="2" t="str">
        <f>IF(ISBLANK(Values!F22),"",SUBSTITUTE(SUBSTITUTE(IF(Values!$K22, Values!$B$26, Values!$B$33), "{language}", Values!$I22), "{flag}", INDEX(options!$E$1:$E$20, Values!$W22)))</f>
        <v>👉 LAYOUT – 🇺🇸 with € symbol US International backlit.</v>
      </c>
      <c r="AM23" s="2" t="str">
        <f>SUBSTITUTE(IF(ISBLANK(Values!F22),"",Values!$B$27), "{model}", Values!$B$3)</f>
        <v>👉 COMPATIBLE WITH - Lenovo Thinkpad 13 Gen 2, T460s, T470s. Please check the picture and description carefully before purchasing any keyboard. This ensures that you get the correct laptop keyboard for your computer. Super easy installation.</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Denmark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replacement US backlit keyboard for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v>
      </c>
      <c r="Y24" s="32" t="str">
        <f>IF(ISBLANK(Values!F23),"","Size-Color")</f>
        <v>Size-Color</v>
      </c>
      <c r="Z24" s="30" t="str">
        <f>IF(ISBLANK(Values!F23),"","variation")</f>
        <v>variation</v>
      </c>
      <c r="AA24" s="2" t="str">
        <f>IF(ISBLANK(Values!F23),"",Values!$B$20)</f>
        <v>PartialUpdate</v>
      </c>
      <c r="AB24" s="2" t="str">
        <f>IF(ISBLANK(Values!F23),"",Values!$B$29)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5" t="str">
        <f>IF(ISBLANK(Values!F23),"",IF(Values!J23,Values!$B$23,Values!$B$33))</f>
        <v>👉 REFURBISHED:  SAVE MONEY -  Replacement Lenovo laptop keyboard, same quality as OEM keyboards. TellusRem is the Leading keyboards distributor in the world since 2011. Perfect replacement keyboard, easy to replace and install.</v>
      </c>
      <c r="AJ24" s="33" t="str">
        <f>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4" s="2" t="str">
        <f>IF(ISBLANK(Values!F23),"",Values!$B$25)</f>
        <v>♻️ ECOFRIENDLY PRODUCT - Buy refurbished, BUY GREEN! Reduce more than 80% carbon dioxide by buying our refurbished keyboards, compared to getting a new keyboard! Perfect OEM replacement part for your keyboard.</v>
      </c>
      <c r="AL24" s="2" t="str">
        <f>IF(ISBLANK(Values!F23),"",SUBSTITUTE(SUBSTITUTE(IF(Values!$K23, Values!$B$26, Values!$B$33), "{language}", Values!$I23), "{flag}", INDEX(options!$E$1:$E$20, Values!$W23)))</f>
        <v>👉 LAYOUT – 🇺🇸 US backlit.</v>
      </c>
      <c r="AM24" s="2" t="str">
        <f>SUBSTITUTE(IF(ISBLANK(Values!F23),"",Values!$B$27), "{model}", Values!$B$3)</f>
        <v>👉 COMPATIBLE WITH - Lenovo Thinkpad 13 Gen 2, T460s, T470s.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IF(ISBLANK(Values!F23),"",Values!I23)</f>
        <v>US</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Denmark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21" zoomScaleNormal="100" workbookViewId="0">
      <selection activeCell="B37" sqref="B37"/>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t="b">
        <f>FALSE()</f>
        <v>0</v>
      </c>
      <c r="D4" s="44" t="b">
        <f>TRUE()</f>
        <v>1</v>
      </c>
      <c r="E4" s="44"/>
      <c r="F4" s="39">
        <v>5714401130000</v>
      </c>
      <c r="G4" s="39" t="s">
        <v>373</v>
      </c>
      <c r="H4" s="45"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6" t="b">
        <f>TRUE()</f>
        <v>1</v>
      </c>
      <c r="K4" s="47" t="b">
        <f>FALSE()</f>
        <v>0</v>
      </c>
      <c r="L4" s="39" t="s">
        <v>375</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376</v>
      </c>
      <c r="B5" s="43">
        <v>34.950000000000003</v>
      </c>
      <c r="C5" s="44" t="b">
        <f>FALSE()</f>
        <v>0</v>
      </c>
      <c r="D5" s="44" t="b">
        <f>TRUE()</f>
        <v>1</v>
      </c>
      <c r="E5" s="44"/>
      <c r="F5" s="39">
        <v>5714401130017</v>
      </c>
      <c r="G5" s="39" t="s">
        <v>377</v>
      </c>
      <c r="H5" s="45"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6" t="b">
        <f>TRUE()</f>
        <v>1</v>
      </c>
      <c r="K5" s="47" t="b">
        <f>FALSE()</f>
        <v>0</v>
      </c>
      <c r="L5" s="39" t="s">
        <v>379</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380</v>
      </c>
      <c r="B6" s="51" t="s">
        <v>381</v>
      </c>
      <c r="C6" s="44" t="b">
        <f>FALSE()</f>
        <v>0</v>
      </c>
      <c r="D6" s="44" t="b">
        <f>TRUE()</f>
        <v>1</v>
      </c>
      <c r="E6" s="44"/>
      <c r="F6" s="39">
        <v>5714401130024</v>
      </c>
      <c r="G6" s="39" t="s">
        <v>382</v>
      </c>
      <c r="H6" s="45"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6" t="b">
        <f>TRUE()</f>
        <v>1</v>
      </c>
      <c r="K6" s="47" t="b">
        <f>FALSE()</f>
        <v>0</v>
      </c>
      <c r="L6" s="39" t="s">
        <v>384</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385</v>
      </c>
      <c r="B7" s="52" t="str">
        <f>IF(B6=options!C1,"41","41")</f>
        <v>41</v>
      </c>
      <c r="C7" s="44" t="b">
        <f>FALSE()</f>
        <v>0</v>
      </c>
      <c r="D7" s="44" t="b">
        <f>TRUE()</f>
        <v>1</v>
      </c>
      <c r="E7" s="44"/>
      <c r="F7" s="39">
        <v>5714401130031</v>
      </c>
      <c r="G7" s="39" t="s">
        <v>386</v>
      </c>
      <c r="H7" s="45"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6" t="b">
        <f>TRUE()</f>
        <v>1</v>
      </c>
      <c r="K7" s="47" t="b">
        <f>FALSE()</f>
        <v>0</v>
      </c>
      <c r="L7" s="39" t="s">
        <v>388</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389</v>
      </c>
      <c r="B8" s="52" t="str">
        <f>IF(B6=options!C1,"17","17")</f>
        <v>17</v>
      </c>
      <c r="C8" s="44" t="b">
        <f>FALSE()</f>
        <v>0</v>
      </c>
      <c r="D8" s="44" t="b">
        <f>TRUE()</f>
        <v>1</v>
      </c>
      <c r="E8" s="44"/>
      <c r="F8" s="39">
        <v>5714401130048</v>
      </c>
      <c r="G8" s="39" t="s">
        <v>390</v>
      </c>
      <c r="H8" s="45"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392</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393</v>
      </c>
      <c r="B9" s="52" t="str">
        <f>IF(B6=options!C1,"5","5")</f>
        <v>5</v>
      </c>
      <c r="C9" s="44" t="b">
        <f>FALSE()</f>
        <v>0</v>
      </c>
      <c r="D9" s="44" t="b">
        <f>TRUE()</f>
        <v>1</v>
      </c>
      <c r="E9" s="44"/>
      <c r="F9" s="39">
        <v>5714401130055</v>
      </c>
      <c r="G9" s="39" t="s">
        <v>394</v>
      </c>
      <c r="H9" s="45"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6" t="b">
        <f>TRUE()</f>
        <v>1</v>
      </c>
      <c r="K9" s="47" t="b">
        <f>FALSE()</f>
        <v>0</v>
      </c>
      <c r="L9" s="39" t="s">
        <v>396</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397</v>
      </c>
      <c r="B10" s="53"/>
      <c r="C10" s="44" t="b">
        <f>FALSE()</f>
        <v>0</v>
      </c>
      <c r="D10" s="44" t="b">
        <f>TRUE()</f>
        <v>1</v>
      </c>
      <c r="E10" s="44"/>
      <c r="F10" s="39">
        <v>5714401130062</v>
      </c>
      <c r="G10" s="39" t="s">
        <v>398</v>
      </c>
      <c r="H10" s="45"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6" t="b">
        <f>TRUE()</f>
        <v>1</v>
      </c>
      <c r="K10" s="47" t="b">
        <f>FALSE()</f>
        <v>0</v>
      </c>
      <c r="L10" s="39" t="s">
        <v>400</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401</v>
      </c>
      <c r="B11" s="43">
        <v>150</v>
      </c>
      <c r="C11" s="44" t="b">
        <f>FALSE()</f>
        <v>0</v>
      </c>
      <c r="D11" s="44" t="b">
        <f>TRUE()</f>
        <v>1</v>
      </c>
      <c r="E11" s="44"/>
      <c r="F11" s="39">
        <v>5714401130079</v>
      </c>
      <c r="G11" s="39" t="s">
        <v>402</v>
      </c>
      <c r="H11" s="45"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6" t="b">
        <f>TRUE()</f>
        <v>1</v>
      </c>
      <c r="K11" s="47" t="b">
        <f>FALSE()</f>
        <v>0</v>
      </c>
      <c r="L11" s="39" t="s">
        <v>404</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t="b">
        <f>FALSE()</f>
        <v>0</v>
      </c>
      <c r="D12" s="44" t="b">
        <f>TRUE()</f>
        <v>1</v>
      </c>
      <c r="E12" s="44"/>
      <c r="F12" s="39">
        <v>5714401130086</v>
      </c>
      <c r="G12" s="39" t="s">
        <v>405</v>
      </c>
      <c r="H12" s="45"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FALSE()</f>
        <v>0</v>
      </c>
      <c r="L12" s="39" t="s">
        <v>407</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408</v>
      </c>
      <c r="B13" s="39" t="s">
        <v>409</v>
      </c>
      <c r="C13" s="44" t="b">
        <f>TRUE()</f>
        <v>1</v>
      </c>
      <c r="D13" s="44" t="b">
        <f>FALSE()</f>
        <v>0</v>
      </c>
      <c r="E13" s="44"/>
      <c r="F13" s="39">
        <v>5714401130093</v>
      </c>
      <c r="G13" s="39" t="s">
        <v>410</v>
      </c>
      <c r="H13" s="45"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FALSE()</f>
        <v>0</v>
      </c>
      <c r="L13" s="39" t="s">
        <v>412</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413</v>
      </c>
      <c r="B14" s="39">
        <v>5714401130994</v>
      </c>
      <c r="C14" s="44" t="b">
        <f>FALSE()</f>
        <v>0</v>
      </c>
      <c r="D14" s="44" t="b">
        <f>TRUE()</f>
        <v>1</v>
      </c>
      <c r="E14" s="44"/>
      <c r="F14" s="39">
        <v>5714401131007</v>
      </c>
      <c r="G14" s="39" t="s">
        <v>414</v>
      </c>
      <c r="H14" s="45"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6" t="b">
        <f>TRUE()</f>
        <v>1</v>
      </c>
      <c r="K14" s="47" t="b">
        <f>TRUE()</f>
        <v>1</v>
      </c>
      <c r="L14" s="39" t="s">
        <v>643</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t="b">
        <f>FALSE()</f>
        <v>0</v>
      </c>
      <c r="D15" s="44" t="b">
        <f>TRUE()</f>
        <v>1</v>
      </c>
      <c r="E15" s="44"/>
      <c r="F15" s="39">
        <v>5714401131014</v>
      </c>
      <c r="G15" s="39" t="s">
        <v>415</v>
      </c>
      <c r="H15" s="45"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6" t="b">
        <f>TRUE()</f>
        <v>1</v>
      </c>
      <c r="K15" s="47" t="b">
        <f>TRUE()</f>
        <v>1</v>
      </c>
      <c r="L15" s="39" t="s">
        <v>647</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416</v>
      </c>
      <c r="B16" s="41" t="s">
        <v>417</v>
      </c>
      <c r="C16" s="44" t="b">
        <f>FALSE()</f>
        <v>0</v>
      </c>
      <c r="D16" s="44" t="b">
        <f>TRUE()</f>
        <v>1</v>
      </c>
      <c r="E16" s="44"/>
      <c r="F16" s="39">
        <v>5714401131021</v>
      </c>
      <c r="G16" s="39" t="s">
        <v>418</v>
      </c>
      <c r="H16" s="45"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6" t="b">
        <f>TRUE()</f>
        <v>1</v>
      </c>
      <c r="K16" s="47" t="b">
        <f>TRUE()</f>
        <v>1</v>
      </c>
      <c r="L16" s="39" t="s">
        <v>644</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t="b">
        <f>FALSE()</f>
        <v>0</v>
      </c>
      <c r="D17" s="44" t="b">
        <f>TRUE()</f>
        <v>1</v>
      </c>
      <c r="E17" s="44"/>
      <c r="F17" s="39">
        <v>5714401131038</v>
      </c>
      <c r="G17" s="39" t="s">
        <v>419</v>
      </c>
      <c r="H17" s="45"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6" t="b">
        <f>TRUE()</f>
        <v>1</v>
      </c>
      <c r="K17" s="47" t="b">
        <f>TRUE()</f>
        <v>1</v>
      </c>
      <c r="L17" s="39" t="s">
        <v>388</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420</v>
      </c>
      <c r="B18" s="43">
        <v>5</v>
      </c>
      <c r="C18" s="44" t="b">
        <f>FALSE()</f>
        <v>0</v>
      </c>
      <c r="D18" s="44" t="b">
        <f>TRUE()</f>
        <v>1</v>
      </c>
      <c r="E18" s="44"/>
      <c r="F18" s="39">
        <v>5714401131045</v>
      </c>
      <c r="G18" s="39" t="s">
        <v>421</v>
      </c>
      <c r="H18" s="45"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TRUE()</f>
        <v>1</v>
      </c>
      <c r="L18" s="39" t="s">
        <v>645</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t="b">
        <f>FALSE()</f>
        <v>0</v>
      </c>
      <c r="D19" s="44" t="b">
        <f>TRUE()</f>
        <v>1</v>
      </c>
      <c r="E19" s="44"/>
      <c r="F19" s="39">
        <v>5714401131052</v>
      </c>
      <c r="G19" s="39" t="s">
        <v>422</v>
      </c>
      <c r="H19" s="45"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6" t="b">
        <f>TRUE()</f>
        <v>1</v>
      </c>
      <c r="K19" s="47" t="b">
        <f>TRUE()</f>
        <v>1</v>
      </c>
      <c r="L19" s="39" t="s">
        <v>646</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423</v>
      </c>
      <c r="B20" s="55" t="s">
        <v>424</v>
      </c>
      <c r="C20" s="44" t="b">
        <f>FALSE()</f>
        <v>0</v>
      </c>
      <c r="D20" s="44" t="b">
        <f>TRUE()</f>
        <v>1</v>
      </c>
      <c r="E20" s="44"/>
      <c r="F20" s="39">
        <v>5714401131069</v>
      </c>
      <c r="G20" s="39" t="s">
        <v>425</v>
      </c>
      <c r="H20" s="45"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46" t="b">
        <f>TRUE()</f>
        <v>1</v>
      </c>
      <c r="K20" s="47" t="b">
        <f>TRUE()</f>
        <v>1</v>
      </c>
      <c r="L20" s="39" t="s">
        <v>400</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t="b">
        <f>FALSE()</f>
        <v>0</v>
      </c>
      <c r="D21" s="44" t="b">
        <f>TRUE()</f>
        <v>1</v>
      </c>
      <c r="E21" s="44"/>
      <c r="F21" s="39">
        <v>5714401131076</v>
      </c>
      <c r="G21" s="39" t="s">
        <v>426</v>
      </c>
      <c r="H21" s="45"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46" t="b">
        <f>TRUE()</f>
        <v>1</v>
      </c>
      <c r="K21" s="47" t="b">
        <f>TRUE()</f>
        <v>1</v>
      </c>
      <c r="L21" s="39" t="s">
        <v>404</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t="b">
        <f>FALSE()</f>
        <v>0</v>
      </c>
      <c r="D22" s="44" t="b">
        <f>TRUE()</f>
        <v>1</v>
      </c>
      <c r="E22" s="44"/>
      <c r="F22" s="39">
        <v>5714401131083</v>
      </c>
      <c r="G22" s="39" t="s">
        <v>427</v>
      </c>
      <c r="H22" s="45"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TRUE()</f>
        <v>1</v>
      </c>
      <c r="L22" s="39" t="s">
        <v>407</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428</v>
      </c>
      <c r="B23" s="41"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4" t="b">
        <f>TRUE()</f>
        <v>1</v>
      </c>
      <c r="D23" s="44" t="b">
        <f>FALSE()</f>
        <v>0</v>
      </c>
      <c r="E23" s="44"/>
      <c r="F23" s="39">
        <v>5714401131090</v>
      </c>
      <c r="G23" s="39" t="s">
        <v>429</v>
      </c>
      <c r="H23" s="45"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TRUE()</f>
        <v>1</v>
      </c>
      <c r="L23" s="39" t="s">
        <v>412</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70" x14ac:dyDescent="0.15">
      <c r="A24" s="40" t="s">
        <v>430</v>
      </c>
      <c r="B24" s="41"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4"/>
      <c r="D24" s="44"/>
      <c r="E24" s="44"/>
      <c r="F24" s="39"/>
      <c r="G24" s="39"/>
      <c r="H24" s="45"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6" t="b">
        <f>TRUE()</f>
        <v>1</v>
      </c>
      <c r="K24" s="47" t="b">
        <f>TRUE()</f>
        <v>1</v>
      </c>
      <c r="L24" s="39" t="s">
        <v>431</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432</v>
      </c>
      <c r="B25" s="41"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4"/>
      <c r="D25" s="44"/>
      <c r="E25" s="44"/>
      <c r="F25" s="39"/>
      <c r="G25" s="39"/>
      <c r="H25" s="45"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6" t="b">
        <f>TRUE()</f>
        <v>1</v>
      </c>
      <c r="K25" s="47" t="b">
        <f>TRUE()</f>
        <v>1</v>
      </c>
      <c r="L25" s="39" t="s">
        <v>433</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434</v>
      </c>
      <c r="B26" s="41" t="str">
        <f>IF(Values!$B$36=English!$B$2,English!B6, IF(Values!$B$36=German!$B$2,German!B6, IF(Values!$B$36=Italian!$B$2,Italian!B6, IF(Values!$B$36=Spanish!$B$2, Spanish!B6, IF(Values!$B$36=French!$B$2, French!B6, IF(Values!$B$36=Dutch!$B$2,Dutch!B6, IF(Values!$B$36=English!$D$32, English!D36, 0)))))))</f>
        <v>👉 LAYOUT – {flag} {language} backlit.</v>
      </c>
      <c r="C26" s="44"/>
      <c r="D26" s="44"/>
      <c r="E26" s="44"/>
      <c r="F26" s="39"/>
      <c r="G26" s="39"/>
      <c r="H26" s="45"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6" t="b">
        <f>TRUE()</f>
        <v>1</v>
      </c>
      <c r="K26" s="47" t="b">
        <f>TRUE()</f>
        <v>1</v>
      </c>
      <c r="L26" s="39" t="s">
        <v>435</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56" x14ac:dyDescent="0.15">
      <c r="A27" s="40" t="s">
        <v>432</v>
      </c>
      <c r="B27" s="41"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4"/>
      <c r="D27" s="44"/>
      <c r="E27" s="44"/>
      <c r="F27" s="39"/>
      <c r="G27" s="39"/>
      <c r="H27" s="45"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6" t="b">
        <f>TRUE()</f>
        <v>1</v>
      </c>
      <c r="K27" s="47" t="b">
        <f>TRUE()</f>
        <v>1</v>
      </c>
      <c r="L27" s="39" t="s">
        <v>436</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437</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438</v>
      </c>
      <c r="B29" s="41"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4"/>
      <c r="D29" s="44"/>
      <c r="E29" s="44"/>
      <c r="F29" s="39"/>
      <c r="G29" s="39"/>
      <c r="H29" s="45"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6" t="b">
        <f>TRUE()</f>
        <v>1</v>
      </c>
      <c r="K29" s="47" t="b">
        <f>TRUE()</f>
        <v>1</v>
      </c>
      <c r="L29" s="39" t="s">
        <v>439</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6" t="b">
        <f>TRUE()</f>
        <v>1</v>
      </c>
      <c r="K30" s="47" t="b">
        <f>TRUE()</f>
        <v>1</v>
      </c>
      <c r="L30" s="39" t="s">
        <v>440</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56" x14ac:dyDescent="0.15">
      <c r="A31" s="40" t="s">
        <v>441</v>
      </c>
      <c r="B31" s="41"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4"/>
      <c r="D31" s="44"/>
      <c r="E31" s="44"/>
      <c r="F31" s="39"/>
      <c r="G31" s="39"/>
      <c r="H31" s="45" t="s">
        <v>442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6" t="b">
        <f>TRUE()</f>
        <v>1</v>
      </c>
      <c r="K31" s="47" t="b">
        <f>TRUE()</f>
        <v>1</v>
      </c>
      <c r="L31" s="39" t="s">
        <v>443</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444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6" t="b">
        <f>TRUE()</f>
        <v>1</v>
      </c>
      <c r="K32" s="47" t="b">
        <f>TRUE()</f>
        <v>1</v>
      </c>
      <c r="L32" s="39" t="s">
        <v>445</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446</v>
      </c>
      <c r="B33" s="41" t="str">
        <f>IF(Values!$B$36=English!$B$2,English!B14, IF(Values!$B$36=German!$B$2,German!B14, IF(Values!$B$36=Italian!$B$2,Italian!B14, IF(Values!$B$36=Spanish!$B$2, Spanish!B14, IF(Values!$B$36=French!$B$2, French!B14, IF(Values!$B$36=Dutch!$B$2,Dutch!B14, IF(Values!$B$36=English!$D$32, English!B14, 0)))))))</f>
        <v>👉 LAYOUT -  {flag} {language} NO backlit.</v>
      </c>
      <c r="C33" s="44"/>
      <c r="D33" s="44"/>
      <c r="E33" s="44"/>
      <c r="F33" s="39"/>
      <c r="G33" s="39"/>
      <c r="H33" s="45" t="s">
        <v>447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6" t="b">
        <f>TRUE()</f>
        <v>1</v>
      </c>
      <c r="K33" s="47" t="b">
        <f>TRUE()</f>
        <v>1</v>
      </c>
      <c r="L33" s="39" t="s">
        <v>448</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449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6" t="b">
        <f>TRUE()</f>
        <v>1</v>
      </c>
      <c r="K34" s="47" t="b">
        <f>TRUE()</f>
        <v>1</v>
      </c>
      <c r="L34" s="39" t="s">
        <v>450</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451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6" t="b">
        <f>TRUE()</f>
        <v>1</v>
      </c>
      <c r="K35" s="47" t="b">
        <f>TRUE()</f>
        <v>1</v>
      </c>
      <c r="L35" s="39" t="s">
        <v>452</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453</v>
      </c>
      <c r="B36" s="55" t="s">
        <v>471</v>
      </c>
      <c r="C36" s="44"/>
      <c r="D36" s="44"/>
      <c r="E36" s="44"/>
      <c r="F36" s="39"/>
      <c r="G36" s="39"/>
      <c r="H36" s="45" t="s">
        <v>454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6" t="b">
        <f>TRUE()</f>
        <v>1</v>
      </c>
      <c r="K36" s="47" t="b">
        <f>TRUE()</f>
        <v>1</v>
      </c>
      <c r="L36" s="39" t="s">
        <v>455</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456</v>
      </c>
      <c r="B37" s="55" t="s">
        <v>457</v>
      </c>
      <c r="C37" s="44"/>
      <c r="D37" s="44"/>
      <c r="E37" s="44"/>
      <c r="F37" s="39"/>
      <c r="G37" s="39"/>
      <c r="H37" s="45" t="s">
        <v>458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459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6" t="b">
        <f>TRUE()</f>
        <v>1</v>
      </c>
      <c r="K38" s="47" t="b">
        <f>TRUE()</f>
        <v>1</v>
      </c>
      <c r="L38" s="39" t="s">
        <v>460</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461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6" t="b">
        <f>TRUE()</f>
        <v>1</v>
      </c>
      <c r="K39" s="47" t="b">
        <f>TRUE()</f>
        <v>1</v>
      </c>
      <c r="L39" s="39" t="s">
        <v>462</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6" t="b">
        <f>TRUE()</f>
        <v>1</v>
      </c>
      <c r="K40" s="47" t="b">
        <f>TRUE()</f>
        <v>1</v>
      </c>
      <c r="L40" s="39" t="s">
        <v>463</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464</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465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6" t="b">
        <f>TRUE()</f>
        <v>1</v>
      </c>
      <c r="K42" s="47" t="b">
        <f>TRUE()</f>
        <v>1</v>
      </c>
      <c r="L42" s="39" t="s">
        <v>466</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9" t="s">
        <v>467</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468</v>
      </c>
      <c r="B1" s="44" t="b">
        <f>TRUE()</f>
        <v>1</v>
      </c>
      <c r="C1" t="s">
        <v>469</v>
      </c>
      <c r="D1" s="45" t="s">
        <v>374</v>
      </c>
      <c r="E1" t="s">
        <v>470</v>
      </c>
      <c r="F1" t="s">
        <v>471</v>
      </c>
      <c r="G1" t="s">
        <v>457</v>
      </c>
    </row>
    <row r="2" spans="1:7" x14ac:dyDescent="0.15">
      <c r="A2" t="s">
        <v>424</v>
      </c>
      <c r="B2" s="44" t="b">
        <f>FALSE()</f>
        <v>0</v>
      </c>
      <c r="C2" t="s">
        <v>381</v>
      </c>
      <c r="D2" s="45" t="s">
        <v>378</v>
      </c>
      <c r="E2" t="s">
        <v>472</v>
      </c>
      <c r="F2" t="s">
        <v>378</v>
      </c>
      <c r="G2" t="s">
        <v>411</v>
      </c>
    </row>
    <row r="3" spans="1:7" x14ac:dyDescent="0.15">
      <c r="A3" t="s">
        <v>473</v>
      </c>
      <c r="D3" s="45" t="s">
        <v>383</v>
      </c>
      <c r="E3" t="s">
        <v>474</v>
      </c>
      <c r="F3" t="s">
        <v>374</v>
      </c>
    </row>
    <row r="4" spans="1:7" x14ac:dyDescent="0.15">
      <c r="D4" s="45" t="s">
        <v>387</v>
      </c>
      <c r="E4" t="s">
        <v>475</v>
      </c>
      <c r="F4" t="s">
        <v>383</v>
      </c>
    </row>
    <row r="5" spans="1:7" x14ac:dyDescent="0.15">
      <c r="D5" s="45" t="s">
        <v>391</v>
      </c>
      <c r="E5" t="s">
        <v>476</v>
      </c>
      <c r="F5" t="s">
        <v>387</v>
      </c>
    </row>
    <row r="6" spans="1:7" x14ac:dyDescent="0.15">
      <c r="D6" s="45" t="s">
        <v>395</v>
      </c>
      <c r="E6" t="s">
        <v>477</v>
      </c>
      <c r="F6" t="s">
        <v>451</v>
      </c>
    </row>
    <row r="7" spans="1:7" x14ac:dyDescent="0.15">
      <c r="D7" s="45" t="s">
        <v>399</v>
      </c>
      <c r="E7" t="s">
        <v>478</v>
      </c>
    </row>
    <row r="8" spans="1:7" x14ac:dyDescent="0.15">
      <c r="D8" s="45" t="s">
        <v>442</v>
      </c>
      <c r="E8" t="s">
        <v>479</v>
      </c>
    </row>
    <row r="9" spans="1:7" x14ac:dyDescent="0.15">
      <c r="D9" s="45" t="s">
        <v>447</v>
      </c>
      <c r="E9" t="s">
        <v>480</v>
      </c>
    </row>
    <row r="10" spans="1:7" x14ac:dyDescent="0.15">
      <c r="D10" s="45" t="s">
        <v>451</v>
      </c>
      <c r="E10" t="s">
        <v>481</v>
      </c>
    </row>
    <row r="11" spans="1:7" x14ac:dyDescent="0.15">
      <c r="D11" s="45" t="s">
        <v>454</v>
      </c>
      <c r="E11" t="s">
        <v>482</v>
      </c>
    </row>
    <row r="12" spans="1:7" x14ac:dyDescent="0.15">
      <c r="D12" s="45" t="s">
        <v>458</v>
      </c>
      <c r="E12" t="s">
        <v>483</v>
      </c>
    </row>
    <row r="13" spans="1:7" x14ac:dyDescent="0.15">
      <c r="D13" s="45" t="s">
        <v>459</v>
      </c>
      <c r="E13" t="s">
        <v>484</v>
      </c>
    </row>
    <row r="14" spans="1:7" x14ac:dyDescent="0.15">
      <c r="D14" s="45" t="s">
        <v>461</v>
      </c>
      <c r="E14" t="s">
        <v>485</v>
      </c>
    </row>
    <row r="15" spans="1:7" x14ac:dyDescent="0.15">
      <c r="D15" s="45" t="s">
        <v>403</v>
      </c>
      <c r="E15" t="s">
        <v>486</v>
      </c>
    </row>
    <row r="16" spans="1:7" x14ac:dyDescent="0.15">
      <c r="D16" s="45" t="s">
        <v>406</v>
      </c>
      <c r="E16" s="59" t="s">
        <v>487</v>
      </c>
    </row>
    <row r="17" spans="4:5" x14ac:dyDescent="0.15">
      <c r="D17" s="45" t="s">
        <v>465</v>
      </c>
      <c r="E17" t="s">
        <v>488</v>
      </c>
    </row>
    <row r="18" spans="4:5" x14ac:dyDescent="0.15">
      <c r="D18" s="45" t="s">
        <v>411</v>
      </c>
      <c r="E18" t="s">
        <v>489</v>
      </c>
    </row>
    <row r="19" spans="4:5" x14ac:dyDescent="0.15">
      <c r="D19" s="45" t="s">
        <v>449</v>
      </c>
      <c r="E19" t="s">
        <v>490</v>
      </c>
    </row>
    <row r="20" spans="4:5" x14ac:dyDescent="0.15">
      <c r="D20" s="45" t="s">
        <v>444</v>
      </c>
      <c r="E20" t="s">
        <v>491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471</v>
      </c>
    </row>
    <row r="3" spans="1:2" x14ac:dyDescent="0.15">
      <c r="B3" s="42" t="s">
        <v>492</v>
      </c>
    </row>
    <row r="4" spans="1:2" x14ac:dyDescent="0.15">
      <c r="B4" s="42" t="s">
        <v>493</v>
      </c>
    </row>
    <row r="5" spans="1:2" x14ac:dyDescent="0.15">
      <c r="B5" s="42" t="s">
        <v>494</v>
      </c>
    </row>
    <row r="6" spans="1:2" x14ac:dyDescent="0.15">
      <c r="A6" t="s">
        <v>495</v>
      </c>
      <c r="B6" s="42" t="s">
        <v>496</v>
      </c>
    </row>
    <row r="7" spans="1:2" x14ac:dyDescent="0.15">
      <c r="B7" s="42" t="s">
        <v>497</v>
      </c>
    </row>
    <row r="8" spans="1:2" x14ac:dyDescent="0.15">
      <c r="A8" t="s">
        <v>40</v>
      </c>
      <c r="B8" s="42" t="s">
        <v>498</v>
      </c>
    </row>
    <row r="9" spans="1:2" x14ac:dyDescent="0.15">
      <c r="A9" t="s">
        <v>499</v>
      </c>
      <c r="B9" s="42" t="s">
        <v>500</v>
      </c>
    </row>
    <row r="10" spans="1:2" x14ac:dyDescent="0.15">
      <c r="B10" t="s">
        <v>501</v>
      </c>
    </row>
    <row r="11" spans="1:2" x14ac:dyDescent="0.15">
      <c r="B11" t="s">
        <v>502</v>
      </c>
    </row>
    <row r="14" spans="1:2" x14ac:dyDescent="0.15">
      <c r="B14" s="42" t="s">
        <v>503</v>
      </c>
    </row>
    <row r="20" spans="2:2" x14ac:dyDescent="0.15">
      <c r="B20" s="45" t="s">
        <v>374</v>
      </c>
    </row>
    <row r="21" spans="2:2" x14ac:dyDescent="0.15">
      <c r="B21" s="45" t="s">
        <v>378</v>
      </c>
    </row>
    <row r="22" spans="2:2" x14ac:dyDescent="0.15">
      <c r="B22" s="45" t="s">
        <v>383</v>
      </c>
    </row>
    <row r="23" spans="2:2" x14ac:dyDescent="0.15">
      <c r="B23" s="45" t="s">
        <v>387</v>
      </c>
    </row>
    <row r="24" spans="2:2" x14ac:dyDescent="0.15">
      <c r="B24" s="45" t="s">
        <v>391</v>
      </c>
    </row>
    <row r="25" spans="2:2" x14ac:dyDescent="0.15">
      <c r="B25" s="45" t="s">
        <v>395</v>
      </c>
    </row>
    <row r="26" spans="2:2" x14ac:dyDescent="0.15">
      <c r="B26" s="45" t="s">
        <v>399</v>
      </c>
    </row>
    <row r="27" spans="2:2" x14ac:dyDescent="0.15">
      <c r="B27" s="45" t="s">
        <v>442</v>
      </c>
    </row>
    <row r="28" spans="2:2" x14ac:dyDescent="0.15">
      <c r="B28" s="45" t="s">
        <v>447</v>
      </c>
    </row>
    <row r="29" spans="2:2" x14ac:dyDescent="0.15">
      <c r="B29" s="45" t="s">
        <v>451</v>
      </c>
    </row>
    <row r="30" spans="2:2" x14ac:dyDescent="0.15">
      <c r="B30" s="45" t="s">
        <v>454</v>
      </c>
    </row>
    <row r="31" spans="2:2" x14ac:dyDescent="0.15">
      <c r="B31" s="45" t="s">
        <v>458</v>
      </c>
    </row>
    <row r="32" spans="2:2" x14ac:dyDescent="0.15">
      <c r="B32" s="45" t="s">
        <v>459</v>
      </c>
    </row>
    <row r="33" spans="2:4" x14ac:dyDescent="0.15">
      <c r="B33" s="45" t="s">
        <v>461</v>
      </c>
    </row>
    <row r="34" spans="2:4" x14ac:dyDescent="0.15">
      <c r="B34" s="45" t="s">
        <v>403</v>
      </c>
      <c r="D34" s="42"/>
    </row>
    <row r="35" spans="2:4" x14ac:dyDescent="0.15">
      <c r="B35" s="45" t="s">
        <v>406</v>
      </c>
      <c r="D35" s="42"/>
    </row>
    <row r="36" spans="2:4" x14ac:dyDescent="0.15">
      <c r="B36" s="45" t="s">
        <v>465</v>
      </c>
      <c r="D36" s="42"/>
    </row>
    <row r="37" spans="2:4" x14ac:dyDescent="0.15">
      <c r="B37" s="45" t="s">
        <v>411</v>
      </c>
      <c r="D37" s="42"/>
    </row>
    <row r="38" spans="2:4" x14ac:dyDescent="0.15">
      <c r="B38" s="45" t="s">
        <v>449</v>
      </c>
      <c r="D38" s="42"/>
    </row>
    <row r="39" spans="2:4" x14ac:dyDescent="0.15">
      <c r="B39" s="45" t="s">
        <v>444</v>
      </c>
      <c r="D39" s="4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0" t="s">
        <v>504</v>
      </c>
    </row>
    <row r="4" spans="1:2" ht="16" x14ac:dyDescent="0.2">
      <c r="B4" s="60" t="s">
        <v>505</v>
      </c>
    </row>
    <row r="5" spans="1:2" ht="16" x14ac:dyDescent="0.2">
      <c r="B5" s="60" t="s">
        <v>506</v>
      </c>
    </row>
    <row r="6" spans="1:2" ht="16" x14ac:dyDescent="0.2">
      <c r="B6" s="60" t="s">
        <v>507</v>
      </c>
    </row>
    <row r="7" spans="1:2" ht="16" x14ac:dyDescent="0.2">
      <c r="B7" s="60" t="s">
        <v>508</v>
      </c>
    </row>
    <row r="8" spans="1:2" x14ac:dyDescent="0.15">
      <c r="A8" t="s">
        <v>509</v>
      </c>
      <c r="B8" t="s">
        <v>510</v>
      </c>
    </row>
    <row r="9" spans="1:2" x14ac:dyDescent="0.15">
      <c r="A9" t="s">
        <v>511</v>
      </c>
      <c r="B9" t="s">
        <v>512</v>
      </c>
    </row>
    <row r="10" spans="1:2" x14ac:dyDescent="0.15">
      <c r="B10" t="s">
        <v>513</v>
      </c>
    </row>
    <row r="11" spans="1:2" x14ac:dyDescent="0.15">
      <c r="B11" t="s">
        <v>514</v>
      </c>
    </row>
    <row r="14" spans="1:2" x14ac:dyDescent="0.15">
      <c r="B14" t="s">
        <v>515</v>
      </c>
    </row>
    <row r="20" spans="2:2" x14ac:dyDescent="0.15">
      <c r="B20" t="s">
        <v>516</v>
      </c>
    </row>
    <row r="21" spans="2:2" x14ac:dyDescent="0.15">
      <c r="B21" t="s">
        <v>517</v>
      </c>
    </row>
    <row r="22" spans="2:2" x14ac:dyDescent="0.15">
      <c r="B22" t="s">
        <v>518</v>
      </c>
    </row>
    <row r="23" spans="2:2" x14ac:dyDescent="0.15">
      <c r="B23" t="s">
        <v>519</v>
      </c>
    </row>
    <row r="24" spans="2:2" x14ac:dyDescent="0.15">
      <c r="B24" t="s">
        <v>391</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406</v>
      </c>
    </row>
    <row r="36" spans="2:2" x14ac:dyDescent="0.15">
      <c r="B36" t="s">
        <v>530</v>
      </c>
    </row>
    <row r="37" spans="2:2" x14ac:dyDescent="0.15">
      <c r="B37" t="s">
        <v>531</v>
      </c>
    </row>
    <row r="38" spans="2:2" x14ac:dyDescent="0.15">
      <c r="B38" t="s">
        <v>532</v>
      </c>
    </row>
    <row r="39" spans="2:2" x14ac:dyDescent="0.15">
      <c r="B39" t="s">
        <v>533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387</v>
      </c>
    </row>
    <row r="3" spans="1:2" x14ac:dyDescent="0.15">
      <c r="B3" s="42" t="s">
        <v>534</v>
      </c>
    </row>
    <row r="4" spans="1:2" x14ac:dyDescent="0.15">
      <c r="B4" s="42" t="s">
        <v>535</v>
      </c>
    </row>
    <row r="5" spans="1:2" x14ac:dyDescent="0.15">
      <c r="B5" s="42" t="s">
        <v>536</v>
      </c>
    </row>
    <row r="6" spans="1:2" x14ac:dyDescent="0.15">
      <c r="B6" s="42" t="s">
        <v>537</v>
      </c>
    </row>
    <row r="7" spans="1:2" x14ac:dyDescent="0.15">
      <c r="B7" s="42" t="s">
        <v>538</v>
      </c>
    </row>
    <row r="8" spans="1:2" x14ac:dyDescent="0.15">
      <c r="A8" t="s">
        <v>509</v>
      </c>
      <c r="B8" s="42" t="s">
        <v>539</v>
      </c>
    </row>
    <row r="9" spans="1:2" x14ac:dyDescent="0.15">
      <c r="A9" t="s">
        <v>511</v>
      </c>
      <c r="B9" s="42" t="s">
        <v>540</v>
      </c>
    </row>
    <row r="10" spans="1:2" x14ac:dyDescent="0.15">
      <c r="B10" s="42" t="s">
        <v>541</v>
      </c>
    </row>
    <row r="11" spans="1:2" x14ac:dyDescent="0.15">
      <c r="B11" s="42" t="s">
        <v>542</v>
      </c>
    </row>
    <row r="12" spans="1:2" x14ac:dyDescent="0.15">
      <c r="B12" s="42"/>
    </row>
    <row r="13" spans="1:2" x14ac:dyDescent="0.15">
      <c r="B13" s="42"/>
    </row>
    <row r="14" spans="1:2" x14ac:dyDescent="0.15">
      <c r="B14" s="42" t="s">
        <v>543</v>
      </c>
    </row>
    <row r="15" spans="1:2" x14ac:dyDescent="0.15">
      <c r="B15" s="42"/>
    </row>
    <row r="20" spans="2:2" x14ac:dyDescent="0.15">
      <c r="B20" t="s">
        <v>544</v>
      </c>
    </row>
    <row r="21" spans="2:2" x14ac:dyDescent="0.15">
      <c r="B21" t="s">
        <v>545</v>
      </c>
    </row>
    <row r="22" spans="2:2" x14ac:dyDescent="0.15">
      <c r="B22" t="s">
        <v>546</v>
      </c>
    </row>
    <row r="23" spans="2:2" x14ac:dyDescent="0.15">
      <c r="B23" t="s">
        <v>547</v>
      </c>
    </row>
    <row r="24" spans="2:2" x14ac:dyDescent="0.15">
      <c r="B24" t="s">
        <v>548</v>
      </c>
    </row>
    <row r="25" spans="2:2" x14ac:dyDescent="0.15">
      <c r="B25" t="s">
        <v>549</v>
      </c>
    </row>
    <row r="26" spans="2:2" x14ac:dyDescent="0.15">
      <c r="B26" t="s">
        <v>550</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559</v>
      </c>
    </row>
    <row r="36" spans="2:2" x14ac:dyDescent="0.15">
      <c r="B36" t="s">
        <v>560</v>
      </c>
    </row>
    <row r="37" spans="2:2" x14ac:dyDescent="0.15">
      <c r="B37" t="s">
        <v>411</v>
      </c>
    </row>
    <row r="38" spans="2:2" x14ac:dyDescent="0.15">
      <c r="B38" t="s">
        <v>561</v>
      </c>
    </row>
    <row r="39" spans="2:2" x14ac:dyDescent="0.15">
      <c r="B39" t="s">
        <v>562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ht="16" x14ac:dyDescent="0.2">
      <c r="B8" s="60" t="s">
        <v>568</v>
      </c>
    </row>
    <row r="9" spans="2:2" x14ac:dyDescent="0.15">
      <c r="B9" t="s">
        <v>569</v>
      </c>
    </row>
    <row r="10" spans="2:2" x14ac:dyDescent="0.15">
      <c r="B10" s="42" t="s">
        <v>570</v>
      </c>
    </row>
    <row r="11" spans="2:2" x14ac:dyDescent="0.15">
      <c r="B11" s="42"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391</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588</v>
      </c>
    </row>
    <row r="37" spans="2:2" x14ac:dyDescent="0.15">
      <c r="B37" t="s">
        <v>411</v>
      </c>
    </row>
    <row r="38" spans="2:2" x14ac:dyDescent="0.15">
      <c r="B38" t="s">
        <v>589</v>
      </c>
    </row>
    <row r="39" spans="2:2" x14ac:dyDescent="0.15">
      <c r="B39" t="s">
        <v>590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0" t="s">
        <v>591</v>
      </c>
    </row>
    <row r="4" spans="2:2" ht="16" x14ac:dyDescent="0.2">
      <c r="B4" s="60" t="s">
        <v>592</v>
      </c>
    </row>
    <row r="5" spans="2:2" x14ac:dyDescent="0.15">
      <c r="B5" t="s">
        <v>593</v>
      </c>
    </row>
    <row r="6" spans="2:2" ht="16" x14ac:dyDescent="0.2">
      <c r="B6" s="60" t="s">
        <v>594</v>
      </c>
    </row>
    <row r="7" spans="2:2" ht="16" x14ac:dyDescent="0.2">
      <c r="B7" s="60" t="s">
        <v>595</v>
      </c>
    </row>
    <row r="8" spans="2:2" x14ac:dyDescent="0.15">
      <c r="B8" t="s">
        <v>596</v>
      </c>
    </row>
    <row r="9" spans="2:2" x14ac:dyDescent="0.15">
      <c r="B9" t="s">
        <v>597</v>
      </c>
    </row>
    <row r="10" spans="2:2" x14ac:dyDescent="0.15">
      <c r="B10" t="s">
        <v>598</v>
      </c>
    </row>
    <row r="11" spans="2:2" x14ac:dyDescent="0.15">
      <c r="B11" t="s">
        <v>599</v>
      </c>
    </row>
    <row r="14" spans="2:2" ht="16" x14ac:dyDescent="0.2">
      <c r="B14" s="60" t="s">
        <v>600</v>
      </c>
    </row>
    <row r="20" spans="2:2" x14ac:dyDescent="0.15">
      <c r="B20" t="s">
        <v>601</v>
      </c>
    </row>
    <row r="21" spans="2:2" x14ac:dyDescent="0.15">
      <c r="B21" t="s">
        <v>602</v>
      </c>
    </row>
    <row r="22" spans="2:2" x14ac:dyDescent="0.15">
      <c r="B22" t="s">
        <v>546</v>
      </c>
    </row>
    <row r="23" spans="2:2" x14ac:dyDescent="0.15">
      <c r="B23" t="s">
        <v>603</v>
      </c>
    </row>
    <row r="24" spans="2:2" x14ac:dyDescent="0.15">
      <c r="B24" t="s">
        <v>391</v>
      </c>
    </row>
    <row r="25" spans="2:2" x14ac:dyDescent="0.15">
      <c r="B25" t="s">
        <v>604</v>
      </c>
    </row>
    <row r="26" spans="2:2" x14ac:dyDescent="0.15">
      <c r="B26" t="s">
        <v>550</v>
      </c>
    </row>
    <row r="27" spans="2:2" x14ac:dyDescent="0.15">
      <c r="B27" t="s">
        <v>605</v>
      </c>
    </row>
    <row r="28" spans="2:2" x14ac:dyDescent="0.15">
      <c r="B28" t="s">
        <v>606</v>
      </c>
    </row>
    <row r="29" spans="2:2" x14ac:dyDescent="0.15">
      <c r="B29" t="s">
        <v>607</v>
      </c>
    </row>
    <row r="30" spans="2:2" x14ac:dyDescent="0.15">
      <c r="B30" t="s">
        <v>608</v>
      </c>
    </row>
    <row r="31" spans="2:2" x14ac:dyDescent="0.15">
      <c r="B31" t="s">
        <v>609</v>
      </c>
    </row>
    <row r="32" spans="2:2" x14ac:dyDescent="0.15">
      <c r="B32" t="s">
        <v>610</v>
      </c>
    </row>
    <row r="33" spans="2:2" x14ac:dyDescent="0.15">
      <c r="B33" t="s">
        <v>611</v>
      </c>
    </row>
    <row r="34" spans="2:2" x14ac:dyDescent="0.15">
      <c r="B34" t="s">
        <v>612</v>
      </c>
    </row>
    <row r="35" spans="2:2" x14ac:dyDescent="0.15">
      <c r="B35" t="s">
        <v>587</v>
      </c>
    </row>
    <row r="36" spans="2:2" x14ac:dyDescent="0.15">
      <c r="B36" t="s">
        <v>613</v>
      </c>
    </row>
    <row r="37" spans="2:2" x14ac:dyDescent="0.15">
      <c r="B37" t="s">
        <v>531</v>
      </c>
    </row>
    <row r="38" spans="2:2" x14ac:dyDescent="0.15">
      <c r="B38" t="s">
        <v>614</v>
      </c>
    </row>
    <row r="39" spans="2:2" x14ac:dyDescent="0.15">
      <c r="B39" t="s">
        <v>615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451</v>
      </c>
    </row>
    <row r="3" spans="2:2" x14ac:dyDescent="0.15">
      <c r="B3" t="s">
        <v>616</v>
      </c>
    </row>
    <row r="4" spans="2:2" x14ac:dyDescent="0.15">
      <c r="B4" t="s">
        <v>617</v>
      </c>
    </row>
    <row r="5" spans="2:2" x14ac:dyDescent="0.15">
      <c r="B5" t="s">
        <v>618</v>
      </c>
    </row>
    <row r="6" spans="2:2" x14ac:dyDescent="0.15">
      <c r="B6" t="s">
        <v>619</v>
      </c>
    </row>
    <row r="7" spans="2:2" x14ac:dyDescent="0.15">
      <c r="B7" t="s">
        <v>620</v>
      </c>
    </row>
    <row r="8" spans="2:2" x14ac:dyDescent="0.15">
      <c r="B8" t="s">
        <v>621</v>
      </c>
    </row>
    <row r="9" spans="2:2" x14ac:dyDescent="0.15">
      <c r="B9" t="s">
        <v>622</v>
      </c>
    </row>
    <row r="10" spans="2:2" x14ac:dyDescent="0.15">
      <c r="B10" t="s">
        <v>623</v>
      </c>
    </row>
    <row r="11" spans="2:2" x14ac:dyDescent="0.15">
      <c r="B11" t="s">
        <v>624</v>
      </c>
    </row>
    <row r="14" spans="2:2" x14ac:dyDescent="0.15">
      <c r="B14" t="s">
        <v>625</v>
      </c>
    </row>
    <row r="20" spans="2:2" x14ac:dyDescent="0.15">
      <c r="B20" t="s">
        <v>626</v>
      </c>
    </row>
    <row r="21" spans="2:2" x14ac:dyDescent="0.15">
      <c r="B21" t="s">
        <v>627</v>
      </c>
    </row>
    <row r="22" spans="2:2" x14ac:dyDescent="0.15">
      <c r="B22" t="s">
        <v>628</v>
      </c>
    </row>
    <row r="23" spans="2:2" x14ac:dyDescent="0.15">
      <c r="B23" t="s">
        <v>629</v>
      </c>
    </row>
    <row r="24" spans="2:2" x14ac:dyDescent="0.15">
      <c r="B24" t="s">
        <v>391</v>
      </c>
    </row>
    <row r="25" spans="2:2" x14ac:dyDescent="0.15">
      <c r="B25" t="s">
        <v>630</v>
      </c>
    </row>
    <row r="26" spans="2:2" x14ac:dyDescent="0.15">
      <c r="B26" t="s">
        <v>631</v>
      </c>
    </row>
    <row r="27" spans="2:2" x14ac:dyDescent="0.15">
      <c r="B27" t="s">
        <v>632</v>
      </c>
    </row>
    <row r="28" spans="2:2" x14ac:dyDescent="0.15">
      <c r="B28" t="s">
        <v>633</v>
      </c>
    </row>
    <row r="29" spans="2:2" x14ac:dyDescent="0.15">
      <c r="B29" t="s">
        <v>634</v>
      </c>
    </row>
    <row r="30" spans="2:2" x14ac:dyDescent="0.15">
      <c r="B30" t="s">
        <v>635</v>
      </c>
    </row>
    <row r="31" spans="2:2" x14ac:dyDescent="0.15">
      <c r="B31" t="s">
        <v>636</v>
      </c>
    </row>
    <row r="32" spans="2:2" x14ac:dyDescent="0.15">
      <c r="B32" t="s">
        <v>637</v>
      </c>
    </row>
    <row r="33" spans="2:2" x14ac:dyDescent="0.15">
      <c r="B33" t="s">
        <v>638</v>
      </c>
    </row>
    <row r="34" spans="2:2" x14ac:dyDescent="0.15">
      <c r="B34" t="s">
        <v>639</v>
      </c>
    </row>
    <row r="35" spans="2:2" x14ac:dyDescent="0.15">
      <c r="B35" t="s">
        <v>640</v>
      </c>
    </row>
    <row r="36" spans="2:2" x14ac:dyDescent="0.15">
      <c r="B36" t="s">
        <v>530</v>
      </c>
    </row>
    <row r="37" spans="2:2" x14ac:dyDescent="0.15">
      <c r="B37" t="s">
        <v>411</v>
      </c>
    </row>
    <row r="38" spans="2:2" x14ac:dyDescent="0.15">
      <c r="B38" t="s">
        <v>641</v>
      </c>
    </row>
    <row r="39" spans="2:2" x14ac:dyDescent="0.15">
      <c r="B39" t="s">
        <v>642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158</cp:revision>
  <dcterms:created xsi:type="dcterms:W3CDTF">2020-07-27T15:42:24Z</dcterms:created>
  <dcterms:modified xsi:type="dcterms:W3CDTF">2022-12-22T13:08:25Z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