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
    </mc:Choice>
  </mc:AlternateContent>
  <xr:revisionPtr revIDLastSave="0" documentId="8_{9E12F756-4A73-1E48-BC12-2C1C7507870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T9" i="1" l="1"/>
  <c r="FT14" i="1"/>
  <c r="FT19" i="1"/>
  <c r="FR24" i="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FS23" i="1" s="1"/>
  <c r="L21" i="2"/>
  <c r="J21" i="2"/>
  <c r="FQ22" i="1" s="1"/>
  <c r="L20" i="2"/>
  <c r="J20" i="2"/>
  <c r="FO21" i="1" s="1"/>
  <c r="L19" i="2"/>
  <c r="J19" i="2"/>
  <c r="FO20" i="1" s="1"/>
  <c r="L18" i="2"/>
  <c r="J18" i="2"/>
  <c r="FU19" i="1" s="1"/>
  <c r="L17" i="2"/>
  <c r="J17" i="2"/>
  <c r="FS18" i="1" s="1"/>
  <c r="L16" i="2"/>
  <c r="J16" i="2"/>
  <c r="FQ17" i="1" s="1"/>
  <c r="L15" i="2"/>
  <c r="J15" i="2"/>
  <c r="FO16" i="1" s="1"/>
  <c r="L14" i="2"/>
  <c r="J14" i="2"/>
  <c r="FO15" i="1" s="1"/>
  <c r="L13" i="2"/>
  <c r="J13" i="2"/>
  <c r="FU14" i="1" s="1"/>
  <c r="L12" i="2"/>
  <c r="J12" i="2"/>
  <c r="FS13" i="1" s="1"/>
  <c r="L11" i="2"/>
  <c r="J11" i="2"/>
  <c r="FQ12" i="1" s="1"/>
  <c r="L10" i="2"/>
  <c r="J10" i="2"/>
  <c r="FO11" i="1" s="1"/>
  <c r="L9" i="2"/>
  <c r="J9" i="2"/>
  <c r="FO10" i="1" s="1"/>
  <c r="L8" i="2"/>
  <c r="J8" i="2"/>
  <c r="FU9" i="1" s="1"/>
  <c r="J7" i="2"/>
  <c r="FS8" i="1" s="1"/>
  <c r="L6" i="2"/>
  <c r="J6" i="2"/>
  <c r="FQ7" i="1" s="1"/>
  <c r="L5" i="2"/>
  <c r="J5" i="2"/>
  <c r="FO6" i="1" s="1"/>
  <c r="L4" i="2"/>
  <c r="J4" i="2"/>
  <c r="FT5" i="1" s="1"/>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6" i="1"/>
  <c r="K9" i="1"/>
  <c r="K12" i="1"/>
  <c r="K14" i="1"/>
  <c r="K16" i="1"/>
  <c r="K19" i="1"/>
  <c r="K22" i="1"/>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24" i="2"/>
  <c r="AT25" i="1" s="1"/>
  <c r="H26" i="2"/>
  <c r="AT27" i="1" s="1"/>
  <c r="H34" i="2"/>
  <c r="AT35" i="1" s="1"/>
  <c r="H36" i="2"/>
  <c r="B33" i="2"/>
  <c r="AI40" i="1" s="1"/>
  <c r="B31" i="2"/>
  <c r="DP38" i="1" s="1"/>
  <c r="B29" i="2"/>
  <c r="AB32" i="1" s="1"/>
  <c r="B27" i="2"/>
  <c r="AM7" i="1" s="1"/>
  <c r="B26" i="2"/>
  <c r="B25" i="2"/>
  <c r="AK13" i="1" s="1"/>
  <c r="B24" i="2"/>
  <c r="AJ11" i="1" s="1"/>
  <c r="B23" i="2"/>
  <c r="B2" i="2"/>
  <c r="B1" i="2"/>
  <c r="F4" i="1" s="1"/>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AT23" i="1" s="1"/>
  <c r="T22" i="2"/>
  <c r="T23" i="1" s="1"/>
  <c r="S22" i="2"/>
  <c r="S23" i="1" s="1"/>
  <c r="R22" i="2"/>
  <c r="R23" i="1" s="1"/>
  <c r="Q22" i="2"/>
  <c r="O22" i="2"/>
  <c r="N22" i="2"/>
  <c r="N23" i="1" s="1"/>
  <c r="M22" i="2"/>
  <c r="M23" i="1" s="1"/>
  <c r="I22" i="2"/>
  <c r="V21" i="2"/>
  <c r="H21" i="2" s="1"/>
  <c r="U21" i="2"/>
  <c r="T21" i="2"/>
  <c r="T22" i="1" s="1"/>
  <c r="S21" i="2"/>
  <c r="S22" i="1" s="1"/>
  <c r="R21" i="2"/>
  <c r="R22" i="1" s="1"/>
  <c r="Q21" i="2"/>
  <c r="Q22" i="1" s="1"/>
  <c r="P21" i="2"/>
  <c r="P22" i="1" s="1"/>
  <c r="O21" i="2"/>
  <c r="O22" i="1" s="1"/>
  <c r="N21" i="2"/>
  <c r="N22" i="1" s="1"/>
  <c r="M21" i="2"/>
  <c r="I21" i="2"/>
  <c r="V20" i="2"/>
  <c r="H20" i="2" s="1"/>
  <c r="AT21" i="1" s="1"/>
  <c r="U20" i="2"/>
  <c r="U21" i="1" s="1"/>
  <c r="T20" i="2"/>
  <c r="T21" i="1" s="1"/>
  <c r="S20" i="2"/>
  <c r="S21" i="1" s="1"/>
  <c r="R20" i="2"/>
  <c r="P20" i="2"/>
  <c r="O20" i="2"/>
  <c r="O21" i="1" s="1"/>
  <c r="N20" i="2"/>
  <c r="N21" i="1" s="1"/>
  <c r="I20" i="2"/>
  <c r="V19" i="2"/>
  <c r="H19" i="2" s="1"/>
  <c r="U19" i="2"/>
  <c r="U20" i="1" s="1"/>
  <c r="T19" i="2"/>
  <c r="T20" i="1" s="1"/>
  <c r="I19" i="2"/>
  <c r="V18" i="2"/>
  <c r="H18" i="2" s="1"/>
  <c r="R18" i="2"/>
  <c r="Q18" i="2"/>
  <c r="M18" i="2"/>
  <c r="P18" i="2"/>
  <c r="P19" i="1" s="1"/>
  <c r="I18" i="2"/>
  <c r="CO19" i="1"/>
  <c r="V17" i="2"/>
  <c r="H17" i="2" s="1"/>
  <c r="AT18" i="1" s="1"/>
  <c r="T17" i="2"/>
  <c r="T18" i="1" s="1"/>
  <c r="S17" i="2"/>
  <c r="S18" i="1" s="1"/>
  <c r="R17" i="2"/>
  <c r="R18" i="1" s="1"/>
  <c r="Q17" i="2"/>
  <c r="P17" i="2"/>
  <c r="N17" i="2"/>
  <c r="M17" i="2"/>
  <c r="U17" i="2"/>
  <c r="U18" i="1" s="1"/>
  <c r="I17" i="2"/>
  <c r="V16" i="2"/>
  <c r="H16" i="2" s="1"/>
  <c r="AT17" i="1" s="1"/>
  <c r="U16" i="2"/>
  <c r="U17" i="1" s="1"/>
  <c r="T16" i="2"/>
  <c r="T17" i="1" s="1"/>
  <c r="S16" i="2"/>
  <c r="S17" i="1" s="1"/>
  <c r="R16" i="2"/>
  <c r="Q16" i="2"/>
  <c r="P16" i="2"/>
  <c r="O16" i="2"/>
  <c r="O17" i="1" s="1"/>
  <c r="N16" i="2"/>
  <c r="N17" i="1" s="1"/>
  <c r="M16" i="2"/>
  <c r="I16" i="2"/>
  <c r="CO17" i="1"/>
  <c r="V15" i="2"/>
  <c r="H15" i="2" s="1"/>
  <c r="AT16" i="1" s="1"/>
  <c r="U15" i="2"/>
  <c r="U16" i="1" s="1"/>
  <c r="T15" i="2"/>
  <c r="S15" i="2"/>
  <c r="R15" i="2"/>
  <c r="Q15" i="2"/>
  <c r="P15" i="2"/>
  <c r="O15" i="2"/>
  <c r="N15" i="2"/>
  <c r="N16" i="1" s="1"/>
  <c r="M15" i="2"/>
  <c r="M16" i="1" s="1"/>
  <c r="I15" i="2"/>
  <c r="V14" i="2"/>
  <c r="H14" i="2" s="1"/>
  <c r="U14" i="2"/>
  <c r="T14" i="2"/>
  <c r="T15" i="1" s="1"/>
  <c r="P14" i="2"/>
  <c r="P15" i="1" s="1"/>
  <c r="O14" i="2"/>
  <c r="N14" i="2"/>
  <c r="M14" i="2"/>
  <c r="S14" i="2"/>
  <c r="S15" i="1" s="1"/>
  <c r="I14" i="2"/>
  <c r="V13" i="2"/>
  <c r="H13" i="2" s="1"/>
  <c r="Q13" i="2"/>
  <c r="Q14" i="1" s="1"/>
  <c r="P13" i="2"/>
  <c r="P14" i="1" s="1"/>
  <c r="O13" i="2"/>
  <c r="O14" i="1" s="1"/>
  <c r="I13" i="2"/>
  <c r="V12" i="2"/>
  <c r="H12" i="2" s="1"/>
  <c r="U12" i="2"/>
  <c r="U13" i="1" s="1"/>
  <c r="I12" i="2"/>
  <c r="V11" i="2"/>
  <c r="H11" i="2" s="1"/>
  <c r="AT12" i="1" s="1"/>
  <c r="U11" i="2"/>
  <c r="U12" i="1" s="1"/>
  <c r="T11" i="2"/>
  <c r="T12" i="1" s="1"/>
  <c r="S11" i="2"/>
  <c r="S12" i="1" s="1"/>
  <c r="R11" i="2"/>
  <c r="Q11" i="2"/>
  <c r="P11" i="2"/>
  <c r="P12" i="1" s="1"/>
  <c r="O11" i="2"/>
  <c r="O12" i="1" s="1"/>
  <c r="N11" i="2"/>
  <c r="M11" i="2"/>
  <c r="I11" i="2"/>
  <c r="CO12" i="1"/>
  <c r="V10" i="2"/>
  <c r="H10" i="2" s="1"/>
  <c r="AT11" i="1" s="1"/>
  <c r="T10" i="2"/>
  <c r="T11" i="1" s="1"/>
  <c r="S10" i="2"/>
  <c r="R10" i="2"/>
  <c r="Q10" i="2"/>
  <c r="Q11" i="1" s="1"/>
  <c r="O10" i="2"/>
  <c r="N10" i="2"/>
  <c r="N11" i="1" s="1"/>
  <c r="M10" i="2"/>
  <c r="M11" i="1" s="1"/>
  <c r="I10" i="2"/>
  <c r="V9" i="2"/>
  <c r="H9" i="2" s="1"/>
  <c r="U9" i="2"/>
  <c r="U10" i="1" s="1"/>
  <c r="T9" i="2"/>
  <c r="T10" i="1" s="1"/>
  <c r="S9" i="2"/>
  <c r="S10" i="1" s="1"/>
  <c r="R9" i="2"/>
  <c r="R10" i="1" s="1"/>
  <c r="Q9" i="2"/>
  <c r="Q10" i="1" s="1"/>
  <c r="P9" i="2"/>
  <c r="P10" i="1" s="1"/>
  <c r="O9" i="2"/>
  <c r="O10" i="1" s="1"/>
  <c r="N9" i="2"/>
  <c r="M9" i="2"/>
  <c r="M10" i="1" s="1"/>
  <c r="I9" i="2"/>
  <c r="V8" i="2"/>
  <c r="H8" i="2" s="1"/>
  <c r="Q8" i="2"/>
  <c r="Q9" i="1" s="1"/>
  <c r="P8" i="2"/>
  <c r="P9" i="1" s="1"/>
  <c r="O8" i="2"/>
  <c r="O9" i="1" s="1"/>
  <c r="I8" i="2"/>
  <c r="CQ23" i="1"/>
  <c r="V7" i="2"/>
  <c r="H7" i="2" s="1"/>
  <c r="T7" i="2"/>
  <c r="T8" i="1" s="1"/>
  <c r="S7" i="2"/>
  <c r="S8" i="1" s="1"/>
  <c r="R7" i="2"/>
  <c r="R8" i="1" s="1"/>
  <c r="Q7" i="2"/>
  <c r="Q8" i="1" s="1"/>
  <c r="P7" i="2"/>
  <c r="P8" i="1" s="1"/>
  <c r="N7" i="2"/>
  <c r="N8" i="1" s="1"/>
  <c r="M7" i="2"/>
  <c r="M8" i="1" s="1"/>
  <c r="U7" i="2"/>
  <c r="U8" i="1" s="1"/>
  <c r="I7" i="2"/>
  <c r="V6" i="2"/>
  <c r="H6" i="2" s="1"/>
  <c r="AT7" i="1" s="1"/>
  <c r="U6" i="2"/>
  <c r="T6" i="2"/>
  <c r="T7" i="1" s="1"/>
  <c r="Q6" i="2"/>
  <c r="Q7" i="1" s="1"/>
  <c r="P6" i="2"/>
  <c r="P7" i="1" s="1"/>
  <c r="O6" i="2"/>
  <c r="O7" i="1" s="1"/>
  <c r="N6" i="2"/>
  <c r="N7" i="1" s="1"/>
  <c r="M6" i="2"/>
  <c r="M7" i="1" s="1"/>
  <c r="S6" i="2"/>
  <c r="S7" i="1" s="1"/>
  <c r="I6" i="2"/>
  <c r="CO7" i="1"/>
  <c r="V5" i="2"/>
  <c r="H5" i="2" s="1"/>
  <c r="Q5" i="2"/>
  <c r="Q6" i="1" s="1"/>
  <c r="P5" i="2"/>
  <c r="P6" i="1" s="1"/>
  <c r="M5" i="2"/>
  <c r="M6" i="1" s="1"/>
  <c r="O5" i="2"/>
  <c r="O6" i="1" s="1"/>
  <c r="I5" i="2"/>
  <c r="V4" i="2"/>
  <c r="H4" i="2" s="1"/>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EV43" i="1"/>
  <c r="ES43" i="1"/>
  <c r="DY43" i="1"/>
  <c r="DO43" i="1"/>
  <c r="DA43" i="1"/>
  <c r="CZ43" i="1"/>
  <c r="CU43" i="1"/>
  <c r="CT43" i="1"/>
  <c r="CS43" i="1"/>
  <c r="CR43" i="1"/>
  <c r="CQ43" i="1"/>
  <c r="CP43" i="1"/>
  <c r="CO43" i="1"/>
  <c r="L43" i="1" s="1"/>
  <c r="CL43" i="1"/>
  <c r="CK43" i="1"/>
  <c r="CJ43" i="1"/>
  <c r="CI43" i="1"/>
  <c r="CH43" i="1"/>
  <c r="CG43" i="1"/>
  <c r="BH43" i="1"/>
  <c r="BG43" i="1"/>
  <c r="BF43" i="1"/>
  <c r="BE43" i="1"/>
  <c r="AV43" i="1"/>
  <c r="AK43" i="1"/>
  <c r="AA43" i="1"/>
  <c r="Z43" i="1"/>
  <c r="Y43" i="1"/>
  <c r="X43" i="1"/>
  <c r="W43" i="1"/>
  <c r="U43" i="1"/>
  <c r="T43" i="1"/>
  <c r="S43" i="1"/>
  <c r="R43" i="1"/>
  <c r="Q43" i="1"/>
  <c r="P43" i="1"/>
  <c r="O43" i="1"/>
  <c r="N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R17" i="1"/>
  <c r="Q17" i="1"/>
  <c r="P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R12" i="1"/>
  <c r="Q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S11" i="1"/>
  <c r="R11" i="1"/>
  <c r="O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L42" i="1" l="1"/>
  <c r="FE43" i="1"/>
  <c r="FE31" i="1"/>
  <c r="AT30" i="1"/>
  <c r="AL30" i="1"/>
  <c r="AL31" i="1"/>
  <c r="AT31" i="1"/>
  <c r="AT40" i="1"/>
  <c r="AL40" i="1"/>
  <c r="AT41" i="1"/>
  <c r="AL41" i="1"/>
  <c r="F37" i="1"/>
  <c r="FV40" i="1"/>
  <c r="FV35" i="1"/>
  <c r="FR33" i="1"/>
  <c r="FP32" i="1"/>
  <c r="FV30" i="1"/>
  <c r="FR28" i="1"/>
  <c r="FP27" i="1"/>
  <c r="FV25" i="1"/>
  <c r="FR23" i="1"/>
  <c r="FP22" i="1"/>
  <c r="FV20" i="1"/>
  <c r="FR18" i="1"/>
  <c r="FP17" i="1"/>
  <c r="FV15" i="1"/>
  <c r="FR13" i="1"/>
  <c r="FP12" i="1"/>
  <c r="FV10" i="1"/>
  <c r="FR8" i="1"/>
  <c r="FP7" i="1"/>
  <c r="K35" i="1"/>
  <c r="K25" i="1"/>
  <c r="K15" i="1"/>
  <c r="FV5" i="1"/>
  <c r="FS44" i="1"/>
  <c r="FQ43" i="1"/>
  <c r="FO42" i="1"/>
  <c r="FU40" i="1"/>
  <c r="FS39" i="1"/>
  <c r="FQ38" i="1"/>
  <c r="FO37" i="1"/>
  <c r="FU35" i="1"/>
  <c r="FS34" i="1"/>
  <c r="FQ33" i="1"/>
  <c r="FO32" i="1"/>
  <c r="FU30" i="1"/>
  <c r="FS29" i="1"/>
  <c r="FQ28" i="1"/>
  <c r="FO27" i="1"/>
  <c r="FU25" i="1"/>
  <c r="FS24" i="1"/>
  <c r="FQ23" i="1"/>
  <c r="FO22" i="1"/>
  <c r="FU20" i="1"/>
  <c r="FS19" i="1"/>
  <c r="FQ18" i="1"/>
  <c r="FO17" i="1"/>
  <c r="FU15" i="1"/>
  <c r="FS14" i="1"/>
  <c r="FQ13" i="1"/>
  <c r="FO12" i="1"/>
  <c r="FU10" i="1"/>
  <c r="FS9" i="1"/>
  <c r="FQ8" i="1"/>
  <c r="FO7" i="1"/>
  <c r="FP43" i="1"/>
  <c r="FV41" i="1"/>
  <c r="FT40" i="1"/>
  <c r="FP38" i="1"/>
  <c r="FV36" i="1"/>
  <c r="FT35" i="1"/>
  <c r="FP33" i="1"/>
  <c r="FV31" i="1"/>
  <c r="FT30" i="1"/>
  <c r="FP28" i="1"/>
  <c r="FV26" i="1"/>
  <c r="FT25" i="1"/>
  <c r="FP23" i="1"/>
  <c r="FV21" i="1"/>
  <c r="FT20" i="1"/>
  <c r="FR19" i="1"/>
  <c r="FP18" i="1"/>
  <c r="FV16" i="1"/>
  <c r="FT15" i="1"/>
  <c r="FR14" i="1"/>
  <c r="FP13" i="1"/>
  <c r="FV11" i="1"/>
  <c r="FT10" i="1"/>
  <c r="FR9" i="1"/>
  <c r="FP8" i="1"/>
  <c r="FV6" i="1"/>
  <c r="K43" i="1"/>
  <c r="K33" i="1"/>
  <c r="K23" i="1"/>
  <c r="K13" i="1"/>
  <c r="FQ44" i="1"/>
  <c r="FO43" i="1"/>
  <c r="FU41" i="1"/>
  <c r="FS40" i="1"/>
  <c r="FQ39" i="1"/>
  <c r="FO38" i="1"/>
  <c r="FU36" i="1"/>
  <c r="FS35" i="1"/>
  <c r="FQ34" i="1"/>
  <c r="FO33" i="1"/>
  <c r="FU31" i="1"/>
  <c r="FS30" i="1"/>
  <c r="FQ29" i="1"/>
  <c r="FO28" i="1"/>
  <c r="FU26" i="1"/>
  <c r="FS25" i="1"/>
  <c r="FQ24" i="1"/>
  <c r="FO23" i="1"/>
  <c r="FU21" i="1"/>
  <c r="FS20" i="1"/>
  <c r="FQ19" i="1"/>
  <c r="FO18" i="1"/>
  <c r="FU16" i="1"/>
  <c r="FS15" i="1"/>
  <c r="FQ14" i="1"/>
  <c r="FO13" i="1"/>
  <c r="FU11" i="1"/>
  <c r="FS10" i="1"/>
  <c r="FQ9" i="1"/>
  <c r="FO8" i="1"/>
  <c r="FU6" i="1"/>
  <c r="AI17" i="1"/>
  <c r="FP44" i="1"/>
  <c r="FV42" i="1"/>
  <c r="FT41" i="1"/>
  <c r="FR40" i="1"/>
  <c r="FP39" i="1"/>
  <c r="FV37" i="1"/>
  <c r="FT36" i="1"/>
  <c r="FR35" i="1"/>
  <c r="FP34" i="1"/>
  <c r="FV32" i="1"/>
  <c r="FT31" i="1"/>
  <c r="FR30" i="1"/>
  <c r="FP29" i="1"/>
  <c r="FV27" i="1"/>
  <c r="FT26" i="1"/>
  <c r="FR25" i="1"/>
  <c r="FP24" i="1"/>
  <c r="FV22" i="1"/>
  <c r="FT21" i="1"/>
  <c r="FR20" i="1"/>
  <c r="FP19" i="1"/>
  <c r="FV17" i="1"/>
  <c r="FT16" i="1"/>
  <c r="FR15" i="1"/>
  <c r="FP14" i="1"/>
  <c r="FV12" i="1"/>
  <c r="FT11" i="1"/>
  <c r="FR10" i="1"/>
  <c r="FP9" i="1"/>
  <c r="FV7" i="1"/>
  <c r="FT6" i="1"/>
  <c r="K41" i="1"/>
  <c r="K31" i="1"/>
  <c r="K21" i="1"/>
  <c r="K11" i="1"/>
  <c r="FO44" i="1"/>
  <c r="FU42" i="1"/>
  <c r="FS41" i="1"/>
  <c r="FQ40" i="1"/>
  <c r="FO39" i="1"/>
  <c r="FU37" i="1"/>
  <c r="FS36" i="1"/>
  <c r="FQ35" i="1"/>
  <c r="FO34" i="1"/>
  <c r="FU32" i="1"/>
  <c r="FS31" i="1"/>
  <c r="FQ30" i="1"/>
  <c r="FO29" i="1"/>
  <c r="FU27" i="1"/>
  <c r="FS26" i="1"/>
  <c r="FQ25" i="1"/>
  <c r="FO24" i="1"/>
  <c r="FU22" i="1"/>
  <c r="FS21" i="1"/>
  <c r="FQ20" i="1"/>
  <c r="FO19" i="1"/>
  <c r="FU17" i="1"/>
  <c r="FS16" i="1"/>
  <c r="FQ15" i="1"/>
  <c r="FO14" i="1"/>
  <c r="FU12" i="1"/>
  <c r="FS11" i="1"/>
  <c r="FQ10" i="1"/>
  <c r="FO9" i="1"/>
  <c r="FU7" i="1"/>
  <c r="FS6" i="1"/>
  <c r="K40" i="1"/>
  <c r="K30" i="1"/>
  <c r="K20" i="1"/>
  <c r="K10" i="1"/>
  <c r="FV43" i="1"/>
  <c r="FT42" i="1"/>
  <c r="FR41" i="1"/>
  <c r="FP40" i="1"/>
  <c r="FV38" i="1"/>
  <c r="FT37" i="1"/>
  <c r="FR36" i="1"/>
  <c r="FP35" i="1"/>
  <c r="FV33" i="1"/>
  <c r="FT32" i="1"/>
  <c r="FR31" i="1"/>
  <c r="FP30" i="1"/>
  <c r="FV28" i="1"/>
  <c r="FT27" i="1"/>
  <c r="FR26" i="1"/>
  <c r="FP25" i="1"/>
  <c r="FV23" i="1"/>
  <c r="FT22" i="1"/>
  <c r="FR21" i="1"/>
  <c r="FP20" i="1"/>
  <c r="FV18" i="1"/>
  <c r="FT17" i="1"/>
  <c r="FR16" i="1"/>
  <c r="FP15" i="1"/>
  <c r="FV13" i="1"/>
  <c r="FT12" i="1"/>
  <c r="FR11" i="1"/>
  <c r="FP10" i="1"/>
  <c r="FV8" i="1"/>
  <c r="FT7" i="1"/>
  <c r="FR6" i="1"/>
  <c r="FU43" i="1"/>
  <c r="FS42" i="1"/>
  <c r="FQ41" i="1"/>
  <c r="FU38" i="1"/>
  <c r="FS37" i="1"/>
  <c r="FQ36" i="1"/>
  <c r="FU33" i="1"/>
  <c r="FS32" i="1"/>
  <c r="FQ31" i="1"/>
  <c r="FU28" i="1"/>
  <c r="FS27" i="1"/>
  <c r="FQ26" i="1"/>
  <c r="FU23" i="1"/>
  <c r="FS22" i="1"/>
  <c r="FQ21" i="1"/>
  <c r="FU18" i="1"/>
  <c r="FS17" i="1"/>
  <c r="FQ16" i="1"/>
  <c r="FU13" i="1"/>
  <c r="FS12" i="1"/>
  <c r="FQ11" i="1"/>
  <c r="FU8" i="1"/>
  <c r="FS7" i="1"/>
  <c r="FQ6" i="1"/>
  <c r="K38" i="1"/>
  <c r="K28" i="1"/>
  <c r="K18" i="1"/>
  <c r="K8" i="1"/>
  <c r="FS5" i="1"/>
  <c r="FV44" i="1"/>
  <c r="FT43" i="1"/>
  <c r="FR42" i="1"/>
  <c r="FP41" i="1"/>
  <c r="FV39" i="1"/>
  <c r="FT38" i="1"/>
  <c r="FR37" i="1"/>
  <c r="FP36" i="1"/>
  <c r="FV34" i="1"/>
  <c r="FT33" i="1"/>
  <c r="FR32" i="1"/>
  <c r="FP31" i="1"/>
  <c r="FV29" i="1"/>
  <c r="FT28" i="1"/>
  <c r="FR27" i="1"/>
  <c r="FP26" i="1"/>
  <c r="FV24" i="1"/>
  <c r="FT23" i="1"/>
  <c r="FR22" i="1"/>
  <c r="FP21" i="1"/>
  <c r="FV19" i="1"/>
  <c r="FT18" i="1"/>
  <c r="FR17" i="1"/>
  <c r="FP16" i="1"/>
  <c r="FV14" i="1"/>
  <c r="FT13" i="1"/>
  <c r="FR12" i="1"/>
  <c r="FP11" i="1"/>
  <c r="FV9" i="1"/>
  <c r="FT8" i="1"/>
  <c r="FR7" i="1"/>
  <c r="FP6" i="1"/>
  <c r="K37" i="1"/>
  <c r="K27" i="1"/>
  <c r="K17" i="1"/>
  <c r="K7" i="1"/>
  <c r="FE35" i="1"/>
  <c r="FE32" i="1"/>
  <c r="FE33" i="1"/>
  <c r="L41" i="1"/>
  <c r="FE34" i="1"/>
  <c r="AJ30" i="1"/>
  <c r="AJ33" i="1"/>
  <c r="AL43" i="1"/>
  <c r="AI6" i="1"/>
  <c r="AJ29" i="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<sst xmlns="http://schemas.openxmlformats.org/spreadsheetml/2006/main" count="943" uniqueCount="755">
  <si>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</si>
  <si>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</si>
  <si>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</si>
  <si>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</si>
  <si>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</si>
  <si>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</si>
  <si>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</si>
  <si>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</si>
  <si>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</si>
  <si>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</si>
  <si>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</si>
  <si>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</si>
  <si>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</si>
  <si>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</si>
  <si>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</si>
  <si>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</si>
  <si>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</si>
  <si>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</si>
  <si>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</si>
  <si>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</si>
  <si>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</si>
  <si>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</si>
  <si>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</si>
  <si>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</si>
  <si>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</si>
  <si>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</si>
  <si>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</si>
  <si>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</si>
  <si>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</si>
  <si>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</si>
  <si>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</si>
  <si>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</si>
  <si>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</si>
  <si>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</si>
  <si>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</si>
  <si>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</si>
  <si>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</si>
  <si>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</si>
  <si>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</si>
  <si>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</si>
  <si>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</si>
  <si>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</si>
  <si>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</si>
  <si>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</si>
  <si>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</si>
  <si>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</si>
  <si>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</si>
  <si>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</si>
  <si>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</si>
  <si>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</si>
  <si>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</si>
  <si>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</si>
  <si>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</si>
  <si>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</si>
  <si>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</si>
  <si>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</si>
  <si>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</si>
  <si>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</si>
  <si>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</si>
  <si>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</si>
  <si>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</si>
  <si>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</si>
  <si>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</si>
  <si>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</si>
  <si>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</si>
  <si>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</si>
  <si>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</si>
  <si>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</si>
  <si>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</si>
  <si>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</si>
  <si>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</si>
  <si>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</si>
  <si>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</si>
  <si>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</si>
  <si>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</si>
  <si>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</si>
  <si>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</si>
  <si>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</si>
  <si>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</si>
  <si>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</si>
  <si>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</si>
  <si>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</si>
  <si>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</si>
  <si>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</si>
  <si>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</si>
  <si>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</si>
  <si>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</si>
  <si>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</si>
  <si>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</si>
  <si>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</si>
  <si>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</si>
  <si>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</si>
  <si>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</si>
  <si>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</si>
  <si>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</si>
  <si>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</si>
  <si>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</si>
  <si>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</si>
  <si>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</si>
  <si>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</si>
  <si>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</si>
  <si>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</si>
  <si>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</si>
  <si>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</si>
  <si>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</si>
  <si>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</si>
  <si>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</si>
  <si>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</si>
  <si>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</si>
  <si>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</si>
  <si>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</si>
  <si>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</si>
  <si>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</si>
  <si>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</si>
  <si>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</si>
  <si>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</si>
  <si>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</si>
  <si>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</si>
  <si>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</si>
  <si>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</si>
  <si>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</si>
  <si>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</si>
  <si>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</si>
  <si>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</si>
  <si>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</si>
  <si>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</si>
  <si>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</si>
  <si>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</si>
  <si>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</si>
  <si>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</si>
  <si>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</si>
  <si>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</si>
  <si>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</si>
  <si>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</si>
  <si>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</si>
  <si>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</si>
  <si>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</si>
  <si>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</si>
  <si>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</si>
  <si>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</si>
  <si>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</si>
  <si>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</si>
  <si>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</si>
  <si>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</si>
  <si>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</si>
  <si>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</si>
  <si>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</si>
  <si>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</si>
  <si>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</si>
  <si>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</si>
  <si>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</si>
  <si>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</si>
  <si>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</si>
  <si>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</si>
  <si>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</si>
  <si>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</si>
  <si>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</si>
  <si>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</si>
  <si>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</si>
  <si>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</si>
  <si>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</si>
  <si>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</si>
  <si>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</si>
  <si>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</si>
  <si>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</si>
  <si>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</si>
  <si>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</si>
  <si>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</si>
  <si>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</si>
  <si>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</si>
  <si>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</si>
  <si>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</si>
  <si>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</si>
  <si>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</si>
  <si>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</si>
  <si>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</si>
  <si>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</si>
  <si>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</si>
  <si>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</si>
  <si>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</si>
  <si>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</si>
  <si>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</si>
  <si>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</si>
  <si>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</si>
  <si>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</si>
  <si>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</si>
  <si>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</si>
  <si>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</si>
  <si>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</si>
  <si>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</si>
  <si>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</si>
  <si>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</si>
  <si>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</si>
  <si>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</si>
  <si>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</si>
  <si>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</si>
  <si>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</si>
  <si>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</si>
  <si>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</si>
  <si>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</si>
  <si>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</si>
  <si>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</si>
  <si>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</si>
  <si>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</si>
  <si>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</si>
  <si>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</si>
  <si>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</si>
  <si>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</si>
  <si>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</si>
  <si>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</si>
  <si>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</si>
  <si>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</si>
  <si>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</si>
  <si>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</si>
  <si>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</si>
  <si>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</si>
  <si>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</si>
  <si>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</si>
  <si>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</si>
  <si>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</si>
  <si>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</si>
  <si>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</si>
  <si>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</si>
  <si>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</si>
  <si>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</si>
  <si>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</si>
  <si>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</si>
  <si>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</si>
  <si>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</si>
  <si>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</si>
  <si>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</si>
  <si>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</si>
  <si>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</si>
  <si>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</si>
  <si>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</si>
  <si>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</si>
  <si>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</si>
  <si>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</si>
  <si>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</si>
  <si>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</si>
  <si>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</si>
  <si>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</si>
  <si>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</si>
  <si>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</si>
  <si>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</si>
  <si>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</si>
  <si>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</si>
  <si>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</si>
  <si>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</si>
  <si>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</si>
  <si>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</si>
  <si>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</si>
  <si>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</si>
  <si>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</si>
  <si>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</si>
  <si>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</si>
  <si>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</si>
  <si>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</si>
  <si>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</si>
  <si>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</si>
  <si>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</si>
  <si>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</si>
  <si>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</si>
  <si>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</si>
  <si>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</si>
  <si>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</si>
  <si>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</si>
  <si>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</si>
  <si>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</si>
  <si>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</si>
  <si>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</si>
  <si>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</si>
  <si>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</si>
  <si>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</si>
  <si>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</si>
  <si>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</si>
  <si>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</si>
  <si>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</si>
  <si>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</si>
  <si>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</si>
  <si>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</si>
  <si>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</si>
  <si>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</si>
  <si>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</si>
  <si>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</si>
  <si>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</si>
  <si>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</si>
  <si>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</si>
  <si>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</si>
  <si>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</si>
  <si>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</si>
  <si>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</si>
  <si>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</si>
  <si>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</si>
  <si>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</si>
  <si>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</si>
  <si>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</si>
  <si>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</si>
  <si>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</si>
  <si>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</si>
  <si>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</si>
  <si>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</si>
  <si>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</si>
  <si>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</si>
  <si>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</si>
  <si>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</si>
  <si>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</si>
  <si>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</si>
  <si>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</si>
  <si>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</si>
  <si>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</si>
  <si>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</si>
  <si>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</si>
  <si>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</si>
  <si>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</si>
  <si>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</si>
  <si>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</si>
  <si>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</si>
  <si>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</si>
  <si>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</si>
  <si>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</si>
  <si>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</si>
  <si>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</si>
  <si>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</si>
  <si>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</si>
  <si>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</si>
  <si>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</si>
  <si>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</si>
  <si>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</si>
  <si>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</si>
  <si>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</si>
  <si>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</si>
  <si>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</si>
  <si>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</si>
  <si>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</si>
  <si>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</si>
  <si>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</si>
  <si>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</si>
  <si>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</si>
  <si>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</si>
  <si>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</si>
  <si>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</si>
  <si>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</si>
  <si>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</si>
  <si>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</si>
  <si>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</si>
  <si>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</si>
  <si>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</si>
  <si>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</si>
  <si>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</si>
  <si>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</si>
  <si>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</si>
  <si>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</si>
  <si>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</si>
  <si>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</si>
  <si>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</si>
  <si>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</si>
  <si>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</si>
  <si>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</si>
  <si>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</si>
  <si>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</si>
  <si>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</si>
  <si>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</si>
  <si>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</si>
  <si>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</si>
  <si>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</si>
  <si>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</si>
  <si>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</si>
  <si>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</si>
  <si>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</si>
  <si>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</si>
  <si>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</si>
  <si>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</si>
  <si>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</si>
  <si>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</si>
  <si>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</si>
  <si>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</si>
  <si>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</si>
  <si>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</si>
  <si>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</si>
  <si>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</si>
  <si>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</si>
  <si>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</si>
  <si>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</si>
  <si>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</si>
  <si>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</si>
  <si>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</si>
  <si>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</si>
  <si>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</si>
  <si>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</si>
  <si>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</si>
  <si>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</si>
  <si>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</si>
  <si>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</si>
  <si>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</si>
  <si>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</si>
  <si>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</si>
  <si>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</si>
  <si>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</si>
  <si>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</si>
  <si>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</si>
  <si>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</si>
  <si>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</si>
  <si>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</si>
  <si>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</si>
  <si>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</si>
  <si>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</si>
  <si>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</si>
  <si>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</si>
  <si>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</si>
  <si>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</si>
  <si>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</si>
  <si>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</si>
  <si>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</si>
  <si>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</si>
  <si>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</si>
  <si>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</si>
  <si>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</si>
  <si>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</si>
  <si>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</si>
  <si>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</si>
  <si>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</si>
  <si>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</si>
  <si>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</si>
  <si>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</si>
  <si>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</si>
  <si>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</si>
  <si>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</si>
  <si>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</si>
  <si>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</si>
  <si>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</si>
  <si>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</si>
  <si>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</si>
  <si>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</si>
  <si>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</si>
  <si>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</si>
  <si>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</si>
  <si>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</si>
  <si>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</si>
  <si>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</si>
  <si>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</si>
  <si>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</si>
  <si>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</si>
  <si>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</si>
  <si>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</si>
  <si>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</si>
  <si>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</si>
  <si>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</si>
  <si>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</si>
  <si>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</si>
  <si>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</si>
  <si>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</si>
  <si>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</si>
  <si>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</si>
  <si>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</si>
  <si>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</si>
  <si>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</si>
  <si>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</si>
  <si>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</si>
  <si>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</si>
  <si>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</si>
  <si>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</si>
  <si>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</si>
  <si>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</si>
  <si>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</si>
  <si>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</si>
  <si>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</si>
  <si>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</si>
  <si>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</si>
  <si>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</si>
  <si>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</si>
  <si>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</si>
  <si>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</si>
  <si>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</si>
  <si>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</si>
  <si>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</si>
  <si>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</si>
  <si>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</si>
  <si>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</si>
  <si>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</si>
  <si>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</si>
  <si>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</si>
  <si>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</si>
  <si>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</si>
  <si>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</si>
  <si>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</si>
  <si>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</si>
  <si>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</si>
  <si>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</si>
  <si>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</si>
  <si>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</si>
  <si>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</si>
  <si>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</si>
  <si>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</si>
  <si>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</si>
  <si>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</si>
  <si>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</si>
  <si>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</si>
  <si>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</si>
  <si>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</si>
  <si>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</si>
  <si>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</si>
  <si>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</si>
  <si>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</si>
  <si>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</si>
  <si>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</si>
  <si>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</si>
  <si>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</si>
  <si>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</si>
  <si>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</si>
  <si>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</si>
  <si>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</si>
  <si>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</si>
  <si>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</si>
  <si>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</si>
  <si>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</si>
  <si>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</si>
  <si>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</si>
  <si>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</si>
  <si>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</si>
  <si>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</si>
  <si>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</si>
  <si>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</si>
  <si>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</si>
  <si>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</si>
  <si>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</si>
  <si>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</si>
  <si>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</si>
  <si>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</si>
  <si>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</si>
  <si>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</si>
  <si>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</si>
  <si>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</si>
  <si>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</si>
  <si>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</si>
  <si>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</si>
  <si>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</si>
  <si>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</si>
  <si>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</si>
  <si>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</si>
  <si>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</si>
  <si>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</si>
  <si>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</si>
  <si>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</si>
  <si>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</si>
  <si>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</si>
  <si>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</si>
  <si>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</si>
  <si>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</si>
  <si>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</si>
  <si>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</si>
  <si>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</si>
  <si>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</si>
  <si>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</si>
  <si>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</si>
  <si>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</si>
  <si>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</si>
  <si>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</si>
  <si>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</si>
  <si>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</si>
  <si>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</si>
  <si>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</si>
  <si>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</si>
  <si>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</si>
  <si>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</si>
  <si>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</si>
  <si>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</si>
  <si>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</si>
  <si>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</si>
  <si>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</si>
  <si>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</si>
  <si>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</si>
  <si>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</si>
  <si>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</si>
  <si>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</si>
  <si>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</si>
  <si>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</si>
  <si>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</si>
  <si>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</si>
  <si>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</si>
  <si>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</si>
  <si>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</si>
  <si>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</si>
  <si>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</si>
  <si>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</si>
  <si>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</si>
  <si>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</si>
  <si>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</si>
  <si>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</si>
  <si>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</si>
  <si>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</si>
  <si>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</si>
  <si>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</si>
  <si>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</si>
  <si>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</si>
  <si>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</si>
  <si>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</si>
  <si>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</si>
  <si>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</si>
  <si>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</si>
  <si>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</si>
  <si>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</si>
  <si>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</si>
  <si>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</si>
  <si>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</si>
  <si>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</si>
  <si>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</si>
  <si>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</si>
  <si>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</si>
  <si>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</si>
  <si>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</si>
  <si>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</si>
  <si>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</si>
  <si>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</si>
  <si>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</si>
  <si>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</si>
  <si>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</si>
  <si>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</si>
  <si>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</si>
  <si>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</si>
  <si>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</si>
  <si>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</si>
  <si>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</si>
  <si>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</si>
  <si>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</si>
  <si>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</si>
  <si>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</si>
  <si>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</si>
  <si>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</si>
  <si>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</si>
  <si>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</si>
  <si>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</si>
  <si>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</si>
  <si>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</si>
  <si>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</si>
  <si>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</si>
  <si>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</si>
  <si>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</si>
  <si>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</si>
  <si>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</si>
  <si>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</si>
  <si>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</si>
  <si>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</si>
  <si>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</si>
  <si>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</si>
  <si>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</si>
  <si>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</si>
  <si>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</si>
  <si>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</si>
  <si>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</si>
  <si>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</si>
  <si>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</si>
  <si>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</si>
  <si>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</si>
  <si>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</si>
  <si>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</si>
  <si>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</si>
  <si>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</si>
  <si>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</si>
  <si>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</si>
  <si>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</si>
  <si>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</si>
  <si>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</si>
  <si>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</si>
  <si>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</si>
  <si>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</si>
  <si>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</si>
  <si>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</si>
  <si>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</si>
  <si>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</si>
  <si>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</si>
  <si>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</si>
  <si>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</si>
  <si>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</si>
  <si>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</si>
  <si>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</si>
  <si>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</si>
  <si>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</si>
  <si>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</si>
  <si>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</si>
  <si>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</si>
  <si>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</si>
  <si>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</si>
  <si>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</si>
  <si>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</si>
  <si>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</si>
  <si>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</si>
  <si>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</si>
  <si>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</si>
  <si>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</si>
  <si>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</si>
  <si>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</si>
  <si>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</si>
  <si>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</si>
  <si>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</si>
  <si>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</si>
  <si>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</si>
  <si>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</si>
  <si>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</si>
  <si>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</si>
  <si>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</si>
  <si>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</si>
  <si>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</si>
  <si>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</si>
  <si>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</si>
  <si>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</si>
  <si>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</si>
  <si>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</si>
  <si>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</si>
  <si>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</si>
  <si>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</si>
  <si>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</si>
  <si>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</si>
  <si>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</si>
  <si>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</si>
  <si>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</si>
  <si>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</si>
  <si>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</si>
  <si>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</si>
  <si>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</si>
  <si>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</si>
  <si>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</si>
  <si>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</si>
  <si>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</si>
  <si>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</si>
  <si>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</si>
  <si>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</si>
  <si>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</si>
  <si>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</si>
  <si>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</si>
  <si>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</si>
  <si>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</si>
  <si>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</si>
  <si>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</si>
  <si>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</si>
  <si>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</si>
  <si>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</si>
  <si>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</si>
  <si>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</si>
  <si>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</si>
  <si>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</si>
  <si>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</si>
  <si>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</si>
  <si>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</si>
  <si>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</si>
  <si>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</si>
  <si>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</si>
  <si>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</si>
  <si>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</si>
  <si>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</si>
  <si>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</si>
  <si>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</si>
  <si>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</si>
  <si>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44.99</t>
  </si>
  <si>
    <t>49.99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</si>
</sst>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ersatztastatur  Hintergrundbeleuchtung für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computercomponent</v>
      </c>
      <c r="B5" s="33" t="str">
        <f>IF(ISBLANK(Values!E4),"",Values!F4)</f>
        <v>Lenovo T460s Regular - DE</v>
      </c>
      <c r="C5" s="29" t="str">
        <f>IF(ISBLANK(Values!E4),"","TellusRem")</f>
        <v>TellusRem</v>
      </c>
      <c r="D5" s="28">
        <f>IF(ISBLANK(Values!E4),"",Values!E4)</f>
        <v>5714401465010</v>
      </c>
      <c r="E5" s="1" t="str">
        <f>IF(ISBLANK(Values!E4),"","EAN")</f>
        <v>EAN</v>
      </c>
      <c r="F5" s="27" t="str">
        <f>IF(ISBLANK(Values!E4),"",IF(Values!J4, SUBSTITUTE(Values!$B$1, "{language}", Values!H4) &amp; " " &amp;Values!$B$3, SUBSTITUTE(Values!$B$2, "{language}", Values!$H4) &amp; " " &amp;Values!$B$3))</f>
        <v>ersatztastatur Deutsche Nicht Hintergrundbeleuchtung für Lenovo Thinkpad T460s T470s</v>
      </c>
      <c r="G5" s="29" t="str">
        <f>IF(ISBLANK(Values!E4),"","TellusRem")</f>
        <v>TellusRem</v>
      </c>
      <c r="H5" s="1" t="str">
        <f>IF(ISBLANK(Values!E4),"",Values!$B$16)</f>
        <v>computer-keyboards</v>
      </c>
      <c r="I5" s="1" t="str">
        <f>IF(ISBLANK(Values!E4),"","4730574031")</f>
        <v>4730574031</v>
      </c>
      <c r="J5" s="31" t="str">
        <f>IF(ISBLANK(Values!E4),"",Values!F4 )</f>
        <v>Lenovo T460s Regular - DE</v>
      </c>
      <c r="K5" s="27" t="str">
        <f>IF(IF(ISBLANK(Values!E4),"",IF(Values!J4, Values!$B$4, Values!$B$5))=0,"",IF(ISBLANK(Values!E4),"",IF(Values!J4, Values!$B$4, Values!$B$5)))</f>
        <v>44.99</v>
      </c>
      <c r="L5" s="27" t="str">
        <f>IF(ISBLANK(Values!E4),"",IF($CO5="DEFAULT", Values!$B$18, ""))</f>
        <v/>
      </c>
      <c r="M5" s="27" t="str">
        <f>IF(ISBLANK(Values!E4),"",Values!$M4)</f>
        <v>https://raw.githubusercontent.com/PatrickVibild/TellusAmazonPictures/master/pictures/Lenovo/T460S/RG/DE/1.jpg</v>
      </c>
      <c r="N5" s="27" t="str">
        <f>IF(ISBLANK(Values!$F4),"",Values!N4)</f>
        <v>https://raw.githubusercontent.com/PatrickVibild/TellusAmazonPictures/master/pictures/Lenovo/T460S/RG/DE/2.jpg</v>
      </c>
      <c r="O5" s="27" t="str">
        <f>IF(ISBLANK(Values!$F4),"",Values!O4)</f>
        <v>https://raw.githubusercontent.com/PatrickVibild/TellusAmazonPictures/master/pictures/Lenovo/T460S/RG/DE/3.jpg</v>
      </c>
      <c r="P5" s="27" t="str">
        <f>IF(ISBLANK(Values!$F4),"",Values!P4)</f>
        <v>https://raw.githubusercontent.com/PatrickVibild/TellusAmazonPictures/master/pictures/Lenovo/T460S/RG/DE/4.jpg</v>
      </c>
      <c r="Q5" s="27" t="str">
        <f>IF(ISBLANK(Values!$F4),"",Values!Q4)</f>
        <v>https://raw.githubusercontent.com/PatrickVibild/TellusAmazonPictures/master/pictures/Lenovo/T460S/RG/DE/5.jpg</v>
      </c>
      <c r="R5" s="27" t="str">
        <f>IF(ISBLANK(Values!$F4),"",Values!R4)</f>
        <v>https://raw.githubusercontent.com/PatrickVibild/TellusAmazonPictures/master/pictures/Lenovo/T460S/RG/DE/6.jpg</v>
      </c>
      <c r="S5" s="27" t="str">
        <f>IF(ISBLANK(Values!$F4),"",Values!S4)</f>
        <v>https://raw.githubusercontent.com/PatrickVibild/TellusAmazonPictures/master/pictures/Lenovo/T460S/RG/DE/7.jpg</v>
      </c>
      <c r="T5" s="27" t="str">
        <f>IF(ISBLANK(Values!$F4),"",Values!T4)</f>
        <v>https://raw.githubusercontent.com/PatrickVibild/TellusAmazonPictures/master/pictures/Lenovo/T460S/RG/DE/8.jpg</v>
      </c>
      <c r="U5" s="27" t="str">
        <f>IF(ISBLANK(Values!$F4),"",Values!U4)</f>
        <v>https://raw.githubusercontent.com/PatrickVibild/TellusAmazonPictures/master/pictures/Lenovo/T460S/RG/DE/9.jpg</v>
      </c>
      <c r="W5" s="29" t="str">
        <f>IF(ISBLANK(Values!E4),"","Child")</f>
        <v>Child</v>
      </c>
      <c r="X5" s="29" t="str">
        <f>IF(ISBLANK(Values!E4),"",Values!$B$13)</f>
        <v>Lenovo T460s parent</v>
      </c>
      <c r="Y5" s="31" t="str">
        <f>IF(ISBLANK(Values!E4),"","Size-Color")</f>
        <v>Size-Color</v>
      </c>
      <c r="Z5" s="29" t="str">
        <f>IF(ISBLANK(Values!E4),"","variation")</f>
        <v>variation</v>
      </c>
      <c r="AA5" s="1"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34"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t="str">
        <f>IF(ISBLANK(Values!$E4), "", "not_applicable")</f>
        <v>not_applicable</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64" x14ac:dyDescent="0.2">
      <c r="A6" s="1" t="str">
        <f>IF(ISBLANK(Values!E5),"",IF(Values!$B$37="EU","computercomponent","computer"))</f>
        <v>computercomponent</v>
      </c>
      <c r="B6" s="33" t="str">
        <f>IF(ISBLANK(Values!E5),"",Values!F5)</f>
        <v>Lenovo T460s Regular - FR</v>
      </c>
      <c r="C6" s="29" t="str">
        <f>IF(ISBLANK(Values!E5),"","TellusRem")</f>
        <v>TellusRem</v>
      </c>
      <c r="D6" s="28">
        <f>IF(ISBLANK(Values!E5),"",Values!E5)</f>
        <v>5714401465027</v>
      </c>
      <c r="E6" s="1" t="str">
        <f>IF(ISBLANK(Values!E5),"","EAN")</f>
        <v>EAN</v>
      </c>
      <c r="F6" s="27" t="str">
        <f>IF(ISBLANK(Values!E5),"",IF(Values!J5, SUBSTITUTE(Values!$B$1, "{language}", Values!H5) &amp; " " &amp;Values!$B$3, SUBSTITUTE(Values!$B$2, "{language}", Values!$H5) &amp; " " &amp;Values!$B$3))</f>
        <v>ersatztastatur Französisch Nicht Hintergrundbeleuchtung für Lenovo Thinkpad T460s T470s</v>
      </c>
      <c r="G6" s="29" t="str">
        <f>IF(ISBLANK(Values!E5),"","TellusRem")</f>
        <v>TellusRem</v>
      </c>
      <c r="H6" s="1" t="str">
        <f>IF(ISBLANK(Values!E5),"",Values!$B$16)</f>
        <v>computer-keyboards</v>
      </c>
      <c r="I6" s="1" t="str">
        <f>IF(ISBLANK(Values!E5),"","4730574031")</f>
        <v>4730574031</v>
      </c>
      <c r="J6" s="31" t="str">
        <f>IF(ISBLANK(Values!E5),"",Values!F5 )</f>
        <v>Lenovo T460s Regular - FR</v>
      </c>
      <c r="K6" s="27" t="str">
        <f>IF(IF(ISBLANK(Values!E5),"",IF(Values!J5, Values!$B$4, Values!$B$5))=0,"",IF(ISBLANK(Values!E5),"",IF(Values!J5, Values!$B$4, Values!$B$5)))</f>
        <v>44.99</v>
      </c>
      <c r="L6" s="27" t="str">
        <f>IF(ISBLANK(Values!E5),"",IF($CO6="DEFAULT", Values!$B$18, ""))</f>
        <v/>
      </c>
      <c r="M6" s="27" t="str">
        <f>IF(ISBLANK(Values!E5),"",Values!$M5)</f>
        <v>https://raw.githubusercontent.com/PatrickVibild/TellusAmazonPictures/master/pictures/Lenovo/T460S/RG/FR/1.jpg</v>
      </c>
      <c r="N6" s="27" t="str">
        <f>IF(ISBLANK(Values!$F5),"",Values!N5)</f>
        <v>https://raw.githubusercontent.com/PatrickVibild/TellusAmazonPictures/master/pictures/Lenovo/T460S/RG/FR/2.jpg</v>
      </c>
      <c r="O6" s="27" t="str">
        <f>IF(ISBLANK(Values!$F5),"",Values!O5)</f>
        <v>https://raw.githubusercontent.com/PatrickVibild/TellusAmazonPictures/master/pictures/Lenovo/T460S/RG/FR/3.jpg</v>
      </c>
      <c r="P6" s="27" t="str">
        <f>IF(ISBLANK(Values!$F5),"",Values!P5)</f>
        <v>https://raw.githubusercontent.com/PatrickVibild/TellusAmazonPictures/master/pictures/Lenovo/T460S/RG/FR/4.jpg</v>
      </c>
      <c r="Q6" s="27" t="str">
        <f>IF(ISBLANK(Values!$F5),"",Values!Q5)</f>
        <v>https://raw.githubusercontent.com/PatrickVibild/TellusAmazonPictures/master/pictures/Lenovo/T460S/RG/FR/5.jpg</v>
      </c>
      <c r="R6" s="27" t="str">
        <f>IF(ISBLANK(Values!$F5),"",Values!R5)</f>
        <v>https://raw.githubusercontent.com/PatrickVibild/TellusAmazonPictures/master/pictures/Lenovo/T460S/RG/FR/6.jpg</v>
      </c>
      <c r="S6" s="27" t="str">
        <f>IF(ISBLANK(Values!$F5),"",Values!S5)</f>
        <v>https://raw.githubusercontent.com/PatrickVibild/TellusAmazonPictures/master/pictures/Lenovo/T460S/RG/FR/7.jpg</v>
      </c>
      <c r="T6" s="27" t="str">
        <f>IF(ISBLANK(Values!$F5),"",Values!T5)</f>
        <v>https://raw.githubusercontent.com/PatrickVibild/TellusAmazonPictures/master/pictures/Lenovo/T460S/RG/FR/8.jpg</v>
      </c>
      <c r="U6" s="27" t="str">
        <f>IF(ISBLANK(Values!$F5),"",Values!U5)</f>
        <v>https://raw.githubusercontent.com/PatrickVibild/TellusAmazonPictures/master/pictures/Lenovo/T460S/RG/FR/9.jpg</v>
      </c>
      <c r="W6" s="29" t="str">
        <f>IF(ISBLANK(Values!E5),"","Child")</f>
        <v>Child</v>
      </c>
      <c r="X6" s="29" t="str">
        <f>IF(ISBLANK(Values!E5),"",Values!$B$13)</f>
        <v>Lenovo T460s parent</v>
      </c>
      <c r="Y6" s="31" t="str">
        <f>IF(ISBLANK(Values!E5),"","Size-Color")</f>
        <v>Size-Color</v>
      </c>
      <c r="Z6" s="29" t="str">
        <f>IF(ISBLANK(Values!E5),"","variation")</f>
        <v>variation</v>
      </c>
      <c r="AA6" s="1"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34"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t="str">
        <f>IF(ISBLANK(Values!$E5), "", "not_applicable")</f>
        <v>not_applicable</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44.99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row>
    <row r="7" spans="1:192" ht="64" x14ac:dyDescent="0.2">
      <c r="A7" s="1" t="str">
        <f>IF(ISBLANK(Values!E6),"",IF(Values!$B$37="EU","computercomponent","computer"))</f>
        <v>computercomponent</v>
      </c>
      <c r="B7" s="33" t="str">
        <f>IF(ISBLANK(Values!E6),"",Values!F6)</f>
        <v>Lenovo T460s Regular - IT</v>
      </c>
      <c r="C7" s="29" t="str">
        <f>IF(ISBLANK(Values!E6),"","TellusRem")</f>
        <v>TellusRem</v>
      </c>
      <c r="D7" s="28">
        <f>IF(ISBLANK(Values!E6),"",Values!E6)</f>
        <v>5714401465034</v>
      </c>
      <c r="E7" s="1" t="str">
        <f>IF(ISBLANK(Values!E6),"","EAN")</f>
        <v>EAN</v>
      </c>
      <c r="F7" s="27" t="str">
        <f>IF(ISBLANK(Values!E6),"",IF(Values!J6, SUBSTITUTE(Values!$B$1, "{language}", Values!H6) &amp; " " &amp;Values!$B$3, SUBSTITUTE(Values!$B$2, "{language}", Values!$H6) &amp; " " &amp;Values!$B$3))</f>
        <v>ersatztastatur Italienisch Nicht Hintergrundbeleuchtung für Lenovo Thinkpad T460s T470s</v>
      </c>
      <c r="G7" s="29" t="str">
        <f>IF(ISBLANK(Values!E6),"","TellusRem")</f>
        <v>TellusRem</v>
      </c>
      <c r="H7" s="1" t="str">
        <f>IF(ISBLANK(Values!E6),"",Values!$B$16)</f>
        <v>computer-keyboards</v>
      </c>
      <c r="I7" s="1" t="str">
        <f>IF(ISBLANK(Values!E6),"","4730574031")</f>
        <v>4730574031</v>
      </c>
      <c r="J7" s="31" t="str">
        <f>IF(ISBLANK(Values!E6),"",Values!F6 )</f>
        <v>Lenovo T460s Regular - IT</v>
      </c>
      <c r="K7" s="27" t="str">
        <f>IF(IF(ISBLANK(Values!E6),"",IF(Values!J6, Values!$B$4, Values!$B$5))=0,"",IF(ISBLANK(Values!E6),"",IF(Values!J6, Values!$B$4, Values!$B$5)))</f>
        <v>44.99</v>
      </c>
      <c r="L7" s="27" t="str">
        <f>IF(ISBLANK(Values!E6),"",IF($CO7="DEFAULT", Values!$B$18, ""))</f>
        <v/>
      </c>
      <c r="M7" s="27" t="str">
        <f>IF(ISBLANK(Values!E6),"",Values!$M6)</f>
        <v>https://raw.githubusercontent.com/PatrickVibild/TellusAmazonPictures/master/pictures/Lenovo/T460S/RG/IT/1.jpg</v>
      </c>
      <c r="N7" s="27" t="str">
        <f>IF(ISBLANK(Values!$F6),"",Values!N6)</f>
        <v>https://raw.githubusercontent.com/PatrickVibild/TellusAmazonPictures/master/pictures/Lenovo/T460S/RG/IT/2.jpg</v>
      </c>
      <c r="O7" s="27" t="str">
        <f>IF(ISBLANK(Values!$F6),"",Values!O6)</f>
        <v>https://raw.githubusercontent.com/PatrickVibild/TellusAmazonPictures/master/pictures/Lenovo/T460S/RG/IT/3.jpg</v>
      </c>
      <c r="P7" s="27" t="str">
        <f>IF(ISBLANK(Values!$F6),"",Values!P6)</f>
        <v>https://raw.githubusercontent.com/PatrickVibild/TellusAmazonPictures/master/pictures/Lenovo/T460S/RG/IT/4.jpg</v>
      </c>
      <c r="Q7" s="27" t="str">
        <f>IF(ISBLANK(Values!$F6),"",Values!Q6)</f>
        <v>https://raw.githubusercontent.com/PatrickVibild/TellusAmazonPictures/master/pictures/Lenovo/T460S/RG/IT/5.jpg</v>
      </c>
      <c r="R7" s="27" t="str">
        <f>IF(ISBLANK(Values!$F6),"",Values!R6)</f>
        <v>https://raw.githubusercontent.com/PatrickVibild/TellusAmazonPictures/master/pictures/Lenovo/T460S/RG/IT/6.jpg</v>
      </c>
      <c r="S7" s="27" t="str">
        <f>IF(ISBLANK(Values!$F6),"",Values!S6)</f>
        <v>https://raw.githubusercontent.com/PatrickVibild/TellusAmazonPictures/master/pictures/Lenovo/T460S/RG/IT/7.jpg</v>
      </c>
      <c r="T7" s="27" t="str">
        <f>IF(ISBLANK(Values!$F6),"",Values!T6)</f>
        <v>https://raw.githubusercontent.com/PatrickVibild/TellusAmazonPictures/master/pictures/Lenovo/T460S/RG/IT/8.jpg</v>
      </c>
      <c r="U7" s="27" t="str">
        <f>IF(ISBLANK(Values!$F6),"",Values!U6)</f>
        <v>https://raw.githubusercontent.com/PatrickVibild/TellusAmazonPictures/master/pictures/Lenovo/T460S/RG/IT/9.jpg</v>
      </c>
      <c r="W7" s="29" t="str">
        <f>IF(ISBLANK(Values!E6),"","Child")</f>
        <v>Child</v>
      </c>
      <c r="X7" s="29" t="str">
        <f>IF(ISBLANK(Values!E6),"",Values!$B$13)</f>
        <v>Lenovo T460s parent</v>
      </c>
      <c r="Y7" s="31" t="str">
        <f>IF(ISBLANK(Values!E6),"","Size-Color")</f>
        <v>Size-Color</v>
      </c>
      <c r="Z7" s="29" t="str">
        <f>IF(ISBLANK(Values!E6),"","variation")</f>
        <v>variation</v>
      </c>
      <c r="AA7" s="1"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34"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t="str">
        <f>IF(ISBLANK(Values!$E6), "", "not_applicable")</f>
        <v>not_applicable</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44.99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row>
    <row r="8" spans="1:192" ht="64" x14ac:dyDescent="0.2">
      <c r="A8" s="1" t="str">
        <f>IF(ISBLANK(Values!E7),"",IF(Values!$B$37="EU","computercomponent","computer"))</f>
        <v>computercomponent</v>
      </c>
      <c r="B8" s="33" t="str">
        <f>IF(ISBLANK(Values!E7),"",Values!F7)</f>
        <v>Lenovo T460s Regular - ES</v>
      </c>
      <c r="C8" s="29" t="str">
        <f>IF(ISBLANK(Values!E7),"","TellusRem")</f>
        <v>TellusRem</v>
      </c>
      <c r="D8" s="28">
        <f>IF(ISBLANK(Values!E7),"",Values!E7)</f>
        <v>5714401465041</v>
      </c>
      <c r="E8" s="1" t="str">
        <f>IF(ISBLANK(Values!E7),"","EAN")</f>
        <v>EAN</v>
      </c>
      <c r="F8" s="27" t="str">
        <f>IF(ISBLANK(Values!E7),"",IF(Values!J7, SUBSTITUTE(Values!$B$1, "{language}", Values!H7) &amp; " " &amp;Values!$B$3, SUBSTITUTE(Values!$B$2, "{language}", Values!$H7) &amp; " " &amp;Values!$B$3))</f>
        <v>ersatztastatur Spanisch Nicht Hintergrundbeleuchtung für Lenovo Thinkpad T460s T470s</v>
      </c>
      <c r="G8" s="29" t="str">
        <f>IF(ISBLANK(Values!E7),"","TellusRem")</f>
        <v>TellusRem</v>
      </c>
      <c r="H8" s="1" t="str">
        <f>IF(ISBLANK(Values!E7),"",Values!$B$16)</f>
        <v>computer-keyboards</v>
      </c>
      <c r="I8" s="1" t="str">
        <f>IF(ISBLANK(Values!E7),"","4730574031")</f>
        <v>4730574031</v>
      </c>
      <c r="J8" s="31" t="str">
        <f>IF(ISBLANK(Values!E7),"",Values!F7 )</f>
        <v>Lenovo T460s Regular - ES</v>
      </c>
      <c r="K8" s="27" t="str">
        <f>IF(IF(ISBLANK(Values!E7),"",IF(Values!J7, Values!$B$4, Values!$B$5))=0,"",IF(ISBLANK(Values!E7),"",IF(Values!J7, Values!$B$4, Values!$B$5)))</f>
        <v>44.99</v>
      </c>
      <c r="L8" s="27" t="str">
        <f>IF(ISBLANK(Values!E7),"",IF($CO8="DEFAULT", Values!$B$18, ""))</f>
        <v/>
      </c>
      <c r="M8" s="27" t="str">
        <f>IF(ISBLANK(Values!E7),"",Values!$M7)</f>
        <v>https://raw.githubusercontent.com/PatrickVibild/TellusAmazonPictures/master/pictures/Lenovo/T460S/RG/ES/1.jpg</v>
      </c>
      <c r="N8" s="27" t="str">
        <f>IF(ISBLANK(Values!$F7),"",Values!N7)</f>
        <v>https://raw.githubusercontent.com/PatrickVibild/TellusAmazonPictures/master/pictures/Lenovo/T460S/RG/ES/2.jpg</v>
      </c>
      <c r="O8" s="27" t="str">
        <f>IF(ISBLANK(Values!$F7),"",Values!O7)</f>
        <v>https://raw.githubusercontent.com/PatrickVibild/TellusAmazonPictures/master/pictures/Lenovo/T460S/RG/ES/3.jpg</v>
      </c>
      <c r="P8" s="27" t="str">
        <f>IF(ISBLANK(Values!$F7),"",Values!P7)</f>
        <v>https://raw.githubusercontent.com/PatrickVibild/TellusAmazonPictures/master/pictures/Lenovo/T460S/RG/ES/4.jpg</v>
      </c>
      <c r="Q8" s="27" t="str">
        <f>IF(ISBLANK(Values!$F7),"",Values!Q7)</f>
        <v>https://raw.githubusercontent.com/PatrickVibild/TellusAmazonPictures/master/pictures/Lenovo/T460S/RG/ES/5.jpg</v>
      </c>
      <c r="R8" s="27" t="str">
        <f>IF(ISBLANK(Values!$F7),"",Values!R7)</f>
        <v>https://raw.githubusercontent.com/PatrickVibild/TellusAmazonPictures/master/pictures/Lenovo/T460S/RG/ES/6.jpg</v>
      </c>
      <c r="S8" s="27" t="str">
        <f>IF(ISBLANK(Values!$F7),"",Values!S7)</f>
        <v>https://raw.githubusercontent.com/PatrickVibild/TellusAmazonPictures/master/pictures/Lenovo/T460S/RG/ES/7.jpg</v>
      </c>
      <c r="T8" s="27" t="str">
        <f>IF(ISBLANK(Values!$F7),"",Values!T7)</f>
        <v>https://raw.githubusercontent.com/PatrickVibild/TellusAmazonPictures/master/pictures/Lenovo/T460S/RG/ES/8.jpg</v>
      </c>
      <c r="U8" s="27" t="str">
        <f>IF(ISBLANK(Values!$F7),"",Values!U7)</f>
        <v>https://raw.githubusercontent.com/PatrickVibild/TellusAmazonPictures/master/pictures/Lenovo/T460S/RG/ES/9.jpg</v>
      </c>
      <c r="W8" s="29" t="str">
        <f>IF(ISBLANK(Values!E7),"","Child")</f>
        <v>Child</v>
      </c>
      <c r="X8" s="29" t="str">
        <f>IF(ISBLANK(Values!E7),"",Values!$B$13)</f>
        <v>Lenovo T460s parent</v>
      </c>
      <c r="Y8" s="31" t="str">
        <f>IF(ISBLANK(Values!E7),"","Size-Color")</f>
        <v>Size-Color</v>
      </c>
      <c r="Z8" s="29" t="str">
        <f>IF(ISBLANK(Values!E7),"","variation")</f>
        <v>variation</v>
      </c>
      <c r="AA8" s="1"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34"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t="str">
        <f>IF(ISBLANK(Values!$E7), "", "not_applicable")</f>
        <v>not_applicable</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44.99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row>
    <row r="9" spans="1:192" ht="64" x14ac:dyDescent="0.2">
      <c r="A9" s="1" t="str">
        <f>IF(ISBLANK(Values!E8),"",IF(Values!$B$37="EU","computercomponent","computer"))</f>
        <v>computercomponent</v>
      </c>
      <c r="B9" s="33" t="str">
        <f>IF(ISBLANK(Values!E8),"",Values!F8)</f>
        <v>Lenovo T460s Regular - UK</v>
      </c>
      <c r="C9" s="29" t="str">
        <f>IF(ISBLANK(Values!E8),"","TellusRem")</f>
        <v>TellusRem</v>
      </c>
      <c r="D9" s="28">
        <f>IF(ISBLANK(Values!E8),"",Values!E8)</f>
        <v>5714401465058</v>
      </c>
      <c r="E9" s="1" t="str">
        <f>IF(ISBLANK(Values!E8),"","EAN")</f>
        <v>EAN</v>
      </c>
      <c r="F9" s="27" t="str">
        <f>IF(ISBLANK(Values!E8),"",IF(Values!J8, SUBSTITUTE(Values!$B$1, "{language}", Values!H8) &amp; " " &amp;Values!$B$3, SUBSTITUTE(Values!$B$2, "{language}", Values!$H8) &amp; " " &amp;Values!$B$3))</f>
        <v>ersatztastatur UK Nicht Hintergrundbeleuchtung für Lenovo Thinkpad T460s T470s</v>
      </c>
      <c r="G9" s="29" t="str">
        <f>IF(ISBLANK(Values!E8),"","TellusRem")</f>
        <v>TellusRem</v>
      </c>
      <c r="H9" s="1" t="str">
        <f>IF(ISBLANK(Values!E8),"",Values!$B$16)</f>
        <v>computer-keyboards</v>
      </c>
      <c r="I9" s="1" t="str">
        <f>IF(ISBLANK(Values!E8),"","4730574031")</f>
        <v>4730574031</v>
      </c>
      <c r="J9" s="31" t="str">
        <f>IF(ISBLANK(Values!E8),"",Values!F8 )</f>
        <v>Lenovo T460s Regular - UK</v>
      </c>
      <c r="K9" s="27" t="str">
        <f>IF(IF(ISBLANK(Values!E8),"",IF(Values!J8, Values!$B$4, Values!$B$5))=0,"",IF(ISBLANK(Values!E8),"",IF(Values!J8, Values!$B$4, Values!$B$5)))</f>
        <v>44.99</v>
      </c>
      <c r="L9" s="27" t="str">
        <f>IF(ISBLANK(Values!E8),"",IF($CO9="DEFAULT", Values!$B$18, ""))</f>
        <v/>
      </c>
      <c r="M9" s="27" t="str">
        <f>IF(ISBLANK(Values!E8),"",Values!$M8)</f>
        <v>https://raw.githubusercontent.com/PatrickVibild/TellusAmazonPictures/master/pictures/Lenovo/T460S/RG/UK/1.jpg</v>
      </c>
      <c r="N9" s="27" t="str">
        <f>IF(ISBLANK(Values!$F8),"",Values!N8)</f>
        <v>https://raw.githubusercontent.com/PatrickVibild/TellusAmazonPictures/master/pictures/Lenovo/T460S/RG/UK/2.jpg</v>
      </c>
      <c r="O9" s="27" t="str">
        <f>IF(ISBLANK(Values!$F8),"",Values!O8)</f>
        <v>https://raw.githubusercontent.com/PatrickVibild/TellusAmazonPictures/master/pictures/Lenovo/T460S/RG/UK/3.jpg</v>
      </c>
      <c r="P9" s="27" t="str">
        <f>IF(ISBLANK(Values!$F8),"",Values!P8)</f>
        <v>https://raw.githubusercontent.com/PatrickVibild/TellusAmazonPictures/master/pictures/Lenovo/T460S/RG/UK/4.jpg</v>
      </c>
      <c r="Q9" s="27" t="str">
        <f>IF(ISBLANK(Values!$F8),"",Values!Q8)</f>
        <v>https://raw.githubusercontent.com/PatrickVibild/TellusAmazonPictures/master/pictures/Lenovo/T460S/RG/UK/5.jpg</v>
      </c>
      <c r="R9" s="27" t="str">
        <f>IF(ISBLANK(Values!$F8),"",Values!R8)</f>
        <v>https://raw.githubusercontent.com/PatrickVibild/TellusAmazonPictures/master/pictures/Lenovo/T460S/RG/UK/6.jpg</v>
      </c>
      <c r="S9" s="27" t="str">
        <f>IF(ISBLANK(Values!$F8),"",Values!S8)</f>
        <v>https://raw.githubusercontent.com/PatrickVibild/TellusAmazonPictures/master/pictures/Lenovo/T460S/RG/UK/7.jpg</v>
      </c>
      <c r="T9" s="27" t="str">
        <f>IF(ISBLANK(Values!$F8),"",Values!T8)</f>
        <v>https://raw.githubusercontent.com/PatrickVibild/TellusAmazonPictures/master/pictures/Lenovo/T460S/RG/UK/8.jpg</v>
      </c>
      <c r="U9" s="27" t="str">
        <f>IF(ISBLANK(Values!$F8),"",Values!U8)</f>
        <v>https://raw.githubusercontent.com/PatrickVibild/TellusAmazonPictures/master/pictures/Lenovo/T460S/RG/UK/9.jpg</v>
      </c>
      <c r="W9" s="29" t="str">
        <f>IF(ISBLANK(Values!E8),"","Child")</f>
        <v>Child</v>
      </c>
      <c r="X9" s="29" t="str">
        <f>IF(ISBLANK(Values!E8),"",Values!$B$13)</f>
        <v>Lenovo T460s parent</v>
      </c>
      <c r="Y9" s="31" t="str">
        <f>IF(ISBLANK(Values!E8),"","Size-Color")</f>
        <v>Size-Color</v>
      </c>
      <c r="Z9" s="29" t="str">
        <f>IF(ISBLANK(Values!E8),"","variation")</f>
        <v>variation</v>
      </c>
      <c r="AA9" s="1"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34"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t="str">
        <f>IF(ISBLANK(Values!$E8), "", "not_applicable")</f>
        <v>not_applicable</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44.99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row>
    <row r="10" spans="1:192" ht="64" x14ac:dyDescent="0.2">
      <c r="A10" s="1" t="str">
        <f>IF(ISBLANK(Values!E9),"",IF(Values!$B$37="EU","computercomponent","computer"))</f>
        <v>computercomponent</v>
      </c>
      <c r="B10" s="33" t="str">
        <f>IF(ISBLANK(Values!E9),"",Values!F9)</f>
        <v>Lenovo T460s Regular - NOR</v>
      </c>
      <c r="C10" s="29" t="str">
        <f>IF(ISBLANK(Values!E9),"","TellusRem")</f>
        <v>TellusRem</v>
      </c>
      <c r="D10" s="28">
        <f>IF(ISBLANK(Values!E9),"",Values!E9)</f>
        <v>5714401465065</v>
      </c>
      <c r="E10" s="1" t="str">
        <f>IF(ISBLANK(Values!E9),"","EAN")</f>
        <v>EAN</v>
      </c>
      <c r="F10" s="27" t="str">
        <f>IF(ISBLANK(Values!E9),"",IF(Values!J9, SUBSTITUTE(Values!$B$1, "{language}", Values!H9) &amp; " " &amp;Values!$B$3, SUBSTITUTE(Values!$B$2, "{language}", Values!$H9) &amp; " " &amp;Values!$B$3))</f>
        <v>ersatztastatur Skandinavisch – Nordisch Nicht Hintergrundbeleuchtung für Lenovo Thinkpad T460s T470s</v>
      </c>
      <c r="G10" s="29" t="str">
        <f>IF(ISBLANK(Values!E9),"","TellusRem")</f>
        <v>TellusRem</v>
      </c>
      <c r="H10" s="1" t="str">
        <f>IF(ISBLANK(Values!E9),"",Values!$B$16)</f>
        <v>computer-keyboards</v>
      </c>
      <c r="I10" s="1" t="str">
        <f>IF(ISBLANK(Values!E9),"","4730574031")</f>
        <v>4730574031</v>
      </c>
      <c r="J10" s="31" t="str">
        <f>IF(ISBLANK(Values!E9),"",Values!F9 )</f>
        <v>Lenovo T460s Regular - NOR</v>
      </c>
      <c r="K10" s="27" t="str">
        <f>IF(IF(ISBLANK(Values!E9),"",IF(Values!J9, Values!$B$4, Values!$B$5))=0,"",IF(ISBLANK(Values!E9),"",IF(Values!J9, Values!$B$4, Values!$B$5)))</f>
        <v>44.99</v>
      </c>
      <c r="L10" s="27">
        <f>IF(ISBLANK(Values!E9),"",IF($CO10="DEFAULT", Values!$B$18, ""))</f>
        <v>5</v>
      </c>
      <c r="M10" s="27" t="str">
        <f>IF(ISBLANK(Values!E9),"",Values!$M9)</f>
        <v>https://raw.githubusercontent.com/PatrickVibild/TellusAmazonPictures/master/pictures/Lenovo/T460S/RG/NOR/1.jpg</v>
      </c>
      <c r="N10" s="27" t="str">
        <f>IF(ISBLANK(Values!$F9),"",Values!N9)</f>
        <v>https://raw.githubusercontent.com/PatrickVibild/TellusAmazonPictures/master/pictures/Lenovo/T460S/RG/NOR/2.jpg</v>
      </c>
      <c r="O10" s="27" t="str">
        <f>IF(ISBLANK(Values!$F9),"",Values!O9)</f>
        <v>https://raw.githubusercontent.com/PatrickVibild/TellusAmazonPictures/master/pictures/Lenovo/T460S/RG/NOR/3.jpg</v>
      </c>
      <c r="P10" s="27" t="str">
        <f>IF(ISBLANK(Values!$F9),"",Values!P9)</f>
        <v>https://raw.githubusercontent.com/PatrickVibild/TellusAmazonPictures/master/pictures/Lenovo/T460S/RG/NOR/4.jpg</v>
      </c>
      <c r="Q10" s="27" t="str">
        <f>IF(ISBLANK(Values!$F9),"",Values!Q9)</f>
        <v>https://raw.githubusercontent.com/PatrickVibild/TellusAmazonPictures/master/pictures/Lenovo/T460S/RG/NOR/5.jpg</v>
      </c>
      <c r="R10" s="27" t="str">
        <f>IF(ISBLANK(Values!$F9),"",Values!R9)</f>
        <v>https://raw.githubusercontent.com/PatrickVibild/TellusAmazonPictures/master/pictures/Lenovo/T460S/RG/NOR/6.jpg</v>
      </c>
      <c r="S10" s="27" t="str">
        <f>IF(ISBLANK(Values!$F9),"",Values!S9)</f>
        <v>https://raw.githubusercontent.com/PatrickVibild/TellusAmazonPictures/master/pictures/Lenovo/T460S/RG/NOR/7.jpg</v>
      </c>
      <c r="T10" s="27" t="str">
        <f>IF(ISBLANK(Values!$F9),"",Values!T9)</f>
        <v>https://raw.githubusercontent.com/PatrickVibild/TellusAmazonPictures/master/pictures/Lenovo/T460S/RG/NOR/8.jpg</v>
      </c>
      <c r="U10" s="27" t="str">
        <f>IF(ISBLANK(Values!$F9),"",Values!U9)</f>
        <v>https://raw.githubusercontent.com/PatrickVibild/TellusAmazonPictures/master/pictures/Lenovo/T460S/RG/NOR/9.jpg</v>
      </c>
      <c r="W10" s="29" t="str">
        <f>IF(ISBLANK(Values!E9),"","Child")</f>
        <v>Child</v>
      </c>
      <c r="X10" s="29" t="str">
        <f>IF(ISBLANK(Values!E9),"",Values!$B$13)</f>
        <v>Lenovo T460s parent</v>
      </c>
      <c r="Y10" s="31" t="str">
        <f>IF(ISBLANK(Values!E9),"","Size-Color")</f>
        <v>Size-Color</v>
      </c>
      <c r="Z10" s="29" t="str">
        <f>IF(ISBLANK(Values!E9),"","variation")</f>
        <v>variation</v>
      </c>
      <c r="AA10" s="1"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34"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DY10" t="str">
        <f>IF(ISBLANK(Values!$E9), "", "not_applicable")</f>
        <v>not_applicable</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44.99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row>
    <row r="11" spans="1:192" ht="64" x14ac:dyDescent="0.2">
      <c r="A11" s="1" t="str">
        <f>IF(ISBLANK(Values!E10),"",IF(Values!$B$37="EU","computercomponent","computer"))</f>
        <v>computercomponent</v>
      </c>
      <c r="B11" s="33" t="str">
        <f>IF(ISBLANK(Values!E10),"",Values!F10)</f>
        <v>Lenovo T460s Regular - BE</v>
      </c>
      <c r="C11" s="29" t="str">
        <f>IF(ISBLANK(Values!E10),"","TellusRem")</f>
        <v>TellusRem</v>
      </c>
      <c r="D11" s="28">
        <f>IF(ISBLANK(Values!E10),"",Values!E10)</f>
        <v>5714401465072</v>
      </c>
      <c r="E11" s="1" t="str">
        <f>IF(ISBLANK(Values!E10),"","EAN")</f>
        <v>EAN</v>
      </c>
      <c r="F11" s="27" t="str">
        <f>IF(ISBLANK(Values!E10),"",IF(Values!J10, SUBSTITUTE(Values!$B$1, "{language}", Values!H10) &amp; " " &amp;Values!$B$3, SUBSTITUTE(Values!$B$2, "{language}", Values!$H10) &amp; " " &amp;Values!$B$3))</f>
        <v>ersatztastatur Belgier Nicht Hintergrundbeleuchtung für Lenovo Thinkpad T460s T470s</v>
      </c>
      <c r="G11" s="29" t="str">
        <f>IF(ISBLANK(Values!E10),"","TellusRem")</f>
        <v>TellusRem</v>
      </c>
      <c r="H11" s="1" t="str">
        <f>IF(ISBLANK(Values!E10),"",Values!$B$16)</f>
        <v>computer-keyboards</v>
      </c>
      <c r="I11" s="1" t="str">
        <f>IF(ISBLANK(Values!E10),"","4730574031")</f>
        <v>4730574031</v>
      </c>
      <c r="J11" s="31" t="str">
        <f>IF(ISBLANK(Values!E10),"",Values!F10 )</f>
        <v>Lenovo T460s Regular - BE</v>
      </c>
      <c r="K11" s="27" t="str">
        <f>IF(IF(ISBLANK(Values!E10),"",IF(Values!J10, Values!$B$4, Values!$B$5))=0,"",IF(ISBLANK(Values!E10),"",IF(Values!J10, Values!$B$4, Values!$B$5)))</f>
        <v>44.99</v>
      </c>
      <c r="L11" s="27">
        <f>IF(ISBLANK(Values!E10),"",IF($CO11="DEFAULT", Values!$B$18, ""))</f>
        <v>5</v>
      </c>
      <c r="M11" s="27" t="str">
        <f>IF(ISBLANK(Values!E10),"",Values!$M10)</f>
        <v>https://download.lenovo.com/Images/Parts/01YR094/01YR094_A.jpg</v>
      </c>
      <c r="N11" s="27" t="str">
        <f>IF(ISBLANK(Values!$F10),"",Values!N10)</f>
        <v>https://download.lenovo.com/Images/Parts/01YR094/01YR094_B.jpg</v>
      </c>
      <c r="O11" s="27" t="str">
        <f>IF(ISBLANK(Values!$F10),"",Values!O10)</f>
        <v>https://download.lenovo.com/Images/Parts/01YR094/01YR094_details.jpg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T460s parent</v>
      </c>
      <c r="Y11" s="31" t="str">
        <f>IF(ISBLANK(Values!E10),"","Size-Color")</f>
        <v>Size-Color</v>
      </c>
      <c r="Z11" s="29" t="str">
        <f>IF(ISBLANK(Values!E10),"","variation")</f>
        <v>variation</v>
      </c>
      <c r="AA11" s="1"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34"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DY11" t="str">
        <f>IF(ISBLANK(Values!$E10), "", "not_applicable")</f>
        <v>not_applicable</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44.99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row>
    <row r="12" spans="1:192" ht="64" x14ac:dyDescent="0.2">
      <c r="A12" s="1" t="str">
        <f>IF(ISBLANK(Values!E11),"",IF(Values!$B$37="EU","computercomponent","computer"))</f>
        <v>computercomponent</v>
      </c>
      <c r="B12" s="33" t="str">
        <f>IF(ISBLANK(Values!E11),"",Values!F11)</f>
        <v>Lenovo T460s Regular - BG</v>
      </c>
      <c r="C12" s="29" t="str">
        <f>IF(ISBLANK(Values!E11),"","TellusRem")</f>
        <v>TellusRem</v>
      </c>
      <c r="D12" s="28">
        <f>IF(ISBLANK(Values!E11),"",Values!E11)</f>
        <v>5714401465089</v>
      </c>
      <c r="E12" s="1" t="str">
        <f>IF(ISBLANK(Values!E11),"","EAN")</f>
        <v>EAN</v>
      </c>
      <c r="F12" s="27" t="str">
        <f>IF(ISBLANK(Values!E11),"",IF(Values!J11, SUBSTITUTE(Values!$B$1, "{language}", Values!H11) &amp; " " &amp;Values!$B$3, SUBSTITUTE(Values!$B$2, "{language}", Values!$H11) &amp; " " &amp;Values!$B$3))</f>
        <v>ersatztastatur Bulgarisch Nicht Hintergrundbeleuchtung für Lenovo Thinkpad T460s T470s</v>
      </c>
      <c r="G12" s="29" t="str">
        <f>IF(ISBLANK(Values!E11),"","TellusRem")</f>
        <v>TellusRem</v>
      </c>
      <c r="H12" s="1" t="str">
        <f>IF(ISBLANK(Values!E11),"",Values!$B$16)</f>
        <v>computer-keyboards</v>
      </c>
      <c r="I12" s="1" t="str">
        <f>IF(ISBLANK(Values!E11),"","4730574031")</f>
        <v>4730574031</v>
      </c>
      <c r="J12" s="31" t="str">
        <f>IF(ISBLANK(Values!E11),"",Values!F11 )</f>
        <v>Lenovo T460s Regular - BG</v>
      </c>
      <c r="K12" s="27" t="str">
        <f>IF(IF(ISBLANK(Values!E11),"",IF(Values!J11, Values!$B$4, Values!$B$5))=0,"",IF(ISBLANK(Values!E11),"",IF(Values!J11, Values!$B$4, Values!$B$5)))</f>
        <v>44.99</v>
      </c>
      <c r="L12" s="27">
        <f>IF(ISBLANK(Values!E11),"",IF($CO12="DEFAULT", Values!$B$18, ""))</f>
        <v>5</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T460s parent</v>
      </c>
      <c r="Y12" s="31" t="str">
        <f>IF(ISBLANK(Values!E11),"","Size-Color")</f>
        <v>Size-Color</v>
      </c>
      <c r="Z12" s="29" t="str">
        <f>IF(ISBLANK(Values!E11),"","variation")</f>
        <v>variation</v>
      </c>
      <c r="AA12" s="1"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34"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DY12" t="str">
        <f>IF(ISBLANK(Values!$E11), "", "not_applicable")</f>
        <v>not_applicable</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44.99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row>
    <row r="13" spans="1:192" ht="64" x14ac:dyDescent="0.2">
      <c r="A13" s="1" t="str">
        <f>IF(ISBLANK(Values!E12),"",IF(Values!$B$37="EU","computercomponent","computer"))</f>
        <v>computercomponent</v>
      </c>
      <c r="B13" s="33" t="str">
        <f>IF(ISBLANK(Values!E12),"",Values!F12)</f>
        <v>Lenovo T460s Regular - CZ</v>
      </c>
      <c r="C13" s="29" t="str">
        <f>IF(ISBLANK(Values!E12),"","TellusRem")</f>
        <v>TellusRem</v>
      </c>
      <c r="D13" s="28">
        <f>IF(ISBLANK(Values!E12),"",Values!E12)</f>
        <v>5714401465096</v>
      </c>
      <c r="E13" s="1" t="str">
        <f>IF(ISBLANK(Values!E12),"","EAN")</f>
        <v>EAN</v>
      </c>
      <c r="F13" s="27" t="str">
        <f>IF(ISBLANK(Values!E12),"",IF(Values!J12, SUBSTITUTE(Values!$B$1, "{language}", Values!H12) &amp; " " &amp;Values!$B$3, SUBSTITUTE(Values!$B$2, "{language}", Values!$H12) &amp; " " &amp;Values!$B$3))</f>
        <v>ersatztastatur Tschechisch Nicht Hintergrundbeleuchtung für Lenovo Thinkpad T460s T470s</v>
      </c>
      <c r="G13" s="29" t="str">
        <f>IF(ISBLANK(Values!E12),"","TellusRem")</f>
        <v>TellusRem</v>
      </c>
      <c r="H13" s="1" t="str">
        <f>IF(ISBLANK(Values!E12),"",Values!$B$16)</f>
        <v>computer-keyboards</v>
      </c>
      <c r="I13" s="1" t="str">
        <f>IF(ISBLANK(Values!E12),"","4730574031")</f>
        <v>4730574031</v>
      </c>
      <c r="J13" s="31" t="str">
        <f>IF(ISBLANK(Values!E12),"",Values!F12 )</f>
        <v>Lenovo T460s Regular - CZ</v>
      </c>
      <c r="K13" s="27" t="str">
        <f>IF(IF(ISBLANK(Values!E12),"",IF(Values!J12, Values!$B$4, Values!$B$5))=0,"",IF(ISBLANK(Values!E12),"",IF(Values!J12, Values!$B$4, Values!$B$5)))</f>
        <v>44.99</v>
      </c>
      <c r="L13" s="27">
        <f>IF(ISBLANK(Values!E12),"",IF($CO13="DEFAULT", Values!$B$18, ""))</f>
        <v>5</v>
      </c>
      <c r="M13" s="27" t="str">
        <f>IF(ISBLANK(Values!E12),"",Values!$M12)</f>
        <v>https://download.lenovo.com/Images/Parts/01YR096/01YR096_A.jpg</v>
      </c>
      <c r="N13" s="27" t="str">
        <f>IF(ISBLANK(Values!$F12),"",Values!N12)</f>
        <v>https://download.lenovo.com/Images/Parts/01YR096/01YR096_B.jpg</v>
      </c>
      <c r="O13" s="27" t="str">
        <f>IF(ISBLANK(Values!$F12),"",Values!O12)</f>
        <v>https://download.lenovo.com/Images/Parts/01YR096/01YR096_details.jpg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T460s parent</v>
      </c>
      <c r="Y13" s="31" t="str">
        <f>IF(ISBLANK(Values!E12),"","Size-Color")</f>
        <v>Size-Color</v>
      </c>
      <c r="Z13" s="29" t="str">
        <f>IF(ISBLANK(Values!E12),"","variation")</f>
        <v>variation</v>
      </c>
      <c r="AA13" s="1"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34"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DY13" t="str">
        <f>IF(ISBLANK(Values!$E12), "", "not_applicable")</f>
        <v>not_applicable</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44.99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row>
    <row r="14" spans="1:192" ht="64" x14ac:dyDescent="0.2">
      <c r="A14" s="1" t="str">
        <f>IF(ISBLANK(Values!E13),"",IF(Values!$B$37="EU","computercomponent","computer"))</f>
        <v>computercomponent</v>
      </c>
      <c r="B14" s="33" t="str">
        <f>IF(ISBLANK(Values!E13),"",Values!F13)</f>
        <v>Lenovo T460s Regular - DK</v>
      </c>
      <c r="C14" s="29" t="str">
        <f>IF(ISBLANK(Values!E13),"","TellusRem")</f>
        <v>TellusRem</v>
      </c>
      <c r="D14" s="28">
        <f>IF(ISBLANK(Values!E13),"",Values!E13)</f>
        <v>5714401465102</v>
      </c>
      <c r="E14" s="1" t="str">
        <f>IF(ISBLANK(Values!E13),"","EAN")</f>
        <v>EAN</v>
      </c>
      <c r="F14" s="27" t="str">
        <f>IF(ISBLANK(Values!E13),"",IF(Values!J13, SUBSTITUTE(Values!$B$1, "{language}", Values!H13) &amp; " " &amp;Values!$B$3, SUBSTITUTE(Values!$B$2, "{language}", Values!$H13) &amp; " " &amp;Values!$B$3))</f>
        <v>ersatztastatur Dänisch Nicht Hintergrundbeleuchtung für Lenovo Thinkpad T460s T470s</v>
      </c>
      <c r="G14" s="29" t="str">
        <f>IF(ISBLANK(Values!E13),"","TellusRem")</f>
        <v>TellusRem</v>
      </c>
      <c r="H14" s="1" t="str">
        <f>IF(ISBLANK(Values!E13),"",Values!$B$16)</f>
        <v>computer-keyboards</v>
      </c>
      <c r="I14" s="1" t="str">
        <f>IF(ISBLANK(Values!E13),"","4730574031")</f>
        <v>4730574031</v>
      </c>
      <c r="J14" s="31" t="str">
        <f>IF(ISBLANK(Values!E13),"",Values!F13 )</f>
        <v>Lenovo T460s Regular - DK</v>
      </c>
      <c r="K14" s="27" t="str">
        <f>IF(IF(ISBLANK(Values!E13),"",IF(Values!J13, Values!$B$4, Values!$B$5))=0,"",IF(ISBLANK(Values!E13),"",IF(Values!J13, Values!$B$4, Values!$B$5)))</f>
        <v>44.99</v>
      </c>
      <c r="L14" s="27">
        <f>IF(ISBLANK(Values!E13),"",IF($CO14="DEFAULT", Values!$B$18, ""))</f>
        <v>5</v>
      </c>
      <c r="M14" s="27" t="str">
        <f>IF(ISBLANK(Values!E13),"",Values!$M13)</f>
        <v>https://download.lenovo.com/Images/Parts/01YR097/01YR097_A.jpg</v>
      </c>
      <c r="N14" s="27" t="str">
        <f>IF(ISBLANK(Values!$F13),"",Values!N13)</f>
        <v>https://download.lenovo.com/Images/Parts/01YR097/01YR097_B.jpg</v>
      </c>
      <c r="O14" s="27" t="str">
        <f>IF(ISBLANK(Values!$F13),"",Values!O13)</f>
        <v>https://download.lenovo.com/Images/Parts/01YR097/01YR097_details.jpg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T460s parent</v>
      </c>
      <c r="Y14" s="31" t="str">
        <f>IF(ISBLANK(Values!E13),"","Size-Color")</f>
        <v>Size-Color</v>
      </c>
      <c r="Z14" s="29" t="str">
        <f>IF(ISBLANK(Values!E13),"","variation")</f>
        <v>variation</v>
      </c>
      <c r="AA14" s="1"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34"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DY14" t="str">
        <f>IF(ISBLANK(Values!$E13), "", "not_applicable")</f>
        <v>not_applicable</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44.99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row>
    <row r="15" spans="1:192" ht="64" x14ac:dyDescent="0.2">
      <c r="A15" s="1" t="str">
        <f>IF(ISBLANK(Values!E14),"",IF(Values!$B$37="EU","computercomponent","computer"))</f>
        <v>computercomponent</v>
      </c>
      <c r="B15" s="33" t="str">
        <f>IF(ISBLANK(Values!E14),"",Values!F14)</f>
        <v>Lenovo T460s Regular - HU</v>
      </c>
      <c r="C15" s="29" t="str">
        <f>IF(ISBLANK(Values!E14),"","TellusRem")</f>
        <v>TellusRem</v>
      </c>
      <c r="D15" s="28">
        <f>IF(ISBLANK(Values!E14),"",Values!E14)</f>
        <v>5714401465119</v>
      </c>
      <c r="E15" s="1" t="str">
        <f>IF(ISBLANK(Values!E14),"","EAN")</f>
        <v>EAN</v>
      </c>
      <c r="F15" s="27" t="str">
        <f>IF(ISBLANK(Values!E14),"",IF(Values!J14, SUBSTITUTE(Values!$B$1, "{language}", Values!H14) &amp; " " &amp;Values!$B$3, SUBSTITUTE(Values!$B$2, "{language}", Values!$H14) &amp; " " &amp;Values!$B$3))</f>
        <v>ersatztastatur Hungarisch Nicht Hintergrundbeleuchtung für Lenovo Thinkpad T460s T470s</v>
      </c>
      <c r="G15" s="29" t="str">
        <f>IF(ISBLANK(Values!E14),"","TellusRem")</f>
        <v>TellusRem</v>
      </c>
      <c r="H15" s="1" t="str">
        <f>IF(ISBLANK(Values!E14),"",Values!$B$16)</f>
        <v>computer-keyboards</v>
      </c>
      <c r="I15" s="1" t="str">
        <f>IF(ISBLANK(Values!E14),"","4730574031")</f>
        <v>4730574031</v>
      </c>
      <c r="J15" s="31" t="str">
        <f>IF(ISBLANK(Values!E14),"",Values!F14 )</f>
        <v>Lenovo T460s Regular - HU</v>
      </c>
      <c r="K15" s="27" t="str">
        <f>IF(IF(ISBLANK(Values!E14),"",IF(Values!J14, Values!$B$4, Values!$B$5))=0,"",IF(ISBLANK(Values!E14),"",IF(Values!J14, Values!$B$4, Values!$B$5)))</f>
        <v>44.99</v>
      </c>
      <c r="L15" s="27">
        <f>IF(ISBLANK(Values!E14),"",IF($CO15="DEFAULT", Values!$B$18, ""))</f>
        <v>5</v>
      </c>
      <c r="M15" s="27" t="str">
        <f>IF(ISBLANK(Values!E14),"",Values!$M14)</f>
        <v>https://download.lenovo.com/Images/Parts/01YR103/01YR103_A.jpg</v>
      </c>
      <c r="N15" s="27" t="str">
        <f>IF(ISBLANK(Values!$F14),"",Values!N14)</f>
        <v>https://download.lenovo.com/Images/Parts/01YR103/01YR103_B.jpg</v>
      </c>
      <c r="O15" s="27" t="str">
        <f>IF(ISBLANK(Values!$F14),"",Values!O14)</f>
        <v>https://download.lenovo.com/Images/Parts/01YR103/01YR103_details.jpg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T460s parent</v>
      </c>
      <c r="Y15" s="31" t="str">
        <f>IF(ISBLANK(Values!E14),"","Size-Color")</f>
        <v>Size-Color</v>
      </c>
      <c r="Z15" s="29" t="str">
        <f>IF(ISBLANK(Values!E14),"","variation")</f>
        <v>variation</v>
      </c>
      <c r="AA15" s="1"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34"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DY15" t="str">
        <f>IF(ISBLANK(Values!$E14), "", "not_applicable")</f>
        <v>not_applicable</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44.99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row>
    <row r="16" spans="1:192" ht="64" x14ac:dyDescent="0.2">
      <c r="A16" s="1" t="str">
        <f>IF(ISBLANK(Values!E15),"",IF(Values!$B$37="EU","computercomponent","computer"))</f>
        <v>computercomponent</v>
      </c>
      <c r="B16" s="33" t="str">
        <f>IF(ISBLANK(Values!E15),"",Values!F15)</f>
        <v>Lenovo T460s Regular - NL</v>
      </c>
      <c r="C16" s="29" t="str">
        <f>IF(ISBLANK(Values!E15),"","TellusRem")</f>
        <v>TellusRem</v>
      </c>
      <c r="D16" s="28">
        <f>IF(ISBLANK(Values!E15),"",Values!E15)</f>
        <v>5714401465126</v>
      </c>
      <c r="E16" s="1" t="str">
        <f>IF(ISBLANK(Values!E15),"","EAN")</f>
        <v>EAN</v>
      </c>
      <c r="F16" s="27" t="str">
        <f>IF(ISBLANK(Values!E15),"",IF(Values!J15, SUBSTITUTE(Values!$B$1, "{language}", Values!H15) &amp; " " &amp;Values!$B$3, SUBSTITUTE(Values!$B$2, "{language}", Values!$H15) &amp; " " &amp;Values!$B$3))</f>
        <v>ersatztastatur Niederländisch Nicht Hintergrundbeleuchtung für Lenovo Thinkpad T460s T470s</v>
      </c>
      <c r="G16" s="29" t="str">
        <f>IF(ISBLANK(Values!E15),"","TellusRem")</f>
        <v>TellusRem</v>
      </c>
      <c r="H16" s="1" t="str">
        <f>IF(ISBLANK(Values!E15),"",Values!$B$16)</f>
        <v>computer-keyboards</v>
      </c>
      <c r="I16" s="1" t="str">
        <f>IF(ISBLANK(Values!E15),"","4730574031")</f>
        <v>4730574031</v>
      </c>
      <c r="J16" s="31" t="str">
        <f>IF(ISBLANK(Values!E15),"",Values!F15 )</f>
        <v>Lenovo T460s Regular - NL</v>
      </c>
      <c r="K16" s="27" t="str">
        <f>IF(IF(ISBLANK(Values!E15),"",IF(Values!J15, Values!$B$4, Values!$B$5))=0,"",IF(ISBLANK(Values!E15),"",IF(Values!J15, Values!$B$4, Values!$B$5)))</f>
        <v>44.99</v>
      </c>
      <c r="L16" s="27">
        <f>IF(ISBLANK(Values!E15),"",IF($CO16="DEFAULT", Values!$B$18, ""))</f>
        <v>5</v>
      </c>
      <c r="M16" s="27" t="str">
        <f>IF(ISBLANK(Values!E15),"",Values!$M15)</f>
        <v>https://download.lenovo.com/Images/Parts/01YT119/01YT119_A.jpg</v>
      </c>
      <c r="N16" s="27" t="str">
        <f>IF(ISBLANK(Values!$F15),"",Values!N15)</f>
        <v>https://download.lenovo.com/Images/Parts/01YT119/01YT119_B.jpg</v>
      </c>
      <c r="O16" s="27" t="str">
        <f>IF(ISBLANK(Values!$F15),"",Values!O15)</f>
        <v>https://download.lenovo.com/Images/Parts/01YT119/01YT119_details.jpg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T460s parent</v>
      </c>
      <c r="Y16" s="31" t="str">
        <f>IF(ISBLANK(Values!E15),"","Size-Color")</f>
        <v>Size-Color</v>
      </c>
      <c r="Z16" s="29" t="str">
        <f>IF(ISBLANK(Values!E15),"","variation")</f>
        <v>variation</v>
      </c>
      <c r="AA16" s="1"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34"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DY16" t="str">
        <f>IF(ISBLANK(Values!$E15), "", "not_applicable")</f>
        <v>not_applicable</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44.99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row>
    <row r="17" spans="1:192" ht="64" x14ac:dyDescent="0.2">
      <c r="A17" s="1" t="str">
        <f>IF(ISBLANK(Values!E16),"",IF(Values!$B$37="EU","computercomponent","computer"))</f>
        <v>computercomponent</v>
      </c>
      <c r="B17" s="33" t="str">
        <f>IF(ISBLANK(Values!E16),"",Values!F16)</f>
        <v>Lenovo T460s Regular - NO</v>
      </c>
      <c r="C17" s="29" t="str">
        <f>IF(ISBLANK(Values!E16),"","TellusRem")</f>
        <v>TellusRem</v>
      </c>
      <c r="D17" s="28">
        <f>IF(ISBLANK(Values!E16),"",Values!E16)</f>
        <v>5714401465133</v>
      </c>
      <c r="E17" s="1" t="str">
        <f>IF(ISBLANK(Values!E16),"","EAN")</f>
        <v>EAN</v>
      </c>
      <c r="F17" s="27" t="str">
        <f>IF(ISBLANK(Values!E16),"",IF(Values!J16, SUBSTITUTE(Values!$B$1, "{language}", Values!H16) &amp; " " &amp;Values!$B$3, SUBSTITUTE(Values!$B$2, "{language}", Values!$H16) &amp; " " &amp;Values!$B$3))</f>
        <v>ersatztastatur norwegisch Nicht Hintergrundbeleuchtung für Lenovo Thinkpad T460s T470s</v>
      </c>
      <c r="G17" s="29" t="str">
        <f>IF(ISBLANK(Values!E16),"","TellusRem")</f>
        <v>TellusRem</v>
      </c>
      <c r="H17" s="1" t="str">
        <f>IF(ISBLANK(Values!E16),"",Values!$B$16)</f>
        <v>computer-keyboards</v>
      </c>
      <c r="I17" s="1" t="str">
        <f>IF(ISBLANK(Values!E16),"","4730574031")</f>
        <v>4730574031</v>
      </c>
      <c r="J17" s="31" t="str">
        <f>IF(ISBLANK(Values!E16),"",Values!F16 )</f>
        <v>Lenovo T460s Regular - NO</v>
      </c>
      <c r="K17" s="27" t="str">
        <f>IF(IF(ISBLANK(Values!E16),"",IF(Values!J16, Values!$B$4, Values!$B$5))=0,"",IF(ISBLANK(Values!E16),"",IF(Values!J16, Values!$B$4, Values!$B$5)))</f>
        <v>44.99</v>
      </c>
      <c r="L17" s="27">
        <f>IF(ISBLANK(Values!E16),"",IF($CO17="DEFAULT", Values!$B$18, ""))</f>
        <v>5</v>
      </c>
      <c r="M17" s="27" t="str">
        <f>IF(ISBLANK(Values!E16),"",Values!$M16)</f>
        <v>https://download.lenovo.com/Images/Parts/01YT162/01YT162_A.jpg</v>
      </c>
      <c r="N17" s="27" t="str">
        <f>IF(ISBLANK(Values!$F16),"",Values!N16)</f>
        <v>https://download.lenovo.com/Images/Parts/01YT162/01YT162_B.jpg</v>
      </c>
      <c r="O17" s="27" t="str">
        <f>IF(ISBLANK(Values!$F16),"",Values!O16)</f>
        <v>https://download.lenovo.com/Images/Parts/01YT162/01YT162_details.jpg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T460s parent</v>
      </c>
      <c r="Y17" s="31" t="str">
        <f>IF(ISBLANK(Values!E16),"","Size-Color")</f>
        <v>Size-Color</v>
      </c>
      <c r="Z17" s="29" t="str">
        <f>IF(ISBLANK(Values!E16),"","variation")</f>
        <v>variation</v>
      </c>
      <c r="AA17" s="1"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34"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DY17" t="str">
        <f>IF(ISBLANK(Values!$E16), "", "not_applicable")</f>
        <v>not_applicable</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44.99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row>
    <row r="18" spans="1:192" ht="64" x14ac:dyDescent="0.2">
      <c r="A18" s="1" t="str">
        <f>IF(ISBLANK(Values!E17),"",IF(Values!$B$37="EU","computercomponent","computer"))</f>
        <v>computercomponent</v>
      </c>
      <c r="B18" s="33" t="str">
        <f>IF(ISBLANK(Values!E17),"",Values!F17)</f>
        <v>Lenovo T460s Regular - PL</v>
      </c>
      <c r="C18" s="29" t="str">
        <f>IF(ISBLANK(Values!E17),"","TellusRem")</f>
        <v>TellusRem</v>
      </c>
      <c r="D18" s="28">
        <f>IF(ISBLANK(Values!E17),"",Values!E17)</f>
        <v>5714401465140</v>
      </c>
      <c r="E18" s="1" t="str">
        <f>IF(ISBLANK(Values!E17),"","EAN")</f>
        <v>EAN</v>
      </c>
      <c r="F18" s="27" t="str">
        <f>IF(ISBLANK(Values!E17),"",IF(Values!J17, SUBSTITUTE(Values!$B$1, "{language}", Values!H17) &amp; " " &amp;Values!$B$3, SUBSTITUTE(Values!$B$2, "{language}", Values!$H17) &amp; " " &amp;Values!$B$3))</f>
        <v>ersatztastatur Polieren Nicht Hintergrundbeleuchtung für Lenovo Thinkpad T460s T470s</v>
      </c>
      <c r="G18" s="29" t="str">
        <f>IF(ISBLANK(Values!E17),"","TellusRem")</f>
        <v>TellusRem</v>
      </c>
      <c r="H18" s="1" t="str">
        <f>IF(ISBLANK(Values!E17),"",Values!$B$16)</f>
        <v>computer-keyboards</v>
      </c>
      <c r="I18" s="1" t="str">
        <f>IF(ISBLANK(Values!E17),"","4730574031")</f>
        <v>4730574031</v>
      </c>
      <c r="J18" s="31" t="str">
        <f>IF(ISBLANK(Values!E17),"",Values!F17 )</f>
        <v>Lenovo T460s Regular - PL</v>
      </c>
      <c r="K18" s="27" t="str">
        <f>IF(IF(ISBLANK(Values!E17),"",IF(Values!J17, Values!$B$4, Values!$B$5))=0,"",IF(ISBLANK(Values!E17),"",IF(Values!J17, Values!$B$4, Values!$B$5)))</f>
        <v>44.99</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T460s parent</v>
      </c>
      <c r="Y18" s="31" t="str">
        <f>IF(ISBLANK(Values!E17),"","Size-Color")</f>
        <v>Size-Color</v>
      </c>
      <c r="Z18" s="29" t="str">
        <f>IF(ISBLANK(Values!E17),"","variation")</f>
        <v>variation</v>
      </c>
      <c r="AA18" s="1"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34"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DY18" t="str">
        <f>IF(ISBLANK(Values!$E17), "", "not_applicable")</f>
        <v>not_applicable</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44.99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row>
    <row r="19" spans="1:192" ht="64" x14ac:dyDescent="0.2">
      <c r="A19" s="1" t="str">
        <f>IF(ISBLANK(Values!E18),"",IF(Values!$B$37="EU","computercomponent","computer"))</f>
        <v>computercomponent</v>
      </c>
      <c r="B19" s="33" t="str">
        <f>IF(ISBLANK(Values!E18),"",Values!F18)</f>
        <v>Lenovo T460s Regular - PT</v>
      </c>
      <c r="C19" s="29" t="str">
        <f>IF(ISBLANK(Values!E18),"","TellusRem")</f>
        <v>TellusRem</v>
      </c>
      <c r="D19" s="28">
        <f>IF(ISBLANK(Values!E18),"",Values!E18)</f>
        <v>5714401465157</v>
      </c>
      <c r="E19" s="1" t="str">
        <f>IF(ISBLANK(Values!E18),"","EAN")</f>
        <v>EAN</v>
      </c>
      <c r="F19" s="27" t="str">
        <f>IF(ISBLANK(Values!E18),"",IF(Values!J18, SUBSTITUTE(Values!$B$1, "{language}", Values!H18) &amp; " " &amp;Values!$B$3, SUBSTITUTE(Values!$B$2, "{language}", Values!$H18) &amp; " " &amp;Values!$B$3))</f>
        <v>ersatztastatur Portugiesisch Nicht Hintergrundbeleuchtung für Lenovo Thinkpad T460s T470s</v>
      </c>
      <c r="G19" s="29" t="str">
        <f>IF(ISBLANK(Values!E18),"","TellusRem")</f>
        <v>TellusRem</v>
      </c>
      <c r="H19" s="1" t="str">
        <f>IF(ISBLANK(Values!E18),"",Values!$B$16)</f>
        <v>computer-keyboards</v>
      </c>
      <c r="I19" s="1" t="str">
        <f>IF(ISBLANK(Values!E18),"","4730574031")</f>
        <v>4730574031</v>
      </c>
      <c r="J19" s="31" t="str">
        <f>IF(ISBLANK(Values!E18),"",Values!F18 )</f>
        <v>Lenovo T460s Regular - PT</v>
      </c>
      <c r="K19" s="27" t="str">
        <f>IF(IF(ISBLANK(Values!E18),"",IF(Values!J18, Values!$B$4, Values!$B$5))=0,"",IF(ISBLANK(Values!E18),"",IF(Values!J18, Values!$B$4, Values!$B$5)))</f>
        <v>44.99</v>
      </c>
      <c r="L19" s="27">
        <f>IF(ISBLANK(Values!E18),"",IF($CO19="DEFAULT", Values!$B$18, ""))</f>
        <v>5</v>
      </c>
      <c r="M19" s="27" t="str">
        <f>IF(ISBLANK(Values!E18),"",Values!$M18)</f>
        <v>https://download.lenovo.com/Images/Parts/01YR110/01YR110_A.jpg</v>
      </c>
      <c r="N19" s="27" t="str">
        <f>IF(ISBLANK(Values!$F18),"",Values!N18)</f>
        <v>https://download.lenovo.com/Images/Parts/01YR110/01YR110_B.jpg</v>
      </c>
      <c r="O19" s="27" t="str">
        <f>IF(ISBLANK(Values!$F18),"",Values!O18)</f>
        <v>https://download.lenovo.com/Images/Parts/01YR110/01YR110_details.jpg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T460s parent</v>
      </c>
      <c r="Y19" s="31" t="str">
        <f>IF(ISBLANK(Values!E18),"","Size-Color")</f>
        <v>Size-Color</v>
      </c>
      <c r="Z19" s="29" t="str">
        <f>IF(ISBLANK(Values!E18),"","variation")</f>
        <v>variation</v>
      </c>
      <c r="AA19" s="1"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34"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DY19" t="str">
        <f>IF(ISBLANK(Values!$E18), "", "not_applicable")</f>
        <v>not_applicable</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44.99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row>
    <row r="20" spans="1:192" ht="64" x14ac:dyDescent="0.2">
      <c r="A20" s="1" t="str">
        <f>IF(ISBLANK(Values!E19),"",IF(Values!$B$37="EU","computercomponent","computer"))</f>
        <v>computercomponent</v>
      </c>
      <c r="B20" s="33" t="str">
        <f>IF(ISBLANK(Values!E19),"",Values!F19)</f>
        <v>Lenovo T460s Regular - SE/FI</v>
      </c>
      <c r="C20" s="29" t="str">
        <f>IF(ISBLANK(Values!E19),"","TellusRem")</f>
        <v>TellusRem</v>
      </c>
      <c r="D20" s="28">
        <f>IF(ISBLANK(Values!E19),"",Values!E19)</f>
        <v>5714401465164</v>
      </c>
      <c r="E20" s="1" t="str">
        <f>IF(ISBLANK(Values!E19),"","EAN")</f>
        <v>EAN</v>
      </c>
      <c r="F20" s="27" t="str">
        <f>IF(ISBLANK(Values!E19),"",IF(Values!J19, SUBSTITUTE(Values!$B$1, "{language}", Values!H19) &amp; " " &amp;Values!$B$3, SUBSTITUTE(Values!$B$2, "{language}", Values!$H19) &amp; " " &amp;Values!$B$3))</f>
        <v>ersatztastatur Schwedisch -  finnisch Nicht Hintergrundbeleuchtung für Lenovo Thinkpad T460s T470s</v>
      </c>
      <c r="G20" s="29" t="str">
        <f>IF(ISBLANK(Values!E19),"","TellusRem")</f>
        <v>TellusRem</v>
      </c>
      <c r="H20" s="1" t="str">
        <f>IF(ISBLANK(Values!E19),"",Values!$B$16)</f>
        <v>computer-keyboards</v>
      </c>
      <c r="I20" s="1" t="str">
        <f>IF(ISBLANK(Values!E19),"","4730574031")</f>
        <v>4730574031</v>
      </c>
      <c r="J20" s="31" t="str">
        <f>IF(ISBLANK(Values!E19),"",Values!F19 )</f>
        <v>Lenovo T460s Regular - SE/FI</v>
      </c>
      <c r="K20" s="27" t="str">
        <f>IF(IF(ISBLANK(Values!E19),"",IF(Values!J19, Values!$B$4, Values!$B$5))=0,"",IF(ISBLANK(Values!E19),"",IF(Values!J19, Values!$B$4, Values!$B$5)))</f>
        <v>44.99</v>
      </c>
      <c r="L20" s="27">
        <f>IF(ISBLANK(Values!E19),"",IF($CO20="DEFAULT", Values!$B$18, ""))</f>
        <v>5</v>
      </c>
      <c r="M20" s="27" t="str">
        <f>IF(ISBLANK(Values!E19),"",Values!$M19)</f>
        <v>https://download.lenovo.com/Images/Parts/01YR114/01YR114_A.jpg</v>
      </c>
      <c r="N20" s="27" t="str">
        <f>IF(ISBLANK(Values!$F19),"",Values!N19)</f>
        <v>https://download.lenovo.com/Images/Parts/01YR114/01YR114_B.jpg</v>
      </c>
      <c r="O20" s="27" t="str">
        <f>IF(ISBLANK(Values!$F19),"",Values!O19)</f>
        <v>https://download.lenovo.com/Images/Parts/01YR114/01YR114_details.jpg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T460s parent</v>
      </c>
      <c r="Y20" s="31" t="str">
        <f>IF(ISBLANK(Values!E19),"","Size-Color")</f>
        <v>Size-Color</v>
      </c>
      <c r="Z20" s="29" t="str">
        <f>IF(ISBLANK(Values!E19),"","variation")</f>
        <v>variation</v>
      </c>
      <c r="AA20" s="1"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34"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DY20" t="str">
        <f>IF(ISBLANK(Values!$E19), "", "not_applicable")</f>
        <v>not_applicable</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44.99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row>
    <row r="21" spans="1:192" ht="64" x14ac:dyDescent="0.2">
      <c r="A21" s="1" t="str">
        <f>IF(ISBLANK(Values!E20),"",IF(Values!$B$37="EU","computercomponent","computer"))</f>
        <v>computercomponent</v>
      </c>
      <c r="B21" s="33" t="str">
        <f>IF(ISBLANK(Values!E20),"",Values!F20)</f>
        <v>Lenovo T460s Regular - CH</v>
      </c>
      <c r="C21" s="29" t="str">
        <f>IF(ISBLANK(Values!E20),"","TellusRem")</f>
        <v>TellusRem</v>
      </c>
      <c r="D21" s="28">
        <f>IF(ISBLANK(Values!E20),"",Values!E20)</f>
        <v>5714401465171</v>
      </c>
      <c r="E21" s="1" t="str">
        <f>IF(ISBLANK(Values!E20),"","EAN")</f>
        <v>EAN</v>
      </c>
      <c r="F21" s="27" t="str">
        <f>IF(ISBLANK(Values!E20),"",IF(Values!J20, SUBSTITUTE(Values!$B$1, "{language}", Values!H20) &amp; " " &amp;Values!$B$3, SUBSTITUTE(Values!$B$2, "{language}", Values!$H20) &amp; " " &amp;Values!$B$3))</f>
        <v>ersatztastatur Schweizerisch Nicht Hintergrundbeleuchtung für Lenovo Thinkpad T460s T470s</v>
      </c>
      <c r="G21" s="29" t="str">
        <f>IF(ISBLANK(Values!E20),"","TellusRem")</f>
        <v>TellusRem</v>
      </c>
      <c r="H21" s="1" t="str">
        <f>IF(ISBLANK(Values!E20),"",Values!$B$16)</f>
        <v>computer-keyboards</v>
      </c>
      <c r="I21" s="1" t="str">
        <f>IF(ISBLANK(Values!E20),"","4730574031")</f>
        <v>4730574031</v>
      </c>
      <c r="J21" s="31" t="str">
        <f>IF(ISBLANK(Values!E20),"",Values!F20 )</f>
        <v>Lenovo T460s Regular - CH</v>
      </c>
      <c r="K21" s="27" t="str">
        <f>IF(IF(ISBLANK(Values!E20),"",IF(Values!J20, Values!$B$4, Values!$B$5))=0,"",IF(ISBLANK(Values!E20),"",IF(Values!J20, Values!$B$4, Values!$B$5)))</f>
        <v>44.99</v>
      </c>
      <c r="L21" s="27">
        <f>IF(ISBLANK(Values!E20),"",IF($CO21="DEFAULT", Values!$B$18, ""))</f>
        <v>5</v>
      </c>
      <c r="M21" s="27" t="str">
        <f>IF(ISBLANK(Values!E20),"",Values!$M20)</f>
        <v>https://download.lenovo.com/Images/Parts/01YR115/01YR115_A.jpg</v>
      </c>
      <c r="N21" s="27" t="str">
        <f>IF(ISBLANK(Values!$F20),"",Values!N20)</f>
        <v>https://download.lenovo.com/Images/Parts/01YR115/01YR115_B.jpg</v>
      </c>
      <c r="O21" s="27" t="str">
        <f>IF(ISBLANK(Values!$F20),"",Values!O20)</f>
        <v>https://download.lenovo.com/Images/Parts/01YR115/01YR115_details.jpg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T460s parent</v>
      </c>
      <c r="Y21" s="31" t="str">
        <f>IF(ISBLANK(Values!E20),"","Size-Color")</f>
        <v>Size-Color</v>
      </c>
      <c r="Z21" s="29" t="str">
        <f>IF(ISBLANK(Values!E20),"","variation")</f>
        <v>variation</v>
      </c>
      <c r="AA21" s="1"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34"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DY21" t="str">
        <f>IF(ISBLANK(Values!$E20), "", "not_applicable")</f>
        <v>not_applicable</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44.99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row>
    <row r="22" spans="1:192" ht="64" x14ac:dyDescent="0.2">
      <c r="A22" s="1" t="str">
        <f>IF(ISBLANK(Values!E21),"",IF(Values!$B$37="EU","computercomponent","computer"))</f>
        <v>computercomponent</v>
      </c>
      <c r="B22" s="33" t="str">
        <f>IF(ISBLANK(Values!E21),"",Values!F21)</f>
        <v>Lenovo T460s Regular - US INT</v>
      </c>
      <c r="C22" s="29" t="str">
        <f>IF(ISBLANK(Values!E21),"","TellusRem")</f>
        <v>TellusRem</v>
      </c>
      <c r="D22" s="28">
        <f>IF(ISBLANK(Values!E21),"",Values!E21)</f>
        <v>5714401465188</v>
      </c>
      <c r="E22" s="1" t="str">
        <f>IF(ISBLANK(Values!E21),"","EAN")</f>
        <v>EAN</v>
      </c>
      <c r="F22" s="27" t="str">
        <f>IF(ISBLANK(Values!E21),"",IF(Values!J21, SUBSTITUTE(Values!$B$1, "{language}", Values!H21) &amp; " " &amp;Values!$B$3, SUBSTITUTE(Values!$B$2, "{language}", Values!$H21) &amp; " " &amp;Values!$B$3))</f>
        <v>ersatztastatur US International Nicht Hintergrundbeleuchtung für Lenovo Thinkpad T460s T470s</v>
      </c>
      <c r="G22" s="29" t="str">
        <f>IF(ISBLANK(Values!E21),"","TellusRem")</f>
        <v>TellusRem</v>
      </c>
      <c r="H22" s="1" t="str">
        <f>IF(ISBLANK(Values!E21),"",Values!$B$16)</f>
        <v>computer-keyboards</v>
      </c>
      <c r="I22" s="1" t="str">
        <f>IF(ISBLANK(Values!E21),"","4730574031")</f>
        <v>4730574031</v>
      </c>
      <c r="J22" s="31" t="str">
        <f>IF(ISBLANK(Values!E21),"",Values!F21 )</f>
        <v>Lenovo T460s Regular - US INT</v>
      </c>
      <c r="K22" s="27" t="str">
        <f>IF(IF(ISBLANK(Values!E21),"",IF(Values!J21, Values!$B$4, Values!$B$5))=0,"",IF(ISBLANK(Values!E21),"",IF(Values!J21, Values!$B$4, Values!$B$5)))</f>
        <v>44.99</v>
      </c>
      <c r="L22" s="27">
        <f>IF(ISBLANK(Values!E21),"",IF($CO22="DEFAULT", Values!$B$18, ""))</f>
        <v>5</v>
      </c>
      <c r="M22" s="27" t="str">
        <f>IF(ISBLANK(Values!E21),"",Values!$M21)</f>
        <v>https://raw.githubusercontent.com/PatrickVibild/TellusAmazonPictures/master/pictures/Lenovo/T460S/RG/USI/1.jpg</v>
      </c>
      <c r="N22" s="27" t="str">
        <f>IF(ISBLANK(Values!$F21),"",Values!N21)</f>
        <v>https://raw.githubusercontent.com/PatrickVibild/TellusAmazonPictures/master/pictures/Lenovo/T460S/RG/USI/2.jpg</v>
      </c>
      <c r="O22" s="27" t="str">
        <f>IF(ISBLANK(Values!$F21),"",Values!O21)</f>
        <v>https://raw.githubusercontent.com/PatrickVibild/TellusAmazonPictures/master/pictures/Lenovo/T460S/RG/USI/3.jpg</v>
      </c>
      <c r="P22" s="27" t="str">
        <f>IF(ISBLANK(Values!$F21),"",Values!P21)</f>
        <v>https://raw.githubusercontent.com/PatrickVibild/TellusAmazonPictures/master/pictures/Lenovo/T460S/RG/USI/4.jpg</v>
      </c>
      <c r="Q22" s="27" t="str">
        <f>IF(ISBLANK(Values!$F21),"",Values!Q21)</f>
        <v>https://raw.githubusercontent.com/PatrickVibild/TellusAmazonPictures/master/pictures/Lenovo/T460S/RG/USI/5.jpg</v>
      </c>
      <c r="R22" s="27" t="str">
        <f>IF(ISBLANK(Values!$F21),"",Values!R21)</f>
        <v>https://raw.githubusercontent.com/PatrickVibild/TellusAmazonPictures/master/pictures/Lenovo/T460S/RG/USI/6.jpg</v>
      </c>
      <c r="S22" s="27" t="str">
        <f>IF(ISBLANK(Values!$F21),"",Values!S21)</f>
        <v>https://raw.githubusercontent.com/PatrickVibild/TellusAmazonPictures/master/pictures/Lenovo/T460S/RG/USI/7.jpg</v>
      </c>
      <c r="T22" s="27" t="str">
        <f>IF(ISBLANK(Values!$F21),"",Values!T21)</f>
        <v>https://raw.githubusercontent.com/PatrickVibild/TellusAmazonPictures/master/pictures/Lenovo/T460S/RG/USI/8.jpg</v>
      </c>
      <c r="U22" s="27" t="str">
        <f>IF(ISBLANK(Values!$F21),"",Values!U21)</f>
        <v>https://raw.githubusercontent.com/PatrickVibild/TellusAmazonPictures/master/pictures/Lenovo/T460S/RG/USI/9.jpg</v>
      </c>
      <c r="W22" s="29" t="str">
        <f>IF(ISBLANK(Values!E21),"","Child")</f>
        <v>Child</v>
      </c>
      <c r="X22" s="29" t="str">
        <f>IF(ISBLANK(Values!E21),"",Values!$B$13)</f>
        <v>Lenovo T460s parent</v>
      </c>
      <c r="Y22" s="31" t="str">
        <f>IF(ISBLANK(Values!E21),"","Size-Color")</f>
        <v>Size-Color</v>
      </c>
      <c r="Z22" s="29" t="str">
        <f>IF(ISBLANK(Values!E21),"","variation")</f>
        <v>variation</v>
      </c>
      <c r="AA22" s="1"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34"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t="str">
        <f>IF(ISBLANK(Values!$E21), "", "not_applicable")</f>
        <v>not_applicable</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44.99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row>
    <row r="23" spans="1:192" s="35" customFormat="1" ht="64" x14ac:dyDescent="0.2">
      <c r="A23" s="1" t="str">
        <f>IF(ISBLANK(Values!E22),"",IF(Values!$B$37="EU","computercomponent","computer"))</f>
        <v>computercomponent</v>
      </c>
      <c r="B23" s="33" t="str">
        <f>IF(ISBLANK(Values!E22),"",Values!F22)</f>
        <v>Lenovo T460s Regular - RUS</v>
      </c>
      <c r="C23" s="29" t="str">
        <f>IF(ISBLANK(Values!E22),"","TellusRem")</f>
        <v>TellusRem</v>
      </c>
      <c r="D23" s="28">
        <f>IF(ISBLANK(Values!E22),"",Values!E22)</f>
        <v>5714401465195</v>
      </c>
      <c r="E23" s="1" t="str">
        <f>IF(ISBLANK(Values!E22),"","EAN")</f>
        <v>EAN</v>
      </c>
      <c r="F23" s="27" t="str">
        <f>IF(ISBLANK(Values!E22),"",IF(Values!J22, SUBSTITUTE(Values!$B$1, "{language}", Values!H22) &amp; " " &amp;Values!$B$3, SUBSTITUTE(Values!$B$2, "{language}", Values!$H22) &amp; " " &amp;Values!$B$3))</f>
        <v>ersatztastatur Russisch Nicht Hintergrundbeleuchtung für Lenovo Thinkpad T460s T470s</v>
      </c>
      <c r="G23" s="29" t="str">
        <f>IF(ISBLANK(Values!E22),"","TellusRem")</f>
        <v>TellusRem</v>
      </c>
      <c r="H23" s="1" t="str">
        <f>IF(ISBLANK(Values!E22),"",Values!$B$16)</f>
        <v>computer-keyboards</v>
      </c>
      <c r="I23" s="1" t="str">
        <f>IF(ISBLANK(Values!E22),"","4730574031")</f>
        <v>4730574031</v>
      </c>
      <c r="J23" s="31" t="str">
        <f>IF(ISBLANK(Values!E22),"",Values!F22 )</f>
        <v>Lenovo T460s Regular - RUS</v>
      </c>
      <c r="K23" s="27" t="str">
        <f>IF(IF(ISBLANK(Values!E22),"",IF(Values!J22, Values!$B$4, Values!$B$5))=0,"",IF(ISBLANK(Values!E22),"",IF(Values!J22, Values!$B$4, Values!$B$5)))</f>
        <v>44.99</v>
      </c>
      <c r="L23" s="27">
        <f>IF(ISBLANK(Values!E22),"",IF($CO23="DEFAULT", Values!$B$18, ""))</f>
        <v>5</v>
      </c>
      <c r="M23" s="27" t="str">
        <f>IF(ISBLANK(Values!E22),"",Values!$M22)</f>
        <v>https://download.lenovo.com/Images/Parts/01YT165/01YT165_A.jpg</v>
      </c>
      <c r="N23" s="27" t="str">
        <f>IF(ISBLANK(Values!$F22),"",Values!N22)</f>
        <v>https://download.lenovo.com/Images/Parts/01YT165/01YT165_B.jpg</v>
      </c>
      <c r="O23" s="27" t="str">
        <f>IF(ISBLANK(Values!$F22),"",Values!O22)</f>
        <v>https://download.lenovo.com/Images/Parts/01YT165/01YT165_details.jpg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T460s parent</v>
      </c>
      <c r="Y23" s="31" t="str">
        <f>IF(ISBLANK(Values!E22),"","Size-Color")</f>
        <v>Size-Color</v>
      </c>
      <c r="Z23" s="29" t="str">
        <f>IF(ISBLANK(Values!E22),"","variation")</f>
        <v>variation</v>
      </c>
      <c r="AA23" s="1"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34"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44.99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computercomponent</v>
      </c>
      <c r="B24" s="33" t="str">
        <f>IF(ISBLANK(Values!E23),"",Values!F23)</f>
        <v>Lenovo T460s Regular - US</v>
      </c>
      <c r="C24" s="29" t="str">
        <f>IF(ISBLANK(Values!E23),"","TellusRem")</f>
        <v>TellusRem</v>
      </c>
      <c r="D24" s="28">
        <f>IF(ISBLANK(Values!E23),"",Values!E23)</f>
        <v>5714401465201</v>
      </c>
      <c r="E24" s="1" t="str">
        <f>IF(ISBLANK(Values!E23),"","EAN")</f>
        <v>EAN</v>
      </c>
      <c r="F24" s="27" t="str">
        <f>IF(ISBLANK(Values!E23),"",IF(Values!J23, SUBSTITUTE(Values!$B$1, "{language}", Values!H23) &amp; " " &amp;Values!$B$3, SUBSTITUTE(Values!$B$2, "{language}", Values!$H23) &amp; " " &amp;Values!$B$3))</f>
        <v>ersatztastatur US  Nicht Hintergrundbeleuchtung für Lenovo Thinkpad T460s T470s</v>
      </c>
      <c r="G24" s="29" t="str">
        <f>IF(ISBLANK(Values!E23),"","TellusRem")</f>
        <v>TellusRem</v>
      </c>
      <c r="H24" s="1" t="str">
        <f>IF(ISBLANK(Values!E23),"",Values!$B$16)</f>
        <v>computer-keyboards</v>
      </c>
      <c r="I24" s="1" t="str">
        <f>IF(ISBLANK(Values!E23),"","4730574031")</f>
        <v>4730574031</v>
      </c>
      <c r="J24" s="31" t="str">
        <f>IF(ISBLANK(Values!E23),"",Values!F23 )</f>
        <v>Lenovo T460s Regular - US</v>
      </c>
      <c r="K24" s="27" t="str">
        <f>IF(IF(ISBLANK(Values!E23),"",IF(Values!J23, Values!$B$4, Values!$B$5))=0,"",IF(ISBLANK(Values!E23),"",IF(Values!J23, Values!$B$4, Values!$B$5)))</f>
        <v>44.99</v>
      </c>
      <c r="L24" s="27">
        <f>IF(ISBLANK(Values!E23),"",IF($CO24="DEFAULT", Values!$B$18, ""))</f>
        <v>5</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v>
      </c>
      <c r="Y24" s="31" t="str">
        <f>IF(ISBLANK(Values!E23),"","Size-Color")</f>
        <v>Size-Color</v>
      </c>
      <c r="Z24" s="29" t="str">
        <f>IF(ISBLANK(Values!E23),"","variation")</f>
        <v>variation</v>
      </c>
      <c r="AA24" s="1"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34"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44.99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ersatztastatur Deutsche Hintergrundbeleuchtung für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49.99</v>
      </c>
      <c r="L25" s="27" t="str">
        <f>IF(ISBLANK(Values!E24),"",IF($CO25="DEFAULT", Values!$B$18, ""))</f>
        <v/>
      </c>
      <c r="M25" s="27" t="str">
        <f>IF(ISBLANK(Values!E24),"",Values!$M24)</f>
        <v>https://raw.githubusercontent.com/PatrickVibild/TellusAmazonPictures/master/pictures/Lenovo/T460S/BL/DE/1.jpg</v>
      </c>
      <c r="N25" s="27" t="str">
        <f>IF(ISBLANK(Values!$F24),"",Values!N24)</f>
        <v>https://raw.githubusercontent.com/PatrickVibild/TellusAmazonPictures/master/pictures/Lenovo/T460S/BL/DE/2.jpg</v>
      </c>
      <c r="O25" s="27" t="str">
        <f>IF(ISBLANK(Values!$F24),"",Values!O24)</f>
        <v>https://raw.githubusercontent.com/PatrickVibild/TellusAmazonPictures/master/pictures/Lenovo/T460S/BL/DE/3.jpg</v>
      </c>
      <c r="P25" s="27" t="str">
        <f>IF(ISBLANK(Values!$F24),"",Values!P24)</f>
        <v>https://raw.githubusercontent.com/PatrickVibild/TellusAmazonPictures/master/pictures/Lenovo/T460S/BL/DE/4.jpg</v>
      </c>
      <c r="Q25" s="27" t="str">
        <f>IF(ISBLANK(Values!$F24),"",Values!Q24)</f>
        <v>https://raw.githubusercontent.com/PatrickVibild/TellusAmazonPictures/master/pictures/Lenovo/T460S/BL/DE/5.jpg</v>
      </c>
      <c r="R25" s="27" t="str">
        <f>IF(ISBLANK(Values!$F24),"",Values!R24)</f>
        <v>https://raw.githubusercontent.com/PatrickVibild/TellusAmazonPictures/master/pictures/Lenovo/T460S/BL/DE/6.jpg</v>
      </c>
      <c r="S25" s="27" t="str">
        <f>IF(ISBLANK(Values!$F24),"",Values!S24)</f>
        <v>https://raw.githubusercontent.com/PatrickVibild/TellusAmazonPictures/master/pictures/Lenovo/T460S/BL/DE/7.jpg</v>
      </c>
      <c r="T25" s="27" t="str">
        <f>IF(ISBLANK(Values!$F24),"",Values!T24)</f>
        <v>https://raw.githubusercontent.com/PatrickVibild/TellusAmazonPictures/master/pictures/Lenovo/T460S/BL/DE/8.jpg</v>
      </c>
      <c r="U25" s="27" t="str">
        <f>IF(ISBLANK(Values!$F24),"",Values!U24)</f>
        <v>https://raw.githubusercontent.com/PatrickVibild/TellusAmazonPictures/master/pictures/Lenovo/T460S/BL/DE/9.jpg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34" t="str">
        <f>IF(ISBLANK(Values!E24),"",IF(Values!I24,Values!$B$23,Values!$B$33))</f>
        <v xml:space="preserve">👉 LAYOUT - {flag} {language} Nicht Hintergrundbeleuchtung </v>
      </c>
      <c r="AJ25" s="3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7" t="str">
        <f>IF(ISBLANK(Values!E24),"",Values!H24)</f>
        <v>Deutsche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49.99</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ersatztastatur Französisch Hintergrundbeleuchtung für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49.99</v>
      </c>
      <c r="L26" s="27" t="str">
        <f>IF(ISBLANK(Values!E25),"",IF($CO26="DEFAULT", Values!$B$18, ""))</f>
        <v/>
      </c>
      <c r="M26" s="27" t="str">
        <f>IF(ISBLANK(Values!E25),"",Values!$M25)</f>
        <v>https://raw.githubusercontent.com/PatrickVibild/TellusAmazonPictures/master/pictures/Lenovo/T460S/BL/FR/1.jpg</v>
      </c>
      <c r="N26" s="27" t="str">
        <f>IF(ISBLANK(Values!$F25),"",Values!N25)</f>
        <v>https://raw.githubusercontent.com/PatrickVibild/TellusAmazonPictures/master/pictures/Lenovo/T460S/BL/FR/2.jpg</v>
      </c>
      <c r="O26" s="27" t="str">
        <f>IF(ISBLANK(Values!$F25),"",Values!O25)</f>
        <v>https://raw.githubusercontent.com/PatrickVibild/TellusAmazonPictures/master/pictures/Lenovo/T460S/BL/FR/3.jpg</v>
      </c>
      <c r="P26" s="27" t="str">
        <f>IF(ISBLANK(Values!$F25),"",Values!P25)</f>
        <v>https://raw.githubusercontent.com/PatrickVibild/TellusAmazonPictures/master/pictures/Lenovo/T460S/BL/FR/4.jpg</v>
      </c>
      <c r="Q26" s="27" t="str">
        <f>IF(ISBLANK(Values!$F25),"",Values!Q25)</f>
        <v>https://raw.githubusercontent.com/PatrickVibild/TellusAmazonPictures/master/pictures/Lenovo/T460S/BL/FR/5.jpg</v>
      </c>
      <c r="R26" s="27" t="str">
        <f>IF(ISBLANK(Values!$F25),"",Values!R25)</f>
        <v>https://raw.githubusercontent.com/PatrickVibild/TellusAmazonPictures/master/pictures/Lenovo/T460S/BL/FR/6.jpg</v>
      </c>
      <c r="S26" s="27" t="str">
        <f>IF(ISBLANK(Values!$F25),"",Values!S25)</f>
        <v>https://raw.githubusercontent.com/PatrickVibild/TellusAmazonPictures/master/pictures/Lenovo/T460S/BL/FR/7.jpg</v>
      </c>
      <c r="T26" s="27" t="str">
        <f>IF(ISBLANK(Values!$F25),"",Values!T25)</f>
        <v>https://raw.githubusercontent.com/PatrickVibild/TellusAmazonPictures/master/pictures/Lenovo/T460S/BL/FR/8.jpg</v>
      </c>
      <c r="U26" s="27" t="str">
        <f>IF(ISBLANK(Values!$F25),"",Values!U25)</f>
        <v>https://raw.githubusercontent.com/PatrickVibild/TellusAmazonPictures/master/pictures/Lenovo/T460S/BL/FR/9.jpg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34" t="str">
        <f>IF(ISBLANK(Values!E25),"",IF(Values!I25,Values!$B$23,Values!$B$33))</f>
        <v xml:space="preserve">👉 LAYOUT - {flag} {language} Nicht Hintergrundbeleuchtung </v>
      </c>
      <c r="AJ26" s="3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7" t="str">
        <f>IF(ISBLANK(Values!E25),"",Values!H25)</f>
        <v>Französisch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49.99</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ersatztastatur Italienisch Hintergrundbeleuchtung für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49.99</v>
      </c>
      <c r="L27" s="27" t="str">
        <f>IF(ISBLANK(Values!E26),"",IF($CO27="DEFAULT", Values!$B$18, ""))</f>
        <v/>
      </c>
      <c r="M27" s="27" t="str">
        <f>IF(ISBLANK(Values!E26),"",Values!$M26)</f>
        <v>https://raw.githubusercontent.com/PatrickVibild/TellusAmazonPictures/master/pictures/Lenovo/T460S/BL/IT/1.jpg</v>
      </c>
      <c r="N27" s="27" t="str">
        <f>IF(ISBLANK(Values!$F26),"",Values!N26)</f>
        <v>https://raw.githubusercontent.com/PatrickVibild/TellusAmazonPictures/master/pictures/Lenovo/T460S/BL/IT/2.jpg</v>
      </c>
      <c r="O27" s="27" t="str">
        <f>IF(ISBLANK(Values!$F26),"",Values!O26)</f>
        <v>https://raw.githubusercontent.com/PatrickVibild/TellusAmazonPictures/master/pictures/Lenovo/T460S/BL/IT/3.jpg</v>
      </c>
      <c r="P27" s="27" t="str">
        <f>IF(ISBLANK(Values!$F26),"",Values!P26)</f>
        <v>https://raw.githubusercontent.com/PatrickVibild/TellusAmazonPictures/master/pictures/Lenovo/T460S/BL/IT/4.jpg</v>
      </c>
      <c r="Q27" s="27" t="str">
        <f>IF(ISBLANK(Values!$F26),"",Values!Q26)</f>
        <v>https://raw.githubusercontent.com/PatrickVibild/TellusAmazonPictures/master/pictures/Lenovo/T460S/BL/IT/5.jpg</v>
      </c>
      <c r="R27" s="27" t="str">
        <f>IF(ISBLANK(Values!$F26),"",Values!R26)</f>
        <v>https://raw.githubusercontent.com/PatrickVibild/TellusAmazonPictures/master/pictures/Lenovo/T460S/BL/IT/6.jpg</v>
      </c>
      <c r="S27" s="27" t="str">
        <f>IF(ISBLANK(Values!$F26),"",Values!S26)</f>
        <v>https://raw.githubusercontent.com/PatrickVibild/TellusAmazonPictures/master/pictures/Lenovo/T460S/BL/IT/7.jpg</v>
      </c>
      <c r="T27" s="27" t="str">
        <f>IF(ISBLANK(Values!$F26),"",Values!T26)</f>
        <v>https://raw.githubusercontent.com/PatrickVibild/TellusAmazonPictures/master/pictures/Lenovo/T460S/BL/IT/8.jpg</v>
      </c>
      <c r="U27" s="27" t="str">
        <f>IF(ISBLANK(Values!$F26),"",Values!U26)</f>
        <v>https://raw.githubusercontent.com/PatrickVibild/TellusAmazonPictures/master/pictures/Lenovo/T460S/BL/IT/9.jpg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34" t="str">
        <f>IF(ISBLANK(Values!E26),"",IF(Values!I26,Values!$B$23,Values!$B$33))</f>
        <v xml:space="preserve">👉 LAYOUT - {flag} {language} Nicht Hintergrundbeleuchtung </v>
      </c>
      <c r="AJ27" s="3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7" t="str">
        <f>IF(ISBLANK(Values!E26),"",Values!H26)</f>
        <v>Italienisch</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49.99</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ersatztastatur Spanisch Hintergrundbeleuchtung für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49.99</v>
      </c>
      <c r="L28" s="27" t="str">
        <f>IF(ISBLANK(Values!E27),"",IF($CO28="DEFAULT", Values!$B$18, ""))</f>
        <v/>
      </c>
      <c r="M28" s="27" t="str">
        <f>IF(ISBLANK(Values!E27),"",Values!$M27)</f>
        <v>https://download.lenovo.com/Images/Parts/Lenovo/T460S/BL/ES/Lenovo/T460S/BL/ES_A.jpg</v>
      </c>
      <c r="N28" s="27" t="str">
        <f>IF(ISBLANK(Values!$F27),"",Values!N27)</f>
        <v>https://download.lenovo.com/Images/Parts/Lenovo/T460S/BL/ES/Lenovo/T460S/BL/ES_B.jpg</v>
      </c>
      <c r="O28" s="27" t="str">
        <f>IF(ISBLANK(Values!$F27),"",Values!O27)</f>
        <v>https://download.lenovo.com/Images/Parts/Lenovo/T460S/BL/ES/Lenovo/T460S/BL/ES_details.jpg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34" t="str">
        <f>IF(ISBLANK(Values!E27),"",IF(Values!I27,Values!$B$23,Values!$B$33))</f>
        <v xml:space="preserve">👉 LAYOUT - {flag} {language} Nicht Hintergrundbeleuchtung </v>
      </c>
      <c r="AJ28" s="3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7" t="str">
        <f>IF(ISBLANK(Values!E27),"",Values!H27)</f>
        <v>Spanisch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49.99</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ersatztastatur UK Hintergrundbeleuchtung für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49.99</v>
      </c>
      <c r="L29" s="27" t="str">
        <f>IF(ISBLANK(Values!E28),"",IF($CO29="DEFAULT", Values!$B$18, ""))</f>
        <v/>
      </c>
      <c r="M29" s="27" t="str">
        <f>IF(ISBLANK(Values!E28),"",Values!$M28)</f>
        <v>https://raw.githubusercontent.com/PatrickVibild/TellusAmazonPictures/master/pictures/Lenovo/T460S/BL/UK/1.jpg</v>
      </c>
      <c r="N29" s="27" t="str">
        <f>IF(ISBLANK(Values!$F28),"",Values!N28)</f>
        <v>https://raw.githubusercontent.com/PatrickVibild/TellusAmazonPictures/master/pictures/Lenovo/T460S/BL/UK/2.jpg</v>
      </c>
      <c r="O29" s="27" t="str">
        <f>IF(ISBLANK(Values!$F28),"",Values!O28)</f>
        <v>https://raw.githubusercontent.com/PatrickVibild/TellusAmazonPictures/master/pictures/Lenovo/T460S/BL/UK/3.jpg</v>
      </c>
      <c r="P29" s="27" t="str">
        <f>IF(ISBLANK(Values!$F28),"",Values!P28)</f>
        <v>https://raw.githubusercontent.com/PatrickVibild/TellusAmazonPictures/master/pictures/Lenovo/T460S/BL/UK/4.jpg</v>
      </c>
      <c r="Q29" s="27" t="str">
        <f>IF(ISBLANK(Values!$F28),"",Values!Q28)</f>
        <v>https://raw.githubusercontent.com/PatrickVibild/TellusAmazonPictures/master/pictures/Lenovo/T460S/BL/UK/5.jpg</v>
      </c>
      <c r="R29" s="27" t="str">
        <f>IF(ISBLANK(Values!$F28),"",Values!R28)</f>
        <v>https://raw.githubusercontent.com/PatrickVibild/TellusAmazonPictures/master/pictures/Lenovo/T460S/BL/UK/6.jpg</v>
      </c>
      <c r="S29" s="27" t="str">
        <f>IF(ISBLANK(Values!$F28),"",Values!S28)</f>
        <v>https://raw.githubusercontent.com/PatrickVibild/TellusAmazonPictures/master/pictures/Lenovo/T460S/BL/UK/7.jpg</v>
      </c>
      <c r="T29" s="27" t="str">
        <f>IF(ISBLANK(Values!$F28),"",Values!T28)</f>
        <v>https://raw.githubusercontent.com/PatrickVibild/TellusAmazonPictures/master/pictures/Lenovo/T460S/BL/UK/8.jpg</v>
      </c>
      <c r="U29" s="27" t="str">
        <f>IF(ISBLANK(Values!$F28),"",Values!U28)</f>
        <v>https://raw.githubusercontent.com/PatrickVibild/TellusAmazonPictures/master/pictures/Lenovo/T460S/BL/UK/9.jpg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34" t="str">
        <f>IF(ISBLANK(Values!E28),"",IF(Values!I28,Values!$B$23,Values!$B$33))</f>
        <v xml:space="preserve">👉 LAYOUT - {flag} {language} Nicht Hintergrundbeleuchtung </v>
      </c>
      <c r="AJ29" s="3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49.99</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ersatztastatur Skandinavisch – Nordisch Hintergrundbeleuchtung für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49.99</v>
      </c>
      <c r="L30" s="27">
        <f>IF(ISBLANK(Values!E29),"",IF($CO30="DEFAULT", Values!$B$18, ""))</f>
        <v>5</v>
      </c>
      <c r="M30" s="27" t="str">
        <f>IF(ISBLANK(Values!E29),"",Values!$M29)</f>
        <v>https://raw.githubusercontent.com/PatrickVibild/TellusAmazonPictures/master/pictures/Lenovo/T460S/BL/NOR/1.jpg</v>
      </c>
      <c r="N30" s="27" t="str">
        <f>IF(ISBLANK(Values!$F29),"",Values!N29)</f>
        <v>https://raw.githubusercontent.com/PatrickVibild/TellusAmazonPictures/master/pictures/Lenovo/T460S/BL/NOR/2.jpg</v>
      </c>
      <c r="O30" s="27" t="str">
        <f>IF(ISBLANK(Values!$F29),"",Values!O29)</f>
        <v>https://raw.githubusercontent.com/PatrickVibild/TellusAmazonPictures/master/pictures/Lenovo/T460S/BL/NOR/3.jpg</v>
      </c>
      <c r="P30" s="27" t="str">
        <f>IF(ISBLANK(Values!$F29),"",Values!P29)</f>
        <v>https://raw.githubusercontent.com/PatrickVibild/TellusAmazonPictures/master/pictures/Lenovo/T460S/BL/NOR/4.jpg</v>
      </c>
      <c r="Q30" s="27" t="str">
        <f>IF(ISBLANK(Values!$F29),"",Values!Q29)</f>
        <v>https://raw.githubusercontent.com/PatrickVibild/TellusAmazonPictures/master/pictures/Lenovo/T460S/BL/NOR/5.jpg</v>
      </c>
      <c r="R30" s="27" t="str">
        <f>IF(ISBLANK(Values!$F29),"",Values!R29)</f>
        <v>https://raw.githubusercontent.com/PatrickVibild/TellusAmazonPictures/master/pictures/Lenovo/T460S/BL/NOR/6.jpg</v>
      </c>
      <c r="S30" s="27" t="str">
        <f>IF(ISBLANK(Values!$F29),"",Values!S29)</f>
        <v>https://raw.githubusercontent.com/PatrickVibild/TellusAmazonPictures/master/pictures/Lenovo/T460S/BL/NOR/7.jpg</v>
      </c>
      <c r="T30" s="27" t="str">
        <f>IF(ISBLANK(Values!$F29),"",Values!T29)</f>
        <v>https://raw.githubusercontent.com/PatrickVibild/TellusAmazonPictures/master/pictures/Lenovo/T460S/BL/NOR/8.jpg</v>
      </c>
      <c r="U30" s="27" t="str">
        <f>IF(ISBLANK(Values!$F29),"",Values!U29)</f>
        <v>https://raw.githubusercontent.com/PatrickVibild/TellusAmazonPictures/master/pictures/Lenovo/T460S/BL/NOR/9.jpg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34" t="str">
        <f>IF(ISBLANK(Values!E29),"",IF(Values!I29,Values!$B$23,Values!$B$33))</f>
        <v xml:space="preserve">👉 LAYOUT - {flag} {language} Nicht Hintergrundbeleuchtung </v>
      </c>
      <c r="AJ30" s="3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7" t="str">
        <f>IF(ISBLANK(Values!E29),"",Values!H29)</f>
        <v>Skandinavisch – Nordisch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49.99</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ersatztastatur Belgier Hintergrundbeleuchtung für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49.99</v>
      </c>
      <c r="L31" s="27">
        <f>IF(ISBLANK(Values!E30),"",IF($CO31="DEFAULT", Values!$B$18, ""))</f>
        <v>5</v>
      </c>
      <c r="M31" s="27" t="str">
        <f>IF(ISBLANK(Values!E30),"",Values!$M30)</f>
        <v>https://download.lenovo.com/Images/Parts/01YR052/01YR052_A.jpg</v>
      </c>
      <c r="N31" s="27" t="str">
        <f>IF(ISBLANK(Values!$F30),"",Values!N30)</f>
        <v>https://download.lenovo.com/Images/Parts/01YR052/01YR052_B.jpg</v>
      </c>
      <c r="O31" s="27" t="str">
        <f>IF(ISBLANK(Values!$F30),"",Values!O30)</f>
        <v>https://download.lenovo.com/Images/Parts/01YR052/01YR052_details.jpg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34" t="str">
        <f>IF(ISBLANK(Values!E30),"",IF(Values!I30,Values!$B$23,Values!$B$33))</f>
        <v xml:space="preserve">👉 LAYOUT - {flag} {language} Nicht Hintergrundbeleuchtung </v>
      </c>
      <c r="AJ31" s="3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7" t="str">
        <f>IF(ISBLANK(Values!E30),"",Values!H30)</f>
        <v>Belgier</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49.99</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ersatztastatur Bulgarisch Hintergrundbeleuchtung für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49.99</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34" t="str">
        <f>IF(ISBLANK(Values!E31),"",IF(Values!I31,Values!$B$23,Values!$B$33))</f>
        <v xml:space="preserve">👉 LAYOUT - {flag} {language} Nicht Hintergrundbeleuchtung </v>
      </c>
      <c r="AJ32" s="3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7" t="str">
        <f>IF(ISBLANK(Values!E31),"",Values!H31)</f>
        <v>Bulgarisch</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49.99</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ersatztastatur Tschechisch Hintergrundbeleuchtung für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49.99</v>
      </c>
      <c r="L33" s="27">
        <f>IF(ISBLANK(Values!E32),"",IF($CO33="DEFAULT", Values!$B$18, ""))</f>
        <v>5</v>
      </c>
      <c r="M33" s="27" t="str">
        <f>IF(ISBLANK(Values!E32),"",Values!$M32)</f>
        <v>https://download.lenovo.com/Images/Parts/01YT108/01YT108_A.jpg</v>
      </c>
      <c r="N33" s="27" t="str">
        <f>IF(ISBLANK(Values!$F32),"",Values!N32)</f>
        <v>https://download.lenovo.com/Images/Parts/01YT108/01YT108_B.jpg</v>
      </c>
      <c r="O33" s="27" t="str">
        <f>IF(ISBLANK(Values!$F32),"",Values!O32)</f>
        <v>https://download.lenovo.com/Images/Parts/01YT108/01YT108_details.jpg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34" t="str">
        <f>IF(ISBLANK(Values!E32),"",IF(Values!I32,Values!$B$23,Values!$B$33))</f>
        <v xml:space="preserve">👉 LAYOUT - {flag} {language} Nicht Hintergrundbeleuchtung </v>
      </c>
      <c r="AJ33" s="3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7" t="str">
        <f>IF(ISBLANK(Values!E32),"",Values!H32)</f>
        <v>Tschechisch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49.99</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ersatztastatur Dänisch Hintergrundbeleuchtung für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49.99</v>
      </c>
      <c r="L34" s="27">
        <f>IF(ISBLANK(Values!E33),"",IF($CO34="DEFAULT", Values!$B$18, ""))</f>
        <v>5</v>
      </c>
      <c r="M34" s="27" t="str">
        <f>IF(ISBLANK(Values!E33),"",Values!$M33)</f>
        <v>https://download.lenovo.com/Images/Parts/01YR055/01YR055_A.jpg</v>
      </c>
      <c r="N34" s="27" t="str">
        <f>IF(ISBLANK(Values!$F33),"",Values!N33)</f>
        <v>https://download.lenovo.com/Images/Parts/01YR055/01YR055_B.jpg</v>
      </c>
      <c r="O34" s="27" t="str">
        <f>IF(ISBLANK(Values!$F33),"",Values!O33)</f>
        <v>https://download.lenovo.com/Images/Parts/01YR055/01YR055_details.jpg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34" t="str">
        <f>IF(ISBLANK(Values!E33),"",IF(Values!I33,Values!$B$23,Values!$B$33))</f>
        <v xml:space="preserve">👉 LAYOUT - {flag} {language} Nicht Hintergrundbeleuchtung </v>
      </c>
      <c r="AJ34" s="3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7" t="str">
        <f>IF(ISBLANK(Values!E33),"",Values!H33)</f>
        <v>Dänisch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49.99</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ersatztastatur Hungarisch Hintergrundbeleuchtung für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49.99</v>
      </c>
      <c r="L35" s="27">
        <f>IF(ISBLANK(Values!E34),"",IF($CO35="DEFAULT", Values!$B$18, ""))</f>
        <v>5</v>
      </c>
      <c r="M35" s="27" t="str">
        <f>IF(ISBLANK(Values!E34),"",Values!$M34)</f>
        <v>https://download.lenovo.com/Images/Parts/01YT115/01YT115_A.jpg</v>
      </c>
      <c r="N35" s="27" t="str">
        <f>IF(ISBLANK(Values!$F34),"",Values!N34)</f>
        <v>https://download.lenovo.com/Images/Parts/01YT115/01YT115_B.jpg</v>
      </c>
      <c r="O35" s="27" t="str">
        <f>IF(ISBLANK(Values!$F34),"",Values!O34)</f>
        <v>https://download.lenovo.com/Images/Parts/01YT115/01YT115_details.jpg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34" t="str">
        <f>IF(ISBLANK(Values!E34),"",IF(Values!I34,Values!$B$23,Values!$B$33))</f>
        <v xml:space="preserve">👉 LAYOUT - {flag} {language} Nicht Hintergrundbeleuchtung </v>
      </c>
      <c r="AJ35" s="3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7" t="str">
        <f>IF(ISBLANK(Values!E34),"",Values!H34)</f>
        <v>Hungarisch</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49.99</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ersatztastatur Niederländisch Hintergrundbeleuchtung für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49.99</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34" t="str">
        <f>IF(ISBLANK(Values!E35),"",IF(Values!I35,Values!$B$23,Values!$B$33))</f>
        <v xml:space="preserve">👉 LAYOUT - {flag} {language} Nicht Hintergrundbeleuchtung </v>
      </c>
      <c r="AJ36" s="3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7" t="str">
        <f>IF(ISBLANK(Values!E35),"",Values!H35)</f>
        <v>Niederländisch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49.99</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ersatztastatur norwegisch Hintergrundbeleuchtung für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49.99</v>
      </c>
      <c r="L37" s="27">
        <f>IF(ISBLANK(Values!E36),"",IF($CO37="DEFAULT", Values!$B$18, ""))</f>
        <v>5</v>
      </c>
      <c r="M37" s="27" t="str">
        <f>IF(ISBLANK(Values!E36),"",Values!$M36)</f>
        <v>https://download.lenovo.com/Images/Parts/01YT120/01YT120_A.jpg</v>
      </c>
      <c r="N37" s="27" t="str">
        <f>IF(ISBLANK(Values!$F36),"",Values!N36)</f>
        <v>https://download.lenovo.com/Images/Parts/01YT120/01YT120_B.jpg</v>
      </c>
      <c r="O37" s="27" t="str">
        <f>IF(ISBLANK(Values!$F36),"",Values!O36)</f>
        <v>https://download.lenovo.com/Images/Parts/01YT120/01YT120_details.jpg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34" t="str">
        <f>IF(ISBLANK(Values!E36),"",IF(Values!I36,Values!$B$23,Values!$B$33))</f>
        <v xml:space="preserve">👉 LAYOUT - {flag} {language} Nicht Hintergrundbeleuchtung </v>
      </c>
      <c r="AJ37" s="3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7" t="str">
        <f>IF(ISBLANK(Values!E36),"",Values!H36)</f>
        <v>norwegisch</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49.99</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ersatztastatur Polieren Hintergrundbeleuchtung für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49.99</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34" t="str">
        <f>IF(ISBLANK(Values!E37),"",IF(Values!I37,Values!$B$23,Values!$B$33))</f>
        <v xml:space="preserve">👉 LAYOUT - {flag} {language} Nicht Hintergrundbeleuchtung </v>
      </c>
      <c r="AJ38" s="3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7" t="str">
        <f>IF(ISBLANK(Values!E37),"",Values!H37)</f>
        <v>Polieren</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49.99</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ersatztastatur Portugiesisch Hintergrundbeleuchtung für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49.99</v>
      </c>
      <c r="L39" s="27">
        <f>IF(ISBLANK(Values!E38),"",IF($CO39="DEFAULT", Values!$B$18, ""))</f>
        <v>5</v>
      </c>
      <c r="M39" s="27" t="str">
        <f>IF(ISBLANK(Values!E38),"",Values!$M38)</f>
        <v>https://download.lenovo.com/Images/Parts/01YT122/01YT122_A.jpg</v>
      </c>
      <c r="N39" s="27" t="str">
        <f>IF(ISBLANK(Values!$F38),"",Values!N38)</f>
        <v>https://download.lenovo.com/Images/Parts/01YT122/01YT122_B.jpg</v>
      </c>
      <c r="O39" s="27" t="str">
        <f>IF(ISBLANK(Values!$F38),"",Values!O38)</f>
        <v>https://download.lenovo.com/Images/Parts/01YT122/01YT122_details.jpg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34" t="str">
        <f>IF(ISBLANK(Values!E38),"",IF(Values!I38,Values!$B$23,Values!$B$33))</f>
        <v xml:space="preserve">👉 LAYOUT - {flag} {language} Nicht Hintergrundbeleuchtung </v>
      </c>
      <c r="AJ39" s="3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7" t="str">
        <f>IF(ISBLANK(Values!E38),"",Values!H38)</f>
        <v>Portugiesisch</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49.99</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ersatztastatur Schwedisch -  finnisch Hintergrundbeleuchtung für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49.99</v>
      </c>
      <c r="L40" s="27">
        <f>IF(ISBLANK(Values!E39),"",IF($CO40="DEFAULT", Values!$B$18, ""))</f>
        <v>5</v>
      </c>
      <c r="M40" s="27" t="str">
        <f>IF(ISBLANK(Values!E39),"",Values!$M39)</f>
        <v>https://download.lenovo.com/Images/Parts/01YR072/01YR072_A.jpg</v>
      </c>
      <c r="N40" s="27" t="str">
        <f>IF(ISBLANK(Values!$F39),"",Values!N39)</f>
        <v>https://download.lenovo.com/Images/Parts/01YR072/01YR072_B.jpg</v>
      </c>
      <c r="O40" s="27" t="str">
        <f>IF(ISBLANK(Values!$F39),"",Values!O39)</f>
        <v>https://download.lenovo.com/Images/Parts/01YR072/01YR072_details.jpg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34" t="str">
        <f>IF(ISBLANK(Values!E39),"",IF(Values!I39,Values!$B$23,Values!$B$33))</f>
        <v xml:space="preserve">👉 LAYOUT - {flag} {language} Nicht Hintergrundbeleuchtung </v>
      </c>
      <c r="AJ40" s="3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7" t="str">
        <f>IF(ISBLANK(Values!E39),"",Values!H39)</f>
        <v>Schwedisch -  finnisch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49.99</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ersatztastatur Schweizerisch Hintergrundbeleuchtung für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49.99</v>
      </c>
      <c r="L41" s="27">
        <f>IF(ISBLANK(Values!E40),"",IF($CO41="DEFAULT", Values!$B$18, ""))</f>
        <v>5</v>
      </c>
      <c r="M41" s="27" t="str">
        <f>IF(ISBLANK(Values!E40),"",Values!$M40)</f>
        <v>https://download.lenovo.com/Images/Parts/01YT127/01YT127_A.jpg</v>
      </c>
      <c r="N41" s="27" t="str">
        <f>IF(ISBLANK(Values!$F40),"",Values!N40)</f>
        <v>https://download.lenovo.com/Images/Parts/01YT127/01YT127_B.jpg</v>
      </c>
      <c r="O41" s="27" t="str">
        <f>IF(ISBLANK(Values!$F40),"",Values!O40)</f>
        <v>https://download.lenovo.com/Images/Parts/01YT127/01YT127_details.jpg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34" t="str">
        <f>IF(ISBLANK(Values!E40),"",IF(Values!I40,Values!$B$23,Values!$B$33))</f>
        <v xml:space="preserve">👉 LAYOUT - {flag} {language} Nicht Hintergrundbeleuchtung </v>
      </c>
      <c r="AJ41" s="3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7" t="str">
        <f>IF(ISBLANK(Values!E40),"",Values!H40)</f>
        <v>Schweizerisch</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49.99</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ersatztastatur US International Hintergrundbeleuchtung für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49.99</v>
      </c>
      <c r="L42" s="27">
        <f>IF(ISBLANK(Values!E41),"",IF($CO42="DEFAULT", Values!$B$18, ""))</f>
        <v>5</v>
      </c>
      <c r="M42" s="27" t="str">
        <f>IF(ISBLANK(Values!E41),"",Values!$M41)</f>
        <v>https://raw.githubusercontent.com/PatrickVibild/TellusAmazonPictures/master/pictures/Lenovo/T460S/BL/USI/1.jpg</v>
      </c>
      <c r="N42" s="27" t="str">
        <f>IF(ISBLANK(Values!$F41),"",Values!N41)</f>
        <v>https://raw.githubusercontent.com/PatrickVibild/TellusAmazonPictures/master/pictures/Lenovo/T460S/BL/USI/2.jpg</v>
      </c>
      <c r="O42" s="27" t="str">
        <f>IF(ISBLANK(Values!$F41),"",Values!O41)</f>
        <v>https://raw.githubusercontent.com/PatrickVibild/TellusAmazonPictures/master/pictures/Lenovo/T460S/BL/USI/3.jpg</v>
      </c>
      <c r="P42" s="27" t="str">
        <f>IF(ISBLANK(Values!$F41),"",Values!P41)</f>
        <v>https://raw.githubusercontent.com/PatrickVibild/TellusAmazonPictures/master/pictures/Lenovo/T460S/BL/USI/4.jpg</v>
      </c>
      <c r="Q42" s="27" t="str">
        <f>IF(ISBLANK(Values!$F41),"",Values!Q41)</f>
        <v>https://raw.githubusercontent.com/PatrickVibild/TellusAmazonPictures/master/pictures/Lenovo/T460S/BL/USI/5.jpg</v>
      </c>
      <c r="R42" s="27" t="str">
        <f>IF(ISBLANK(Values!$F41),"",Values!R41)</f>
        <v>https://raw.githubusercontent.com/PatrickVibild/TellusAmazonPictures/master/pictures/Lenovo/T460S/BL/USI/6.jpg</v>
      </c>
      <c r="S42" s="27" t="str">
        <f>IF(ISBLANK(Values!$F41),"",Values!S41)</f>
        <v>https://raw.githubusercontent.com/PatrickVibild/TellusAmazonPictures/master/pictures/Lenovo/T460S/BL/USI/7.jpg</v>
      </c>
      <c r="T42" s="27" t="str">
        <f>IF(ISBLANK(Values!$F41),"",Values!T41)</f>
        <v>https://raw.githubusercontent.com/PatrickVibild/TellusAmazonPictures/master/pictures/Lenovo/T460S/BL/USI/8.jpg</v>
      </c>
      <c r="U42" s="27" t="str">
        <f>IF(ISBLANK(Values!$F41),"",Values!U41)</f>
        <v>https://raw.githubusercontent.com/PatrickVibild/TellusAmazonPictures/master/pictures/Lenovo/T460S/BL/USI/9.jpg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34" t="str">
        <f>IF(ISBLANK(Values!E41),"",IF(Values!I41,Values!$B$23,Values!$B$33))</f>
        <v xml:space="preserve">👉 LAYOUT - {flag} {language} Nicht Hintergrundbeleuchtung </v>
      </c>
      <c r="AJ42" s="3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1" t="str">
        <f>IF(ISBLANK(Values!E41),"","Parts")</f>
        <v>Parts</v>
      </c>
      <c r="DP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DY42" t="str">
        <f>IF(ISBLANK(Values!$E41), "", "not_applicable")</f>
        <v>not_applicable</v>
      </c>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49.99</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ersatztastatur Russisch Hintergrundbeleuchtung für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49.99</v>
      </c>
      <c r="L43" s="27">
        <f>IF(ISBLANK(Values!E42),"",IF($CO43="DEFAULT", Values!$B$18, ""))</f>
        <v>5</v>
      </c>
      <c r="M43" s="27" t="str">
        <f>IF(ISBLANK(Values!E42),"",Values!$M42)</f>
        <v>https://download.lenovo.com/Images/Parts/01YR069/01YR069_A.jpg</v>
      </c>
      <c r="N43" s="27" t="str">
        <f>IF(ISBLANK(Values!$F42),"",Values!N42)</f>
        <v>https://download.lenovo.com/Images/Parts/01YR069/01YR069_B.jpg</v>
      </c>
      <c r="O43" s="27" t="str">
        <f>IF(ISBLANK(Values!$F42),"",Values!O42)</f>
        <v>https://download.lenovo.com/Images/Parts/01YR069/01YR069_details.jpg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34" t="str">
        <f>IF(ISBLANK(Values!E42),"",IF(Values!I42,Values!$B$23,Values!$B$33))</f>
        <v xml:space="preserve">👉 LAYOUT - {flag} {language} Nicht Hintergrundbeleuchtung </v>
      </c>
      <c r="AJ43" s="3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1" t="str">
        <f>IF(ISBLANK(Values!E42),"","Parts")</f>
        <v>Parts</v>
      </c>
      <c r="DP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DY43" t="str">
        <f>IF(ISBLANK(Values!$E42), "", "not_applicable")</f>
        <v>not_applicable</v>
      </c>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49.99</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row>
    <row r="44" spans="1:192"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ersatztastatur US  Hintergrundbeleuchtung für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49.99</v>
      </c>
      <c r="L44" s="27">
        <f>IF(ISBLANK(Values!E43),"",IF($CO44="DEFAULT", Values!$B$18, ""))</f>
        <v>5</v>
      </c>
      <c r="M44" s="27" t="str">
        <f>IF(ISBLANK(Values!E43),"",Values!$M43)</f>
        <v>https://raw.githubusercontent.com/PatrickVibild/TellusAmazonPictures/master/pictures/Lenovo/T460S/BL/US/1.jpg</v>
      </c>
      <c r="N44" s="27" t="str">
        <f>IF(ISBLANK(Values!$F43),"",Values!N43)</f>
        <v>https://raw.githubusercontent.com/PatrickVibild/TellusAmazonPictures/master/pictures/Lenovo/T460S/BL/US/2.jpg</v>
      </c>
      <c r="O44" s="27" t="str">
        <f>IF(ISBLANK(Values!$F43),"",Values!O43)</f>
        <v>https://raw.githubusercontent.com/PatrickVibild/TellusAmazonPictures/master/pictures/Lenovo/T460S/BL/US/3.jpg</v>
      </c>
      <c r="P44" s="27" t="str">
        <f>IF(ISBLANK(Values!$F43),"",Values!P43)</f>
        <v>https://raw.githubusercontent.com/PatrickVibild/TellusAmazonPictures/master/pictures/Lenovo/T460S/BL/US/4.jpg</v>
      </c>
      <c r="Q44" s="27" t="str">
        <f>IF(ISBLANK(Values!$F43),"",Values!Q43)</f>
        <v>https://raw.githubusercontent.com/PatrickVibild/TellusAmazonPictures/master/pictures/Lenovo/T460S/BL/US/5.jpg</v>
      </c>
      <c r="R44" s="27" t="str">
        <f>IF(ISBLANK(Values!$F43),"",Values!R43)</f>
        <v>https://raw.githubusercontent.com/PatrickVibild/TellusAmazonPictures/master/pictures/Lenovo/T460S/BL/US/6.jpg</v>
      </c>
      <c r="S44" s="27" t="str">
        <f>IF(ISBLANK(Values!$F43),"",Values!S43)</f>
        <v>https://raw.githubusercontent.com/PatrickVibild/TellusAmazonPictures/master/pictures/Lenovo/T460S/BL/US/7.jpg</v>
      </c>
      <c r="T44" s="27" t="str">
        <f>IF(ISBLANK(Values!$F43),"",Values!T43)</f>
        <v>https://raw.githubusercontent.com/PatrickVibild/TellusAmazonPictures/master/pictures/Lenovo/T460S/BL/US/8.jpg</v>
      </c>
      <c r="U44" s="27" t="str">
        <f>IF(ISBLANK(Values!$F43),"",Values!U43)</f>
        <v>https://raw.githubusercontent.com/PatrickVibild/TellusAmazonPictures/master/pictures/Lenovo/T460S/BL/US/9.jpg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34" t="str">
        <f>IF(ISBLANK(Values!E43),"",IF(Values!I43,Values!$B$23,Values!$B$33))</f>
        <v xml:space="preserve">👉 LAYOUT - {flag} {language} Nicht Hintergrundbeleuchtung </v>
      </c>
      <c r="AJ44" s="3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T460s T470s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T460s T470s. Bitte überprüfen Sie das Bild und die Beschreibung sorgfältig, bevor Sie eine Tastatur kaufen. Dies stellt sicher, dass Sie die richtige Laptop-Tastatur für Ihren Computer erhalten. Super einfache Installation. </v>
      </c>
      <c r="AT44" s="27" t="str">
        <f>IF(ISBLANK(Values!E43),"",Values!H43)</f>
        <v xml:space="preserve">US </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1" t="str">
        <f>IF(ISBLANK(Values!E43),"","Parts")</f>
        <v>Parts</v>
      </c>
      <c r="DP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DY44" t="str">
        <f>IF(ISBLANK(Values!$E43), "", "not_applicable")</f>
        <v>not_applicable</v>
      </c>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49.99</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37" t="s">
        <v>354</v>
      </c>
      <c r="B3" s="40" t="s">
        <v>752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t="s">
        <v>754</v>
      </c>
      <c r="C4" s="42" t="b">
        <f>FALSE()</f>
        <v>0</v>
      </c>
      <c r="D4" s="42" t="b">
        <f>TRUE()</f>
        <v>1</v>
      </c>
      <c r="E4" s="36">
        <v>5714401465010</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44" t="b">
        <f>TRUE()</f>
        <v>1</v>
      </c>
      <c r="J4" s="45" t="b">
        <f>FALSE()</f>
        <v>0</v>
      </c>
      <c r="K4" s="36" t="s">
        <v>744</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371</v>
      </c>
      <c r="B5" s="41" t="s">
        <v>753</v>
      </c>
      <c r="C5" s="42" t="b">
        <f>FALSE()</f>
        <v>0</v>
      </c>
      <c r="D5" s="42" t="b">
        <f>TRUE()</f>
        <v>1</v>
      </c>
      <c r="E5" s="36">
        <v>5714401465027</v>
      </c>
      <c r="F5" s="36"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44" t="b">
        <f>TRUE()</f>
        <v>1</v>
      </c>
      <c r="J5" s="45" t="b">
        <f>FALSE()</f>
        <v>0</v>
      </c>
      <c r="K5" s="36" t="s">
        <v>745</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373</v>
      </c>
      <c r="B6" s="49" t="s">
        <v>414</v>
      </c>
      <c r="C6" s="42" t="b">
        <f>FALSE()</f>
        <v>0</v>
      </c>
      <c r="D6" s="42" t="b">
        <f>TRUE()</f>
        <v>1</v>
      </c>
      <c r="E6" s="36">
        <v>5714401465034</v>
      </c>
      <c r="F6" s="36"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44" t="b">
        <f>TRUE()</f>
        <v>1</v>
      </c>
      <c r="J6" s="45" t="b">
        <f>FALSE()</f>
        <v>0</v>
      </c>
      <c r="K6" s="36" t="s">
        <v>746</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376</v>
      </c>
      <c r="B7" s="50" t="str">
        <f>IF(B6=options!C1,"32","41")</f>
        <v>32</v>
      </c>
      <c r="C7" s="42" t="b">
        <f>FALSE()</f>
        <v>0</v>
      </c>
      <c r="D7" s="42" t="b">
        <f>TRUE()</f>
        <v>1</v>
      </c>
      <c r="E7" s="36">
        <v>5714401465041</v>
      </c>
      <c r="F7" s="36"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44" t="b">
        <f>TRUE()</f>
        <v>1</v>
      </c>
      <c r="J7" s="45" t="b">
        <f>FALSE()</f>
        <v>0</v>
      </c>
      <c r="K7" s="36" t="s">
        <v>747</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378</v>
      </c>
      <c r="B8" s="50" t="str">
        <f>IF(B6=options!C1,"18","17")</f>
        <v>18</v>
      </c>
      <c r="C8" s="42" t="b">
        <f>FALSE()</f>
        <v>0</v>
      </c>
      <c r="D8" s="42" t="b">
        <f>TRUE()</f>
        <v>1</v>
      </c>
      <c r="E8" s="36">
        <v>5714401465058</v>
      </c>
      <c r="F8" s="36"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748</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380</v>
      </c>
      <c r="B9" s="50" t="str">
        <f>IF(B6=options!C1,"2","5")</f>
        <v>2</v>
      </c>
      <c r="C9" s="42" t="b">
        <f>FALSE()</f>
        <v>0</v>
      </c>
      <c r="D9" s="42" t="b">
        <f>FALSE()</f>
        <v>0</v>
      </c>
      <c r="E9" s="36">
        <v>5714401465065</v>
      </c>
      <c r="F9" s="36"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44" t="b">
        <f>TRUE()</f>
        <v>1</v>
      </c>
      <c r="J9" s="45" t="b">
        <f>FALSE()</f>
        <v>0</v>
      </c>
      <c r="K9" s="36" t="s">
        <v>749</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382</v>
      </c>
      <c r="B10" s="51"/>
      <c r="C10" s="42" t="b">
        <f>FALSE()</f>
        <v>0</v>
      </c>
      <c r="D10" s="42" t="b">
        <f>FALSE()</f>
        <v>0</v>
      </c>
      <c r="E10" s="36">
        <v>5714401465072</v>
      </c>
      <c r="F10" s="36" t="s">
        <v>682</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44" t="b">
        <f>TRUE()</f>
        <v>1</v>
      </c>
      <c r="J10" s="45" t="b">
        <f>FALSE()</f>
        <v>0</v>
      </c>
      <c r="K10" s="36" t="s">
        <v>726</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5714401465089</v>
      </c>
      <c r="F11" s="36" t="s">
        <v>683</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684</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44" t="b">
        <f>TRUE()</f>
        <v>1</v>
      </c>
      <c r="J12" s="45" t="b">
        <f>FALSE()</f>
        <v>0</v>
      </c>
      <c r="K12" s="36" t="s">
        <v>727</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735</v>
      </c>
      <c r="C13" s="42" t="b">
        <f>FALSE()</f>
        <v>0</v>
      </c>
      <c r="D13" s="42" t="b">
        <f>FALSE()</f>
        <v>0</v>
      </c>
      <c r="E13" s="36">
        <v>5714401465102</v>
      </c>
      <c r="F13" s="36" t="s">
        <v>685</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44" t="b">
        <f>TRUE()</f>
        <v>1</v>
      </c>
      <c r="J13" s="45" t="b">
        <f>FALSE()</f>
        <v>0</v>
      </c>
      <c r="K13" s="36" t="s">
        <v>728</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t="b">
        <f>FALSE()</f>
        <v>0</v>
      </c>
      <c r="D14" s="42" t="b">
        <f>FALSE()</f>
        <v>0</v>
      </c>
      <c r="E14" s="36">
        <v>5714401465119</v>
      </c>
      <c r="F14" s="36" t="s">
        <v>686</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44" t="b">
        <f>TRUE()</f>
        <v>1</v>
      </c>
      <c r="J14" s="45" t="b">
        <f>FALSE()</f>
        <v>0</v>
      </c>
      <c r="K14" s="36" t="s">
        <v>729</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687</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44" t="b">
        <f>TRUE()</f>
        <v>1</v>
      </c>
      <c r="J15" s="45" t="b">
        <f>FALSE()</f>
        <v>0</v>
      </c>
      <c r="K15" s="36" t="s">
        <v>720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5714401465133</v>
      </c>
      <c r="F16" s="36" t="s">
        <v>688</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44" t="b">
        <f>TRUE()</f>
        <v>1</v>
      </c>
      <c r="J16" s="45" t="b">
        <f>FALSE()</f>
        <v>0</v>
      </c>
      <c r="K16" s="36" t="s">
        <v>730</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689</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t="b">
        <f>FALSE()</f>
        <v>0</v>
      </c>
      <c r="D18" s="42" t="b">
        <f>FALSE()</f>
        <v>0</v>
      </c>
      <c r="E18" s="36">
        <v>5714401465157</v>
      </c>
      <c r="F18" s="36" t="s">
        <v>690</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44" t="b">
        <f>TRUE()</f>
        <v>1</v>
      </c>
      <c r="J18" s="45" t="b">
        <f>FALSE()</f>
        <v>0</v>
      </c>
      <c r="K18" s="36" t="s">
        <v>731</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691</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44" t="b">
        <f>TRUE()</f>
        <v>1</v>
      </c>
      <c r="J19" s="45" t="b">
        <f>FALSE()</f>
        <v>0</v>
      </c>
      <c r="K19" s="36" t="s">
        <v>732</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t="b">
        <f>FALSE()</f>
        <v>0</v>
      </c>
      <c r="D20" s="42" t="b">
        <f>FALSE()</f>
        <v>0</v>
      </c>
      <c r="E20" s="36">
        <v>5714401465171</v>
      </c>
      <c r="F20" s="36" t="s">
        <v>692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44" t="b">
        <f>TRUE()</f>
        <v>1</v>
      </c>
      <c r="J20" s="45" t="b">
        <f>FALSE()</f>
        <v>0</v>
      </c>
      <c r="K20" s="36" t="s">
        <v>733</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693</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750</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694</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734</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2" t="b">
        <f>TRUE()</f>
        <v>1</v>
      </c>
      <c r="D23" s="42" t="b">
        <f>FALSE()</f>
        <v>0</v>
      </c>
      <c r="E23" s="36">
        <v>5714401465201</v>
      </c>
      <c r="F23" s="36" t="s">
        <v>695</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f>FALSE()</f>
        <v>0</v>
      </c>
      <c r="K23" s="36" t="s">
        <v>751</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2" t="b">
        <f>FALSE()</f>
        <v>0</v>
      </c>
      <c r="D24" s="42" t="b">
        <f>TRUE()</f>
        <v>1</v>
      </c>
      <c r="E24" s="36">
        <v>5714401460015</v>
      </c>
      <c r="F24" s="36" t="s">
        <v>696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44"/>
      <c r="J24" s="45" t="b">
        <f>TRUE()</f>
        <v>1</v>
      </c>
      <c r="K24" s="36" t="s">
        <v>736</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2" t="b">
        <f>FALSE()</f>
        <v>0</v>
      </c>
      <c r="D25" s="42" t="b">
        <f>TRUE()</f>
        <v>1</v>
      </c>
      <c r="E25" s="36">
        <v>5714401460022</v>
      </c>
      <c r="F25" s="36" t="s">
        <v>697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44"/>
      <c r="J25" s="45" t="b">
        <f>TRUE()</f>
        <v>1</v>
      </c>
      <c r="K25" s="36" t="s">
        <v>737</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2" t="b">
        <f>FALSE()</f>
        <v>0</v>
      </c>
      <c r="D26" s="42" t="b">
        <f>TRUE()</f>
        <v>1</v>
      </c>
      <c r="E26" s="36">
        <v>5714401460039</v>
      </c>
      <c r="F26" s="36" t="s">
        <v>698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44"/>
      <c r="J26" s="45" t="b">
        <f>TRUE()</f>
        <v>1</v>
      </c>
      <c r="K26" s="36" t="s">
        <v>738</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2" t="b">
        <f>FALSE()</f>
        <v>0</v>
      </c>
      <c r="D27" s="42" t="b">
        <f>TRUE()</f>
        <v>1</v>
      </c>
      <c r="E27" s="36">
        <v>5714401460046</v>
      </c>
      <c r="F27" s="36" t="s">
        <v>699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44"/>
      <c r="J27" s="45" t="b">
        <f>TRUE()</f>
        <v>1</v>
      </c>
      <c r="K27" s="36" t="s">
        <v>739</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700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740</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2" t="b">
        <f>FALSE()</f>
        <v>0</v>
      </c>
      <c r="D29" s="42" t="b">
        <f>FALSE()</f>
        <v>0</v>
      </c>
      <c r="E29" s="36">
        <v>5714401460060</v>
      </c>
      <c r="F29" s="36" t="s">
        <v>701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44"/>
      <c r="J29" s="45" t="b">
        <f>TRUE()</f>
        <v>1</v>
      </c>
      <c r="K29" s="36" t="s">
        <v>741</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t="b">
        <f>FALSE()</f>
        <v>0</v>
      </c>
      <c r="D30" s="42" t="b">
        <f>FALSE()</f>
        <v>0</v>
      </c>
      <c r="E30" s="36">
        <v>5714401460077</v>
      </c>
      <c r="F30" s="36" t="s">
        <v>702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44"/>
      <c r="J30" s="45" t="b">
        <f>TRUE()</f>
        <v>1</v>
      </c>
      <c r="K30" s="36" t="s">
        <v>716</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2" t="b">
        <f>FALSE()</f>
        <v>0</v>
      </c>
      <c r="D31" s="42" t="b">
        <f>FALSE()</f>
        <v>0</v>
      </c>
      <c r="E31" s="36">
        <v>5714401460084</v>
      </c>
      <c r="F31" s="36" t="s">
        <v>703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704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44"/>
      <c r="J32" s="45" t="b">
        <f>TRUE()</f>
        <v>1</v>
      </c>
      <c r="K32" s="36" t="s">
        <v>717</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2" t="b">
        <f>FALSE()</f>
        <v>0</v>
      </c>
      <c r="D33" s="42" t="b">
        <f>FALSE()</f>
        <v>0</v>
      </c>
      <c r="E33" s="36">
        <v>5714401460107</v>
      </c>
      <c r="F33" s="36" t="s">
        <v>705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44"/>
      <c r="J33" s="45" t="b">
        <f>TRUE()</f>
        <v>1</v>
      </c>
      <c r="K33" s="36" t="s">
        <v>718</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706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44"/>
      <c r="J34" s="45" t="b">
        <f>TRUE()</f>
        <v>1</v>
      </c>
      <c r="K34" s="36" t="s">
        <v>719</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707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44"/>
      <c r="J35" s="45" t="b">
        <f>TRUE()</f>
        <v>1</v>
      </c>
      <c r="K35" s="36" t="s">
        <v>720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370</v>
      </c>
      <c r="C36" s="42" t="b">
        <f>FALSE()</f>
        <v>0</v>
      </c>
      <c r="D36" s="42" t="b">
        <f>FALSE()</f>
        <v>0</v>
      </c>
      <c r="E36" s="36">
        <v>5714401460138</v>
      </c>
      <c r="F36" s="36" t="s">
        <v>708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44"/>
      <c r="J36" s="45" t="b">
        <f>TRUE()</f>
        <v>1</v>
      </c>
      <c r="K36" s="36" t="s">
        <v>721</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413</v>
      </c>
      <c r="B37" s="53" t="s">
        <v>416</v>
      </c>
      <c r="C37" s="42" t="b">
        <f>FALSE()</f>
        <v>0</v>
      </c>
      <c r="D37" s="42" t="b">
        <f>FALSE()</f>
        <v>0</v>
      </c>
      <c r="E37" s="36">
        <v>5714401460145</v>
      </c>
      <c r="F37" s="36" t="s">
        <v>709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t="b">
        <f>FALSE()</f>
        <v>0</v>
      </c>
      <c r="D38" s="42" t="b">
        <f>FALSE()</f>
        <v>0</v>
      </c>
      <c r="E38" s="36">
        <v>5714401460152</v>
      </c>
      <c r="F38" s="36" t="s">
        <v>710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44"/>
      <c r="J38" s="45" t="b">
        <f>TRUE()</f>
        <v>1</v>
      </c>
      <c r="K38" s="36" t="s">
        <v>722</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t="b">
        <f>FALSE()</f>
        <v>0</v>
      </c>
      <c r="D39" s="42" t="b">
        <f>FALSE()</f>
        <v>0</v>
      </c>
      <c r="E39" s="36">
        <v>5714401460169</v>
      </c>
      <c r="F39" s="36" t="s">
        <v>711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44"/>
      <c r="J39" s="45" t="b">
        <f>TRUE()</f>
        <v>1</v>
      </c>
      <c r="K39" s="36" t="s">
        <v>723</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t="b">
        <f>FALSE()</f>
        <v>0</v>
      </c>
      <c r="D40" s="42" t="b">
        <f>FALSE()</f>
        <v>0</v>
      </c>
      <c r="E40" s="36">
        <v>5714401460176</v>
      </c>
      <c r="F40" s="36" t="s">
        <v>712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44"/>
      <c r="J40" s="45" t="b">
        <f>TRUE()</f>
        <v>1</v>
      </c>
      <c r="K40" s="36" t="s">
        <v>724</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t="b">
        <f>FALSE()</f>
        <v>0</v>
      </c>
      <c r="D41" s="42" t="b">
        <f>FALSE()</f>
        <v>0</v>
      </c>
      <c r="E41" s="36">
        <v>5714401460183</v>
      </c>
      <c r="F41" s="36" t="s">
        <v>713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742</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t="b">
        <f>FALSE()</f>
        <v>0</v>
      </c>
      <c r="D42" s="42" t="b">
        <f>FALSE()</f>
        <v>0</v>
      </c>
      <c r="E42" s="36">
        <v>5714401460190</v>
      </c>
      <c r="F42" s="36" t="s">
        <v>714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725</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t="b">
        <f>TRUE()</f>
        <v>1</v>
      </c>
      <c r="D43" s="42" t="b">
        <f>FALSE()</f>
        <v>0</v>
      </c>
      <c r="E43" s="36">
        <v>5714401460206</v>
      </c>
      <c r="F43" s="36" t="s">
        <v>715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f>TRUE()</f>
        <v>1</v>
      </c>
      <c r="K43" s="36" t="s">
        <v>743</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736</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737</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738</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739</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740</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741</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716</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717</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718</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719</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720</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721</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722</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723</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724</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742</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725</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743</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2023-01-16T14:27:18Z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