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18454\Downloads\"/>
    </mc:Choice>
  </mc:AlternateContent>
  <xr:revisionPtr revIDLastSave="0" documentId="13_ncr:1_{4D77C43E-2CCB-4296-A459-FCB61B39A57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rice vs. Demand" sheetId="1" r:id="rId1"/>
    <sheet name="Optimization" sheetId="2" r:id="rId2"/>
  </sheets>
  <definedNames>
    <definedName name="solver_adj" localSheetId="1" hidden="1">Optimization!$B$5</definedName>
    <definedName name="solver_adj" localSheetId="0" hidden="1">'Price vs. Demand'!$H$13</definedName>
    <definedName name="solver_cvg" localSheetId="1" hidden="1">0.001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1</definedName>
    <definedName name="solver_eng" localSheetId="0" hidden="1">1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Optimization!$D$5</definedName>
    <definedName name="solver_lhs1" localSheetId="0" hidden="1">'Price vs. Demand'!$K$13</definedName>
    <definedName name="solver_lhs2" localSheetId="1" hidden="1">Optimization!#REF!</definedName>
    <definedName name="solver_lhs3" localSheetId="1" hidden="1">Optimization!#REF!</definedName>
    <definedName name="solver_lhs4" localSheetId="1" hidden="1">Optimization!#REF!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1</definedName>
    <definedName name="solver_num" localSheetId="0" hidden="1">1</definedName>
    <definedName name="solver_nwt" localSheetId="1" hidden="1">1</definedName>
    <definedName name="solver_nwt" localSheetId="0" hidden="1">1</definedName>
    <definedName name="solver_opt" localSheetId="1" hidden="1">Optimization!$E$5</definedName>
    <definedName name="solver_opt" localSheetId="0" hidden="1">'Price vs. Demand'!$M$13</definedName>
    <definedName name="solver_pre" localSheetId="1" hidden="1">0.000001</definedName>
    <definedName name="solver_pre" localSheetId="0" hidden="1">0.000001</definedName>
    <definedName name="solver_rbv" localSheetId="1" hidden="1">2</definedName>
    <definedName name="solver_rbv" localSheetId="0" hidden="1">1</definedName>
    <definedName name="solver_rel1" localSheetId="1" hidden="1">3</definedName>
    <definedName name="solver_rel1" localSheetId="0" hidden="1">3</definedName>
    <definedName name="solver_rel2" localSheetId="1" hidden="1">1</definedName>
    <definedName name="solver_rel3" localSheetId="1" hidden="1">3</definedName>
    <definedName name="solver_rel4" localSheetId="1" hidden="1">3</definedName>
    <definedName name="solver_rhs1" localSheetId="1" hidden="1">50000</definedName>
    <definedName name="solver_rhs1" localSheetId="0" hidden="1">50000</definedName>
    <definedName name="solver_rhs2" localSheetId="1" hidden="1">49999</definedName>
    <definedName name="solver_rhs3" localSheetId="1" hidden="1">30000</definedName>
    <definedName name="solver_rhs4" localSheetId="1" hidden="1">50000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1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F4" i="2"/>
  <c r="F5" i="2"/>
  <c r="F3" i="2"/>
  <c r="D3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  <c r="D4" i="2"/>
  <c r="D5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  <c r="E5" i="2" l="1"/>
  <c r="E4" i="2"/>
</calcChain>
</file>

<file path=xl/sharedStrings.xml><?xml version="1.0" encoding="utf-8"?>
<sst xmlns="http://schemas.openxmlformats.org/spreadsheetml/2006/main" count="18" uniqueCount="16">
  <si>
    <t>Predicted %</t>
  </si>
  <si>
    <t>Predicted Sales</t>
  </si>
  <si>
    <t>Revenue</t>
  </si>
  <si>
    <t>Profit</t>
  </si>
  <si>
    <t>Book Cost</t>
  </si>
  <si>
    <t>Price (x)</t>
  </si>
  <si>
    <t>% Purchased (y)</t>
  </si>
  <si>
    <t>Book Price</t>
  </si>
  <si>
    <t xml:space="preserve">Cost </t>
  </si>
  <si>
    <t>Quant</t>
  </si>
  <si>
    <t>Scenario 1</t>
  </si>
  <si>
    <t>Scenario 2</t>
  </si>
  <si>
    <t>Scenario 3</t>
  </si>
  <si>
    <t>Constraint</t>
  </si>
  <si>
    <t>&gt;=</t>
  </si>
  <si>
    <t>Pay to Publisher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</si>
</sst>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44" fontId="0" fillId="0" borderId="0" xfId="2" applyFont="1"/>
    <xf numFmtId="9" fontId="0" fillId="0" borderId="0" xfId="3" applyNumberFormat="1" applyFont="1"/>
    <xf numFmtId="164" fontId="0" fillId="0" borderId="0" xfId="1" applyNumberFormat="1" applyFont="1"/>
    <xf numFmtId="9" fontId="0" fillId="0" borderId="0" xfId="3" applyFont="1"/>
    <xf numFmtId="0" fontId="0" fillId="0" borderId="0" xfId="0" applyNumberFormat="1"/>
    <xf numFmtId="44" fontId="0" fillId="0" borderId="0" xfId="0" applyNumberFormat="1"/>
    <xf numFmtId="9" fontId="0" fillId="0" borderId="1" xfId="3" applyNumberFormat="1" applyFont="1" applyBorder="1"/>
    <xf numFmtId="0" fontId="0" fillId="0" borderId="1" xfId="0" applyBorder="1"/>
    <xf numFmtId="43" fontId="0" fillId="0" borderId="1" xfId="1" applyFont="1" applyBorder="1"/>
    <xf numFmtId="44" fontId="0" fillId="0" borderId="0" xfId="2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1" defaultTableStyle="TableStyleMedium2" defaultPivotStyle="PivotStyleLight16">
    <tableStyle name="Invisible" pivot="0" table="0" count="0" xr9:uid="{45D7546D-B1F2-4D05-8BDC-784ABD98374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'Price vs. Demand'!$B$1</c:f>
              <c:strCache>
                <c:ptCount val="1"/>
                <c:pt idx="0">
                  <c:v>% Purchased 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1985763915432902"/>
                  <c:y val="-0.5870950520982336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400" baseline="0"/>
                      <a:t>y = 14.098x</a:t>
                    </a:r>
                    <a:r>
                      <a:rPr lang="en-US" sz="2400" baseline="30000"/>
                      <a:t>-1.872</a:t>
                    </a:r>
                    <a:br>
                      <a:rPr lang="en-US" sz="2400" baseline="0"/>
                    </a:br>
                    <a:r>
                      <a:rPr lang="en-US" sz="2400" baseline="0"/>
                      <a:t>R² = 0.9919</a:t>
                    </a:r>
                    <a:endParaRPr lang="en-US" sz="2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'Price vs. Demand'!$A$2:$A$22</c:f>
              <c:numCache>
                <c:formatCode>_("$"* #,##0.00_);_("$"* \(#,##0.00\);_("$"* "-"??_);_(@_)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xVal>
          <c:yVal>
            <c:numRef>
              <c:f>'Price vs. Demand'!$B$2:$B$22</c:f>
              <c:numCache>
                <c:formatCode>0%</c:formatCode>
                <c:ptCount val="21"/>
                <c:pt idx="0">
                  <c:v>0.65</c:v>
                </c:pt>
                <c:pt idx="1">
                  <c:v>0.5</c:v>
                </c:pt>
                <c:pt idx="2">
                  <c:v>0.4</c:v>
                </c:pt>
                <c:pt idx="3">
                  <c:v>0.32</c:v>
                </c:pt>
                <c:pt idx="4">
                  <c:v>0.25</c:v>
                </c:pt>
                <c:pt idx="5">
                  <c:v>0.2</c:v>
                </c:pt>
                <c:pt idx="6">
                  <c:v>0.16</c:v>
                </c:pt>
                <c:pt idx="7">
                  <c:v>0.13</c:v>
                </c:pt>
                <c:pt idx="8">
                  <c:v>0.11</c:v>
                </c:pt>
                <c:pt idx="9">
                  <c:v>9.5000000000000001E-2</c:v>
                </c:pt>
                <c:pt idx="10">
                  <c:v>0.08</c:v>
                </c:pt>
                <c:pt idx="11">
                  <c:v>7.0000000000000007E-2</c:v>
                </c:pt>
                <c:pt idx="12">
                  <c:v>6.3E-2</c:v>
                </c:pt>
                <c:pt idx="13">
                  <c:v>5.8000000000000003E-2</c:v>
                </c:pt>
                <c:pt idx="14">
                  <c:v>5.2999999999999999E-2</c:v>
                </c:pt>
                <c:pt idx="15">
                  <c:v>4.9000000000000002E-2</c:v>
                </c:pt>
                <c:pt idx="16">
                  <c:v>4.5999999999999999E-2</c:v>
                </c:pt>
                <c:pt idx="17">
                  <c:v>4.3999999999999997E-2</c:v>
                </c:pt>
                <c:pt idx="18">
                  <c:v>4.2999999999999997E-2</c:v>
                </c:pt>
                <c:pt idx="19">
                  <c:v>4.2000000000000003E-2</c:v>
                </c:pt>
                <c:pt idx="20">
                  <c:v>4.1000000000000002E-2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00-409A-974D-BE70EB77C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897168"/>
        <c:axId val="1682877616"/>
      </c:scatterChart>
      <c:valAx>
        <c:axId val="168289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877616"/>
        <c:crosses val="autoZero"/>
        <c:crossBetween val="midCat"/>
      </c:valAx>
      <c:valAx>
        <c:axId val="168287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89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2</xdr:row>
      <xdr:rowOff>185736</xdr:rowOff>
    </xdr:from>
    <xdr:to>
      <xdr:col>15</xdr:col>
      <xdr:colOff>600075</xdr:colOff>
      <xdr:row>22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0435D5-0C5E-FBD2-EACC-118CEBD83F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workbookViewId="0">
      <selection activeCell="E28" sqref="E28"/>
    </sheetView>
  </sheetViews>
  <sheetFormatPr defaultRowHeight="15" x14ac:dyDescent="0.25"/>
  <cols>
    <col min="1" max="1" width="9.7109375" bestFit="1" customWidth="1"/>
    <col min="2" max="2" width="15.140625" bestFit="1" customWidth="1"/>
    <col min="3" max="3" width="11.5703125" bestFit="1" customWidth="1"/>
    <col min="4" max="4" width="14.7109375" bestFit="1" customWidth="1"/>
    <col min="5" max="5" width="12.5703125" style="1" bestFit="1" customWidth="1"/>
    <col min="6" max="6" width="14.7109375" customWidth="1"/>
    <col min="8" max="8" width="9.7109375" bestFit="1" customWidth="1"/>
    <col min="9" max="9" width="12.140625" bestFit="1" customWidth="1"/>
    <col min="10" max="10" width="11.5703125" bestFit="1" customWidth="1"/>
    <col min="11" max="11" width="14.7109375" style="5" bestFit="1" customWidth="1"/>
    <col min="13" max="13" width="11.5703125" bestFit="1" customWidth="1"/>
  </cols>
  <sheetData>
    <row r="1" spans="1:13" x14ac:dyDescent="0.25">
      <c r="A1" t="s">
        <v>5</v>
      </c>
      <c r="B1" t="s">
        <v>6</v>
      </c>
      <c r="C1" t="s">
        <v>0</v>
      </c>
      <c r="D1" t="s">
        <v>1</v>
      </c>
      <c r="E1" s="1" t="s">
        <v>2</v>
      </c>
      <c r="F1" t="s">
        <v>3</v>
      </c>
      <c r="I1" s="1"/>
    </row>
    <row r="2" spans="1:13" x14ac:dyDescent="0.25">
      <c r="A2" s="1">
        <v>5</v>
      </c>
      <c r="B2" s="2">
        <v>0.65</v>
      </c>
      <c r="C2" s="2">
        <f>14.098*A2^(-1.872)</f>
        <v>0.69292408674781014</v>
      </c>
      <c r="D2" s="3">
        <f>100000*C2</f>
        <v>69292.408674781007</v>
      </c>
      <c r="E2" s="1">
        <f>D2*A2</f>
        <v>346462.04337390501</v>
      </c>
      <c r="F2" s="10">
        <f>(A2-$B$24)*D2</f>
        <v>0</v>
      </c>
    </row>
    <row r="3" spans="1:13" x14ac:dyDescent="0.25">
      <c r="A3" s="1">
        <v>6</v>
      </c>
      <c r="B3" s="2">
        <v>0.5</v>
      </c>
      <c r="C3" s="2">
        <f t="shared" ref="C3:C22" si="0">14.098*A3^(-1.872)</f>
        <v>0.49255912094665855</v>
      </c>
      <c r="D3" s="3">
        <f t="shared" ref="D3:D22" si="1">100000*C3</f>
        <v>49255.912094665851</v>
      </c>
      <c r="E3" s="1">
        <f t="shared" ref="E3:E22" si="2">D3*A3</f>
        <v>295535.47256799508</v>
      </c>
      <c r="F3" s="10">
        <f t="shared" ref="F3:F22" si="3">(A3-$B$24)*D3</f>
        <v>49255.912094665851</v>
      </c>
      <c r="H3" s="1"/>
      <c r="J3" s="4"/>
      <c r="M3" s="1"/>
    </row>
    <row r="4" spans="1:13" x14ac:dyDescent="0.25">
      <c r="A4" s="1">
        <v>7</v>
      </c>
      <c r="B4" s="2">
        <v>0.4</v>
      </c>
      <c r="C4" s="2">
        <f t="shared" si="0"/>
        <v>0.36909144187581711</v>
      </c>
      <c r="D4" s="3">
        <f t="shared" si="1"/>
        <v>36909.144187581711</v>
      </c>
      <c r="E4" s="1">
        <f t="shared" si="2"/>
        <v>258364.00931307196</v>
      </c>
      <c r="F4" s="10">
        <f t="shared" si="3"/>
        <v>73818.288375163422</v>
      </c>
      <c r="M4" s="1"/>
    </row>
    <row r="5" spans="1:13" x14ac:dyDescent="0.25">
      <c r="A5" s="1">
        <v>8</v>
      </c>
      <c r="B5" s="2">
        <v>0.32</v>
      </c>
      <c r="C5" s="2">
        <f t="shared" si="0"/>
        <v>0.28745710707060823</v>
      </c>
      <c r="D5" s="3">
        <f t="shared" si="1"/>
        <v>28745.710707060822</v>
      </c>
      <c r="E5" s="1">
        <f t="shared" si="2"/>
        <v>229965.68565648657</v>
      </c>
      <c r="F5" s="10">
        <f t="shared" si="3"/>
        <v>86237.132121182469</v>
      </c>
      <c r="M5" s="1"/>
    </row>
    <row r="6" spans="1:13" x14ac:dyDescent="0.25">
      <c r="A6" s="1">
        <v>9</v>
      </c>
      <c r="B6" s="2">
        <v>0.25</v>
      </c>
      <c r="C6" s="2">
        <f t="shared" si="0"/>
        <v>0.23057675801164021</v>
      </c>
      <c r="D6" s="3">
        <f t="shared" si="1"/>
        <v>23057.67580116402</v>
      </c>
      <c r="E6" s="1">
        <f t="shared" si="2"/>
        <v>207519.08221047616</v>
      </c>
      <c r="F6" s="10">
        <f t="shared" si="3"/>
        <v>92230.703204656078</v>
      </c>
      <c r="I6" s="1"/>
      <c r="M6" s="1"/>
    </row>
    <row r="7" spans="1:13" x14ac:dyDescent="0.25">
      <c r="A7" s="1">
        <v>10</v>
      </c>
      <c r="B7" s="2">
        <v>0.2</v>
      </c>
      <c r="C7" s="2">
        <f t="shared" si="0"/>
        <v>0.18930300422121596</v>
      </c>
      <c r="D7" s="3">
        <f t="shared" si="1"/>
        <v>18930.300422121596</v>
      </c>
      <c r="E7" s="1">
        <f t="shared" si="2"/>
        <v>189303.00422121596</v>
      </c>
      <c r="F7" s="10">
        <f t="shared" si="3"/>
        <v>94651.50211060798</v>
      </c>
      <c r="M7" s="1"/>
    </row>
    <row r="8" spans="1:13" x14ac:dyDescent="0.25">
      <c r="A8" s="1">
        <v>11</v>
      </c>
      <c r="B8" s="2">
        <v>0.16</v>
      </c>
      <c r="C8" s="2">
        <f t="shared" si="0"/>
        <v>0.15836908211415465</v>
      </c>
      <c r="D8" s="3">
        <f t="shared" si="1"/>
        <v>15836.908211415464</v>
      </c>
      <c r="E8" s="1">
        <f t="shared" si="2"/>
        <v>174205.99032557011</v>
      </c>
      <c r="F8" s="10">
        <f t="shared" si="3"/>
        <v>95021.449268492783</v>
      </c>
      <c r="H8" s="1"/>
      <c r="J8" s="4"/>
      <c r="M8" s="1"/>
    </row>
    <row r="9" spans="1:13" x14ac:dyDescent="0.25">
      <c r="A9" s="1">
        <v>12</v>
      </c>
      <c r="B9" s="2">
        <v>0.13</v>
      </c>
      <c r="C9" s="2">
        <f t="shared" si="0"/>
        <v>0.13456441064041047</v>
      </c>
      <c r="D9" s="3">
        <f t="shared" si="1"/>
        <v>13456.441064041048</v>
      </c>
      <c r="E9" s="1">
        <f t="shared" si="2"/>
        <v>161477.29276849257</v>
      </c>
      <c r="F9" s="10">
        <f t="shared" si="3"/>
        <v>94195.087448287333</v>
      </c>
      <c r="M9" s="1"/>
    </row>
    <row r="10" spans="1:13" x14ac:dyDescent="0.25">
      <c r="A10" s="1">
        <v>13</v>
      </c>
      <c r="B10" s="2">
        <v>0.11</v>
      </c>
      <c r="C10" s="2">
        <f t="shared" si="0"/>
        <v>0.11583920030461227</v>
      </c>
      <c r="D10" s="3">
        <f t="shared" si="1"/>
        <v>11583.920030461228</v>
      </c>
      <c r="E10" s="1">
        <f t="shared" si="2"/>
        <v>150590.96039599596</v>
      </c>
      <c r="F10" s="10">
        <f t="shared" si="3"/>
        <v>92671.360243689822</v>
      </c>
      <c r="M10" s="1"/>
    </row>
    <row r="11" spans="1:13" x14ac:dyDescent="0.25">
      <c r="A11" s="1">
        <v>14</v>
      </c>
      <c r="B11" s="2">
        <v>9.5000000000000001E-2</v>
      </c>
      <c r="C11" s="2">
        <f t="shared" si="0"/>
        <v>0.10083372784364156</v>
      </c>
      <c r="D11" s="3">
        <f t="shared" si="1"/>
        <v>10083.372784364155</v>
      </c>
      <c r="E11" s="1">
        <f t="shared" si="2"/>
        <v>141167.21898109818</v>
      </c>
      <c r="F11" s="10">
        <f t="shared" si="3"/>
        <v>90750.355059277397</v>
      </c>
      <c r="I11" s="1"/>
      <c r="M11" s="1"/>
    </row>
    <row r="12" spans="1:13" x14ac:dyDescent="0.25">
      <c r="A12" s="1">
        <v>15</v>
      </c>
      <c r="B12" s="2">
        <v>0.08</v>
      </c>
      <c r="C12" s="2">
        <f t="shared" si="0"/>
        <v>8.8616515538890578E-2</v>
      </c>
      <c r="D12" s="3">
        <f t="shared" si="1"/>
        <v>8861.6515538890581</v>
      </c>
      <c r="E12" s="1">
        <f t="shared" si="2"/>
        <v>132924.77330833586</v>
      </c>
      <c r="F12" s="10">
        <f t="shared" si="3"/>
        <v>88616.515538890584</v>
      </c>
      <c r="M12" s="1"/>
    </row>
    <row r="13" spans="1:13" x14ac:dyDescent="0.25">
      <c r="A13" s="1">
        <v>16</v>
      </c>
      <c r="B13" s="2">
        <v>7.0000000000000007E-2</v>
      </c>
      <c r="C13" s="2">
        <f t="shared" si="0"/>
        <v>7.8531681888279928E-2</v>
      </c>
      <c r="D13" s="3">
        <f t="shared" si="1"/>
        <v>7853.1681888279927</v>
      </c>
      <c r="E13" s="1">
        <f t="shared" si="2"/>
        <v>125650.69102124788</v>
      </c>
      <c r="F13" s="10">
        <f t="shared" si="3"/>
        <v>86384.850077107927</v>
      </c>
      <c r="H13" s="1"/>
      <c r="J13" s="4"/>
      <c r="M13" s="1"/>
    </row>
    <row r="14" spans="1:13" x14ac:dyDescent="0.25">
      <c r="A14" s="1">
        <v>17</v>
      </c>
      <c r="B14" s="2">
        <v>6.3E-2</v>
      </c>
      <c r="C14" s="2">
        <f t="shared" si="0"/>
        <v>7.010631266444263E-2</v>
      </c>
      <c r="D14" s="3">
        <f t="shared" si="1"/>
        <v>7010.631266444263</v>
      </c>
      <c r="E14" s="1">
        <f t="shared" si="2"/>
        <v>119180.73152955247</v>
      </c>
      <c r="F14" s="10">
        <f t="shared" si="3"/>
        <v>84127.575197331156</v>
      </c>
    </row>
    <row r="15" spans="1:13" x14ac:dyDescent="0.25">
      <c r="A15" s="1">
        <v>18</v>
      </c>
      <c r="B15" s="2">
        <v>5.8000000000000003E-2</v>
      </c>
      <c r="C15" s="2">
        <f t="shared" si="0"/>
        <v>6.2992287077296968E-2</v>
      </c>
      <c r="D15" s="3">
        <f t="shared" si="1"/>
        <v>6299.2287077296969</v>
      </c>
      <c r="E15" s="1">
        <f t="shared" si="2"/>
        <v>113386.11673913454</v>
      </c>
      <c r="F15" s="10">
        <f t="shared" si="3"/>
        <v>81889.973200486056</v>
      </c>
    </row>
    <row r="16" spans="1:13" x14ac:dyDescent="0.25">
      <c r="A16" s="1">
        <v>19</v>
      </c>
      <c r="B16" s="2">
        <v>5.2999999999999999E-2</v>
      </c>
      <c r="C16" s="2">
        <f t="shared" si="0"/>
        <v>5.6928634286817013E-2</v>
      </c>
      <c r="D16" s="3">
        <f t="shared" si="1"/>
        <v>5692.8634286817014</v>
      </c>
      <c r="E16" s="1">
        <f t="shared" si="2"/>
        <v>108164.40514495232</v>
      </c>
      <c r="F16" s="10">
        <f t="shared" si="3"/>
        <v>79700.088001543816</v>
      </c>
    </row>
    <row r="17" spans="1:6" x14ac:dyDescent="0.25">
      <c r="A17" s="1">
        <v>20</v>
      </c>
      <c r="B17" s="2">
        <v>4.9000000000000002E-2</v>
      </c>
      <c r="C17" s="2">
        <f t="shared" si="0"/>
        <v>5.1716527239469616E-2</v>
      </c>
      <c r="D17" s="3">
        <f t="shared" si="1"/>
        <v>5171.6527239469615</v>
      </c>
      <c r="E17" s="1">
        <f t="shared" si="2"/>
        <v>103433.05447893923</v>
      </c>
      <c r="F17" s="10">
        <f t="shared" si="3"/>
        <v>77574.790859204426</v>
      </c>
    </row>
    <row r="18" spans="1:6" x14ac:dyDescent="0.25">
      <c r="A18" s="1">
        <v>21</v>
      </c>
      <c r="B18" s="2">
        <v>4.5999999999999999E-2</v>
      </c>
      <c r="C18" s="2">
        <f t="shared" si="0"/>
        <v>4.7202281057612906E-2</v>
      </c>
      <c r="D18" s="3">
        <f t="shared" si="1"/>
        <v>4720.2281057612909</v>
      </c>
      <c r="E18" s="1">
        <f t="shared" si="2"/>
        <v>99124.79022098711</v>
      </c>
      <c r="F18" s="10">
        <f t="shared" si="3"/>
        <v>75523.649692180654</v>
      </c>
    </row>
    <row r="19" spans="1:6" x14ac:dyDescent="0.25">
      <c r="A19" s="1">
        <v>22</v>
      </c>
      <c r="B19" s="2">
        <v>4.3999999999999997E-2</v>
      </c>
      <c r="C19" s="2">
        <f t="shared" si="0"/>
        <v>4.3265551874049714E-2</v>
      </c>
      <c r="D19" s="3">
        <f t="shared" si="1"/>
        <v>4326.5551874049715</v>
      </c>
      <c r="E19" s="1">
        <f t="shared" si="2"/>
        <v>95184.214122909369</v>
      </c>
      <c r="F19" s="10">
        <f t="shared" si="3"/>
        <v>73551.438185884515</v>
      </c>
    </row>
    <row r="20" spans="1:6" x14ac:dyDescent="0.25">
      <c r="A20" s="1">
        <v>23</v>
      </c>
      <c r="B20" s="2">
        <v>4.2999999999999997E-2</v>
      </c>
      <c r="C20" s="2">
        <f t="shared" si="0"/>
        <v>3.9810991802954027E-2</v>
      </c>
      <c r="D20" s="3">
        <f t="shared" si="1"/>
        <v>3981.0991802954027</v>
      </c>
      <c r="E20" s="1">
        <f t="shared" si="2"/>
        <v>91565.281146794267</v>
      </c>
      <c r="F20" s="10">
        <f t="shared" si="3"/>
        <v>71659.785245317253</v>
      </c>
    </row>
    <row r="21" spans="1:6" x14ac:dyDescent="0.25">
      <c r="A21" s="1">
        <v>24</v>
      </c>
      <c r="B21" s="2">
        <v>4.2000000000000003E-2</v>
      </c>
      <c r="C21" s="2">
        <f t="shared" si="0"/>
        <v>3.676224810576998E-2</v>
      </c>
      <c r="D21" s="3">
        <f t="shared" si="1"/>
        <v>3676.2248105769982</v>
      </c>
      <c r="E21" s="1">
        <f t="shared" si="2"/>
        <v>88229.395453847959</v>
      </c>
      <c r="F21" s="10">
        <f t="shared" si="3"/>
        <v>69848.271400962971</v>
      </c>
    </row>
    <row r="22" spans="1:6" x14ac:dyDescent="0.25">
      <c r="A22" s="1">
        <v>25</v>
      </c>
      <c r="B22" s="2">
        <v>4.1000000000000002E-2</v>
      </c>
      <c r="C22" s="2">
        <f t="shared" si="0"/>
        <v>3.4057581926180067E-2</v>
      </c>
      <c r="D22" s="3">
        <f t="shared" si="1"/>
        <v>3405.7581926180069</v>
      </c>
      <c r="E22" s="1">
        <f t="shared" si="2"/>
        <v>85143.954815450168</v>
      </c>
      <c r="F22" s="10">
        <f t="shared" si="3"/>
        <v>68115.163852360143</v>
      </c>
    </row>
    <row r="24" spans="1:6" x14ac:dyDescent="0.25">
      <c r="A24" t="s">
        <v>4</v>
      </c>
      <c r="B24" s="1">
        <v>5</v>
      </c>
    </row>
  </sheetData>
  <conditionalFormatting sqref="F2:F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FFD04-5893-402F-8B99-35122E0DA011}">
  <dimension ref="A2:H22"/>
  <sheetViews>
    <sheetView tabSelected="1" zoomScale="115" zoomScaleNormal="115" workbookViewId="0">
      <selection activeCell="B7" sqref="B7"/>
    </sheetView>
  </sheetViews>
  <sheetFormatPr defaultRowHeight="15" x14ac:dyDescent="0.25"/>
  <cols>
    <col min="1" max="1" width="15.7109375" customWidth="1"/>
    <col min="2" max="3" width="11.5703125" customWidth="1"/>
    <col min="4" max="4" width="13" customWidth="1"/>
    <col min="5" max="6" width="16.5703125" customWidth="1"/>
  </cols>
  <sheetData>
    <row r="2" spans="1:8" x14ac:dyDescent="0.25">
      <c r="A2" s="1"/>
      <c r="B2" s="7" t="s">
        <v>7</v>
      </c>
      <c r="C2" s="8" t="s">
        <v>8</v>
      </c>
      <c r="D2" s="9" t="s">
        <v>9</v>
      </c>
      <c r="E2" s="8" t="s">
        <v>3</v>
      </c>
      <c r="F2" s="8" t="s">
        <v>15</v>
      </c>
      <c r="H2" t="s">
        <v>13</v>
      </c>
    </row>
    <row r="3" spans="1:8" x14ac:dyDescent="0.25">
      <c r="A3" s="1" t="s">
        <v>10</v>
      </c>
      <c r="B3" s="1">
        <v>10.733946582348143</v>
      </c>
      <c r="C3" s="1">
        <v>5</v>
      </c>
      <c r="D3" s="3">
        <f>100000*14.19*B3^(-1.872)</f>
        <v>16687.86366705368</v>
      </c>
      <c r="E3" s="6">
        <f>(B3-C3)*D3</f>
        <v>95687.318840394189</v>
      </c>
      <c r="F3" s="6">
        <f>C3*D3</f>
        <v>83439.318335268399</v>
      </c>
      <c r="H3">
        <v>0</v>
      </c>
    </row>
    <row r="4" spans="1:8" x14ac:dyDescent="0.25">
      <c r="A4" s="1" t="s">
        <v>11</v>
      </c>
      <c r="B4" s="1">
        <v>7.8468178129331063</v>
      </c>
      <c r="C4" s="1">
        <v>4.5</v>
      </c>
      <c r="D4" s="3">
        <f t="shared" ref="D4:D5" si="0">100000*14.19*B4^(-1.872)</f>
        <v>29999.639349306981</v>
      </c>
      <c r="E4" s="6">
        <f t="shared" ref="E4" si="1">(B4-C4)*D4</f>
        <v>100403.32735582955</v>
      </c>
      <c r="F4" s="6">
        <f t="shared" ref="F4:F5" si="2">C4*D4</f>
        <v>134998.3770718814</v>
      </c>
      <c r="G4" t="s">
        <v>14</v>
      </c>
      <c r="H4">
        <v>30000</v>
      </c>
    </row>
    <row r="5" spans="1:8" x14ac:dyDescent="0.25">
      <c r="A5" s="1" t="s">
        <v>12</v>
      </c>
      <c r="B5" s="1">
        <v>5.9728716473195238</v>
      </c>
      <c r="C5" s="1">
        <v>4</v>
      </c>
      <c r="D5" s="3">
        <f t="shared" si="0"/>
        <v>49999.709194939278</v>
      </c>
      <c r="E5" s="6">
        <f>(B5-C5)*D5</f>
        <v>98643.00864491699</v>
      </c>
      <c r="F5" s="6">
        <f t="shared" si="2"/>
        <v>199998.83677975711</v>
      </c>
      <c r="G5" t="s">
        <v>14</v>
      </c>
      <c r="H5">
        <v>50000</v>
      </c>
    </row>
    <row r="6" spans="1:8" x14ac:dyDescent="0.25">
      <c r="A6" s="1"/>
      <c r="B6" s="2"/>
      <c r="E6" s="1"/>
      <c r="F6" s="1"/>
    </row>
    <row r="7" spans="1:8" x14ac:dyDescent="0.25">
      <c r="A7" s="1"/>
      <c r="B7" s="2"/>
      <c r="E7" s="6"/>
      <c r="F7" s="6"/>
    </row>
    <row r="8" spans="1:8" x14ac:dyDescent="0.25">
      <c r="A8" s="1"/>
      <c r="B8" s="2"/>
    </row>
    <row r="9" spans="1:8" x14ac:dyDescent="0.25">
      <c r="A9" s="1"/>
      <c r="B9" s="2"/>
    </row>
    <row r="10" spans="1:8" x14ac:dyDescent="0.25">
      <c r="A10" s="1"/>
      <c r="B10" s="2"/>
    </row>
    <row r="11" spans="1:8" x14ac:dyDescent="0.25">
      <c r="A11" s="1"/>
      <c r="B11" s="2"/>
    </row>
    <row r="12" spans="1:8" x14ac:dyDescent="0.25">
      <c r="A12" s="1"/>
      <c r="B12" s="2"/>
    </row>
    <row r="13" spans="1:8" x14ac:dyDescent="0.25">
      <c r="A13" s="1"/>
      <c r="B13" s="2"/>
    </row>
    <row r="14" spans="1:8" x14ac:dyDescent="0.25">
      <c r="A14" s="1"/>
      <c r="B14" s="2"/>
    </row>
    <row r="15" spans="1:8" x14ac:dyDescent="0.25">
      <c r="A15" s="1"/>
      <c r="B15" s="2"/>
    </row>
    <row r="16" spans="1:8" x14ac:dyDescent="0.25">
      <c r="A16" s="1"/>
      <c r="B16" s="2"/>
    </row>
    <row r="17" spans="1:2" x14ac:dyDescent="0.25">
      <c r="A17" s="1"/>
      <c r="B17" s="2"/>
    </row>
    <row r="18" spans="1:2" x14ac:dyDescent="0.25">
      <c r="A18" s="1"/>
      <c r="B18" s="2"/>
    </row>
    <row r="19" spans="1:2" x14ac:dyDescent="0.25">
      <c r="A19" s="1"/>
      <c r="B19" s="2"/>
    </row>
    <row r="20" spans="1:2" x14ac:dyDescent="0.25">
      <c r="A20" s="1"/>
      <c r="B20" s="2"/>
    </row>
    <row r="22" spans="1:2" x14ac:dyDescent="0.25">
      <c r="B22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Price vs. Demand</vt:lpstr>
      <vt:lpstr>Optimization</vt:lpstr>
    </vt:vector>
  </TitlesOfParts>
  <Company>Syracuse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Harter</dc:creator>
  <cp:lastModifiedBy>Vu Ton</cp:lastModifiedBy>
  <dcterms:created xsi:type="dcterms:W3CDTF">2014-02-20T19:33:25Z</dcterms:created>
  <dcterms:modified xsi:type="dcterms:W3CDTF">2022-11-17T03:14:00Z</dcterms:modified>
</cp:coreProperties>
</file>