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<sst xmlns="http://schemas.openxmlformats.org/spreadsheetml/2006/main" count="187" uniqueCount="151">
  <si>
    <t>Part #</t>
  </si>
  <si>
    <t>Description</t>
  </si>
  <si>
    <t>Qty</t>
  </si>
  <si>
    <t>Units</t>
  </si>
  <si>
    <t>Unit Cost</t>
  </si>
  <si>
    <t>Cost</t>
  </si>
  <si>
    <t>Parts</t>
  </si>
  <si>
    <t>Recived?</t>
  </si>
  <si>
    <t>Notes</t>
  </si>
  <si>
    <t>Links</t>
  </si>
  <si>
    <t>HD1V152AM</t>
  </si>
  <si>
    <t>CAP ALUM 1500UF 20% 35V SMD</t>
  </si>
  <si>
    <t>1 PCS</t>
  </si>
  <si>
    <t>C2 , C1</t>
  </si>
  <si>
    <t>Main Vbat Filter Caps</t>
  </si>
  <si>
    <t>https://www.digikey.com/en/products/detail/panasonic-electronic-components/EEE-HD1V152AM/9593497</t>
  </si>
  <si>
    <t>HA1C101WP</t>
  </si>
  <si>
    <t>CAP ALUM 100UF 20% 16V SMD</t>
  </si>
  <si>
    <t>C3</t>
  </si>
  <si>
    <t>5v Feedback Capacitor</t>
  </si>
  <si>
    <t>https://www.digikey.com/en/products/detail/panasonic-electronic-components/EEE-HA1C101WP/814253</t>
  </si>
  <si>
    <t>1VA470WAP</t>
  </si>
  <si>
    <t>CAP ALUM 47UF 20% 35V SMD</t>
  </si>
  <si>
    <t>C6</t>
  </si>
  <si>
    <t>5v Filter Capacitor</t>
  </si>
  <si>
    <t>https://www.digikey.com/en/products/detail/panasonic-electronic-components/EEE-1VA470WAP/1718065</t>
  </si>
  <si>
    <t>NLFV32T-3R3M</t>
  </si>
  <si>
    <t>FIXED IND 3.3UH 420MA 132MOHM SM</t>
  </si>
  <si>
    <t>L2</t>
  </si>
  <si>
    <t>5v RC Clamp</t>
  </si>
  <si>
    <t>https://www.digikey.com/en/products/detail/tdk-corporation/NLFV32T-3R3M-EF/4327912</t>
  </si>
  <si>
    <t>SLF7045T</t>
  </si>
  <si>
    <t>FIXED IND 330UH 350MA 1.38OHM SM</t>
  </si>
  <si>
    <t>L1</t>
  </si>
  <si>
    <t>5v Current filter</t>
  </si>
  <si>
    <t>https://www.digikey.com/en/products/detail/tdk-corporation/SLF7045T-331MR35-H/1913799</t>
  </si>
  <si>
    <t>4ETB104</t>
  </si>
  <si>
    <t>TRIMMER 100K OHM 0.25W GW TOP</t>
  </si>
  <si>
    <t>U2</t>
  </si>
  <si>
    <t>Current Ajust Pot</t>
  </si>
  <si>
    <t>https://www.digikey.com/en/products/detail/nidec-components-corporation/ST-4ETB104/738514</t>
  </si>
  <si>
    <t>SMF16A</t>
  </si>
  <si>
    <t>TVS DIODE 16VWM 26VC SOD123F</t>
  </si>
  <si>
    <t>CR3 - CR10</t>
  </si>
  <si>
    <t>Diodes near MOSFETs</t>
  </si>
  <si>
    <t>https://www.digikey.com/en/products/detail/littelfuse-inc/SMF16A/3672398</t>
  </si>
  <si>
    <t>SMF5.0A</t>
  </si>
  <si>
    <t>TVS DIODE 5VWM 9.2VC SOD123F</t>
  </si>
  <si>
    <t>D1</t>
  </si>
  <si>
    <t>Diode near pot</t>
  </si>
  <si>
    <t>https://www.digikey.com/en/products/detail/littelfuse-inc/SMF5-0A/3429605</t>
  </si>
  <si>
    <t>STPS0560Z</t>
  </si>
  <si>
    <t>DIODE SCHOTTKY 60V 500MA</t>
  </si>
  <si>
    <t>CR1 - CR2</t>
  </si>
  <si>
    <t>Diodes near voltage regulator</t>
  </si>
  <si>
    <t>https://www.digikey.com/en/products/detail/STPS0560Z/497-3787-1-ND/691956</t>
  </si>
  <si>
    <t>KYOCERA AVX</t>
  </si>
  <si>
    <t>Schottky Diode 20V 1A SIZE 0805</t>
  </si>
  <si>
    <t>D2</t>
  </si>
  <si>
    <t>Not exact match but will do the job</t>
  </si>
  <si>
    <t>https://www.mouser.com/ProductDetail/KYOCERA-AVX/SD0805S020S1R0?qs=jCA%252BPfw4LHbpkAoSnwrdjw%3D%3D</t>
  </si>
  <si>
    <t>CSNL2512FTL500</t>
  </si>
  <si>
    <t>5mOHM 2W Shunt Resistor</t>
  </si>
  <si>
    <t>R11, R21</t>
  </si>
  <si>
    <t>Shunts near output section</t>
  </si>
  <si>
    <t>https://www.digikey.com/en/products/detail/stackpole-electronics-inc/CSNL2512FTL500/1788105</t>
  </si>
  <si>
    <t>Wurth</t>
  </si>
  <si>
    <t>Standard LEDs - SMD WL (Blue)</t>
  </si>
  <si>
    <t>LED1, LED2</t>
  </si>
  <si>
    <t>Leds near MEGA chip</t>
  </si>
  <si>
    <t>https://www.mouser.com/ProductDetail/Wurth-Elektronik/156120BS82500?qs=5aG0NVq1C4ycHR%252BnBedTqQ%3D%3D</t>
  </si>
  <si>
    <t>Bourns</t>
  </si>
  <si>
    <t>Thick Film Resistors 1K OHM 1%</t>
  </si>
  <si>
    <t>R1, R22</t>
  </si>
  <si>
    <t>Led current limiting</t>
  </si>
  <si>
    <t>https://www.mouser.com/ProductDetail/Bourns/CHP0603AFX-1001ELF?qs=sGAEpiMZZMvdGkrng054twKDKoBh%252BscntSbLTC6l0HpkIjsm8ivAsA%3D%3D</t>
  </si>
  <si>
    <t>Multilayer Ceramic Capacitors SMD 6.3V 100uF</t>
  </si>
  <si>
    <t>C4</t>
  </si>
  <si>
    <t>Voltage regulator smoothing</t>
  </si>
  <si>
    <t>https://www.mouser.com/ProductDetail/KYOCERA-AVX/12066D107MAT2A?qs=sGAEpiMZZMsh%252B1woXyUXj23p8I4bR2HacsZZH8k61Gk%3D</t>
  </si>
  <si>
    <t>Multilayer Ceramic Capacitor SMD 6.3V 10uF</t>
  </si>
  <si>
    <t>C5, C10, C17</t>
  </si>
  <si>
    <t>5V supply Filter</t>
  </si>
  <si>
    <t>https://www.mouser.com/ProductDetail/KYOCERA-AVX/08056C106MAT2A?qs=9ln8i7xIGVKddpt2Joc3Dw%3D%3D</t>
  </si>
  <si>
    <t xml:space="preserve">Multilayer Ceramic Capacitor SMD 50V 1uF </t>
  </si>
  <si>
    <t>C7-C9 , C11-C16, C18-C20, C25, C28, C30</t>
  </si>
  <si>
    <t>Main Filter caps</t>
  </si>
  <si>
    <t>https://www.mouser.com/ProductDetail/KYOCERA-AVX/06035C105KAT2A?qs=%252BdQmOuGyFcGCdIIWh6fU7Q%3D%3D</t>
  </si>
  <si>
    <t>Multilayer Ceramic Capacitor SMD 6.3V 1500pF</t>
  </si>
  <si>
    <t>C21 - C23</t>
  </si>
  <si>
    <t>PWM input filter</t>
  </si>
  <si>
    <t>https://www.mouser.com/ProductDetail/KYOCERA-AVX/06036A152JAT2A?qs=BEJyibto3ijBV4YX2bnz%2FA%3D%3D</t>
  </si>
  <si>
    <t>Murata Electronic</t>
  </si>
  <si>
    <t xml:space="preserve">Ceramic Capacitor SMD0.1 uF 16 VDC </t>
  </si>
  <si>
    <t>C26</t>
  </si>
  <si>
    <t>RTS Smoothing</t>
  </si>
  <si>
    <t>https://www.mouser.com/ProductDetail/Murata-Electronics/GCM188R71C104KA37J?qs=bGEzvQhTDnZD08oWyjLpYQ%3D%3D</t>
  </si>
  <si>
    <t>Vishay / Dale</t>
  </si>
  <si>
    <t>SMD 68K 1% 	0603</t>
  </si>
  <si>
    <t>R12, R2</t>
  </si>
  <si>
    <t>H-Bridge Set resistors</t>
  </si>
  <si>
    <t>https://www.mouser.com/ProductDetail/71-CRCW060368K0FKEB</t>
  </si>
  <si>
    <t>Thick Film Resistors 270K ohm 1%</t>
  </si>
  <si>
    <t>R3 - R6, R13 - R16</t>
  </si>
  <si>
    <t>https://www.mouser.com/ProductDetail/Bourns/CR0603-FX-2703ELF?qs=sGAEpiMZZMvdGkrng054t%252BRNGJdg958RIRXGP470qGQ%3D</t>
  </si>
  <si>
    <t>Thin Film Resistors - SMD 1/8W 10ohms</t>
  </si>
  <si>
    <t>R7 - R10 , R17 - R20</t>
  </si>
  <si>
    <t>Resistors near MOSFETS</t>
  </si>
  <si>
    <t>https://www.mouser.com/ProductDetail/Vishay-Dale/TNPW060310R0DEEA?qs=sGAEpiMZZMtlubZbdhIBIB2m%2F3m0SNyTTRQuZ9YAgJg%3D</t>
  </si>
  <si>
    <t>Film Resistor SMD 0603 10k 1% 1/3W</t>
  </si>
  <si>
    <t>R23</t>
  </si>
  <si>
    <t>https://www.mouser.com/ProductDetail/Bourns/CHP0603AFX-1003ELF?qs=sGAEpiMZZMtlubZbdhIBIA7Yl3UlZog1Ou2YJ73HnUk%3D</t>
  </si>
  <si>
    <t>KEMET</t>
  </si>
  <si>
    <t>Ceramic Capacitor SMD 50V 1000pF</t>
  </si>
  <si>
    <t>C27, C29, C31</t>
  </si>
  <si>
    <t>Current Sense filter cap</t>
  </si>
  <si>
    <t>https://www.mouser.com/ProductDetail/KEMET/C0603X102K5GACAUTO?qs=Rp5uXu7WBW%2FQ943CZtK%2F6w%3D%3D</t>
  </si>
  <si>
    <t>Murata Electronics</t>
  </si>
  <si>
    <t>Resonators 15 pF 0.5 % 16 MHz</t>
  </si>
  <si>
    <t>U3</t>
  </si>
  <si>
    <t>Crystal Resonator</t>
  </si>
  <si>
    <t>https://www.mouser.com/ProductDetail/81-CSTNE16M0V53L000R</t>
  </si>
  <si>
    <t>Nexperia</t>
  </si>
  <si>
    <t>MOSFET PSMNR90-40YLH/SOT1023/4 LEADS</t>
  </si>
  <si>
    <t>Q1 - Q8</t>
  </si>
  <si>
    <t>Replacement for old MOSFET</t>
  </si>
  <si>
    <t>https://www.mouser.com/ProductDetail/Nexperia/PSMNR90-40YLHX?qs=Zz7%252BYVVL6bENGG9A3AEHCg%3D%3D</t>
  </si>
  <si>
    <t>Microchip Tech</t>
  </si>
  <si>
    <t>ATMEGA328P-AU</t>
  </si>
  <si>
    <t>U1</t>
  </si>
  <si>
    <t>Mega Chip</t>
  </si>
  <si>
    <t>https://www.mouser.com/ProductDetail/Microchip-Technology/ATMEGA328P-AU?qs=K8BHR703ZXiCmmgp6%2FGNmQ%3D%3D</t>
  </si>
  <si>
    <t>Texas Instruments</t>
  </si>
  <si>
    <t>Switching Voltage 150KHz 0.5A SD VTG Reg</t>
  </si>
  <si>
    <t>IC1</t>
  </si>
  <si>
    <t>Voltage Regulator</t>
  </si>
  <si>
    <t>https://www.mouser.com/ProductDetail/Texas-Instruments/LM2594HVMX-5.0-NOPB?qs=X1J7HmVL2ZEq%252BEepSL1OFQ%3D%3D</t>
  </si>
  <si>
    <t>Allegro MicroSystems</t>
  </si>
  <si>
    <t>AUTOMOTIVE FULL BRIDGE MOSFET DRIVER</t>
  </si>
  <si>
    <t>IC4, IC5</t>
  </si>
  <si>
    <t>Full Bridge Driver</t>
  </si>
  <si>
    <t>https://www.mouser.com/ProductDetail/Allegro-MicroSystems/A3921KLPTR-T?qs=pUKx8fyJudB0kHLM8sWE6w%3D%3D</t>
  </si>
  <si>
    <t>SENSOR CURRENT HALL 30A AC/DC</t>
  </si>
  <si>
    <t>IC2, IC3</t>
  </si>
  <si>
    <t>Current Sense</t>
  </si>
  <si>
    <t>https://www.digikey.com/en/products/detail/allegro-microsystems/ACS724LLCTR-30AB-T/5175299</t>
  </si>
  <si>
    <t>Sell Price:</t>
  </si>
  <si>
    <t>Total Per One Board:</t>
  </si>
  <si>
    <t>Total Profit Per One Board:</t>
  </si>
  <si>
    <t>Total Per Five Boards:</t>
  </si>
  <si>
    <t>Total Profit Per Five Boards: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</si>
</sst>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$&quot;"/>
    <numFmt numFmtId="165" formatCode="#,##0&quot;$&quot;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com/ProductDetail/Bourns/CR0603-FX-2703ELF?qs=sGAEpiMZZMvdGkrng054t%252BRNGJdg958RIRXGP470qGQ%3D" TargetMode="External"/><Relationship Id="rId22" Type="http://schemas.openxmlformats.org/officeDocument/2006/relationships/hyperlink" Target="https://www.mouser.com/ProductDetail/Bourns/CHP0603AFX-1003ELF?qs=sGAEpiMZZMtlubZbdhIBIA7Yl3UlZog1Ou2YJ73HnUk%3D" TargetMode="External"/><Relationship Id="rId21" Type="http://schemas.openxmlformats.org/officeDocument/2006/relationships/hyperlink" Target="https://www.mouser.com/ProductDetail/Vishay-Dale/TNPW060310R0DEEA?qs=sGAEpiMZZMtlubZbdhIBIB2m%2F3m0SNyTTRQuZ9YAgJg%3D" TargetMode="External"/><Relationship Id="rId24" Type="http://schemas.openxmlformats.org/officeDocument/2006/relationships/hyperlink" Target="https://www.mouser.com/ProductDetail/81-CSTNE16M0V53L000R" TargetMode="External"/><Relationship Id="rId23" Type="http://schemas.openxmlformats.org/officeDocument/2006/relationships/hyperlink" Target="https://www.mouser.com/ProductDetail/KEMET/C0603X102K5GACAUTO?qs=Rp5uXu7WBW%2FQ943CZtK%2F6w%3D%3D" TargetMode="External"/><Relationship Id="rId1" Type="http://schemas.openxmlformats.org/officeDocument/2006/relationships/hyperlink" Target="https://www.digikey.com/en/products/detail/panasonic-electronic-components/EEE-HD1V152AM/9593497" TargetMode="External"/><Relationship Id="rId2" Type="http://schemas.openxmlformats.org/officeDocument/2006/relationships/hyperlink" Target="https://www.digikey.com/en/products/detail/panasonic-electronic-components/EEE-HA1C101WP/814253" TargetMode="External"/><Relationship Id="rId3" Type="http://schemas.openxmlformats.org/officeDocument/2006/relationships/hyperlink" Target="https://www.digikey.com/en/products/detail/panasonic-electronic-components/EEE-1VA470WAP/1718065" TargetMode="External"/><Relationship Id="rId4" Type="http://schemas.openxmlformats.org/officeDocument/2006/relationships/hyperlink" Target="https://www.digikey.com/en/products/detail/tdk-corporation/NLFV32T-3R3M-EF/4327912" TargetMode="External"/><Relationship Id="rId9" Type="http://schemas.openxmlformats.org/officeDocument/2006/relationships/hyperlink" Target="https://www.digikey.com/en/products/detail/STPS0560Z/497-3787-1-ND/691956" TargetMode="External"/><Relationship Id="rId26" Type="http://schemas.openxmlformats.org/officeDocument/2006/relationships/hyperlink" Target="https://www.mouser.com/ProductDetail/Microchip-Technology/ATMEGA328P-AU?qs=K8BHR703ZXiCmmgp6%2FGNmQ%3D%3D" TargetMode="External"/><Relationship Id="rId25" Type="http://schemas.openxmlformats.org/officeDocument/2006/relationships/hyperlink" Target="https://www.mouser.com/ProductDetail/Nexperia/PSMNR90-40YLHX?qs=Zz7%252BYVVL6bENGG9A3AEHCg%3D%3D" TargetMode="External"/><Relationship Id="rId28" Type="http://schemas.openxmlformats.org/officeDocument/2006/relationships/hyperlink" Target="https://www.mouser.com/ProductDetail/Allegro-MicroSystems/A3921KLPTR-T?qs=pUKx8fyJudB0kHLM8sWE6w%3D%3D" TargetMode="External"/><Relationship Id="rId27" Type="http://schemas.openxmlformats.org/officeDocument/2006/relationships/hyperlink" Target="https://www.mouser.com/ProductDetail/Texas-Instruments/LM2594HVMX-5.0-NOPB?qs=X1J7HmVL2ZEq%252BEepSL1OFQ%3D%3D" TargetMode="External"/><Relationship Id="rId5" Type="http://schemas.openxmlformats.org/officeDocument/2006/relationships/hyperlink" Target="https://www.digikey.com/en/products/detail/tdk-corporation/SLF7045T-331MR35-H/1913799" TargetMode="External"/><Relationship Id="rId6" Type="http://schemas.openxmlformats.org/officeDocument/2006/relationships/hyperlink" Target="https://www.digikey.com/en/products/detail/nidec-components-corporation/ST-4ETB104/738514" TargetMode="External"/><Relationship Id="rId29" Type="http://schemas.openxmlformats.org/officeDocument/2006/relationships/hyperlink" Target="https://www.digikey.com/en/products/detail/allegro-microsystems/ACS724LLCTR-30AB-T/5175299" TargetMode="External"/><Relationship Id="rId7" Type="http://schemas.openxmlformats.org/officeDocument/2006/relationships/hyperlink" Target="https://www.digikey.com/en/products/detail/littelfuse-inc/SMF16A/3672398" TargetMode="External"/><Relationship Id="rId8" Type="http://schemas.openxmlformats.org/officeDocument/2006/relationships/hyperlink" Target="https://www.digikey.com/en/products/detail/littelfuse-inc/SMF5-0A/3429605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digikey.com/en/products/detail/stackpole-electronics-inc/CSNL2512FTL500/1788105" TargetMode="External"/><Relationship Id="rId10" Type="http://schemas.openxmlformats.org/officeDocument/2006/relationships/hyperlink" Target="https://www.mouser.com/ProductDetail/KYOCERA-AVX/SD0805S020S1R0?qs=jCA%252BPfw4LHbpkAoSnwrdjw%3D%3D" TargetMode="External"/><Relationship Id="rId13" Type="http://schemas.openxmlformats.org/officeDocument/2006/relationships/hyperlink" Target="https://www.mouser.com/ProductDetail/Bourns/CHP0603AFX-1001ELF?qs=sGAEpiMZZMvdGkrng054twKDKoBh%252BscntSbLTC6l0HpkIjsm8ivAsA%3D%3D" TargetMode="External"/><Relationship Id="rId12" Type="http://schemas.openxmlformats.org/officeDocument/2006/relationships/hyperlink" Target="https://www.mouser.com/ProductDetail/Wurth-Elektronik/156120BS82500?qs=5aG0NVq1C4ycHR%252BnBedTqQ%3D%3D" TargetMode="External"/><Relationship Id="rId15" Type="http://schemas.openxmlformats.org/officeDocument/2006/relationships/hyperlink" Target="https://www.mouser.com/ProductDetail/KYOCERA-AVX/08056C106MAT2A?qs=9ln8i7xIGVKddpt2Joc3Dw%3D%3D" TargetMode="External"/><Relationship Id="rId14" Type="http://schemas.openxmlformats.org/officeDocument/2006/relationships/hyperlink" Target="https://www.mouser.com/ProductDetail/KYOCERA-AVX/12066D107MAT2A?qs=sGAEpiMZZMsh%252B1woXyUXj23p8I4bR2HacsZZH8k61Gk%3D" TargetMode="External"/><Relationship Id="rId17" Type="http://schemas.openxmlformats.org/officeDocument/2006/relationships/hyperlink" Target="https://www.mouser.com/ProductDetail/KYOCERA-AVX/06036A152JAT2A?qs=BEJyibto3ijBV4YX2bnz%2FA%3D%3D" TargetMode="External"/><Relationship Id="rId16" Type="http://schemas.openxmlformats.org/officeDocument/2006/relationships/hyperlink" Target="https://www.mouser.com/ProductDetail/KYOCERA-AVX/06035C105KAT2A?qs=%252BdQmOuGyFcGCdIIWh6fU7Q%3D%3D" TargetMode="External"/><Relationship Id="rId19" Type="http://schemas.openxmlformats.org/officeDocument/2006/relationships/hyperlink" Target="https://www.mouser.com/ProductDetail/71-CRCW060368K0FKEB" TargetMode="External"/><Relationship Id="rId18" Type="http://schemas.openxmlformats.org/officeDocument/2006/relationships/hyperlink" Target="https://www.mouser.com/ProductDetail/Murata-Electronics/GCM188R71C104KA37J?qs=bGEzvQhTDnZD08oWyjLpY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9" max="9" width="34.5"/>
  </cols>
  <sheetData>
    <row r="1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1" t="s">
        <v>8</v>
      </c>
      <c r="L1" s="1"/>
      <c r="M1" s="1"/>
      <c r="N1" s="1" t="s">
        <v>9</v>
      </c>
    </row>
    <row r="2">
      <c r="A2" s="3" t="s">
        <v>10</v>
      </c>
      <c r="B2" s="3" t="s">
        <v>11</v>
      </c>
      <c r="E2" s="3" t="s">
        <v>12</v>
      </c>
      <c r="F2" s="3">
        <v>2.0</v>
      </c>
      <c r="G2" s="4">
        <v>2.2</v>
      </c>
      <c r="H2" s="5">
        <f t="shared" ref="H2:H30" si="1">F2*G2</f>
        <v>4.4</v>
      </c>
      <c r="I2" s="3" t="s">
        <v>13</v>
      </c>
      <c r="J2" s="3" t="b">
        <v>0</v>
      </c>
      <c r="K2" s="3" t="s">
        <v>14</v>
      </c>
      <c r="N2" s="6" t="s">
        <v>15</v>
      </c>
    </row>
    <row r="3">
      <c r="A3" s="3" t="s">
        <v>16</v>
      </c>
      <c r="B3" s="3" t="s">
        <v>17</v>
      </c>
      <c r="E3" s="3" t="s">
        <v>12</v>
      </c>
      <c r="F3" s="3">
        <v>1.0</v>
      </c>
      <c r="G3" s="4">
        <v>0.47</v>
      </c>
      <c r="H3" s="5">
        <f t="shared" si="1"/>
        <v>0.47</v>
      </c>
      <c r="I3" s="3" t="s">
        <v>18</v>
      </c>
      <c r="J3" s="3" t="b">
        <v>0</v>
      </c>
      <c r="K3" s="3" t="s">
        <v>19</v>
      </c>
      <c r="N3" s="6" t="s">
        <v>20</v>
      </c>
    </row>
    <row r="4">
      <c r="A4" s="3" t="s">
        <v>21</v>
      </c>
      <c r="B4" s="3" t="s">
        <v>22</v>
      </c>
      <c r="E4" s="3" t="s">
        <v>12</v>
      </c>
      <c r="F4" s="3">
        <v>1.0</v>
      </c>
      <c r="G4" s="4">
        <v>0.52</v>
      </c>
      <c r="H4" s="5">
        <f t="shared" si="1"/>
        <v>0.52</v>
      </c>
      <c r="I4" s="3" t="s">
        <v>23</v>
      </c>
      <c r="J4" s="3" t="b">
        <v>0</v>
      </c>
      <c r="K4" s="3" t="s">
        <v>24</v>
      </c>
      <c r="N4" s="6" t="s">
        <v>25</v>
      </c>
    </row>
    <row r="5">
      <c r="A5" s="3" t="s">
        <v>26</v>
      </c>
      <c r="B5" s="3" t="s">
        <v>27</v>
      </c>
      <c r="E5" s="3" t="s">
        <v>12</v>
      </c>
      <c r="F5" s="3">
        <v>1.0</v>
      </c>
      <c r="G5" s="4">
        <v>0.39</v>
      </c>
      <c r="H5" s="5">
        <f t="shared" si="1"/>
        <v>0.39</v>
      </c>
      <c r="I5" s="3" t="s">
        <v>28</v>
      </c>
      <c r="J5" s="3" t="b">
        <v>0</v>
      </c>
      <c r="K5" s="3" t="s">
        <v>29</v>
      </c>
      <c r="N5" s="6" t="s">
        <v>30</v>
      </c>
    </row>
    <row r="6">
      <c r="A6" s="3" t="s">
        <v>31</v>
      </c>
      <c r="B6" s="3" t="s">
        <v>32</v>
      </c>
      <c r="E6" s="3" t="s">
        <v>12</v>
      </c>
      <c r="F6" s="3">
        <v>1.0</v>
      </c>
      <c r="G6" s="4">
        <v>1.2</v>
      </c>
      <c r="H6" s="5">
        <f t="shared" si="1"/>
        <v>1.2</v>
      </c>
      <c r="I6" s="3" t="s">
        <v>33</v>
      </c>
      <c r="J6" s="3" t="b">
        <v>0</v>
      </c>
      <c r="K6" s="3" t="s">
        <v>34</v>
      </c>
      <c r="N6" s="6" t="s">
        <v>35</v>
      </c>
    </row>
    <row r="7">
      <c r="A7" s="3" t="s">
        <v>36</v>
      </c>
      <c r="B7" s="3" t="s">
        <v>37</v>
      </c>
      <c r="E7" s="3" t="s">
        <v>12</v>
      </c>
      <c r="F7" s="3">
        <v>1.0</v>
      </c>
      <c r="G7" s="4">
        <v>1.8</v>
      </c>
      <c r="H7" s="5">
        <f t="shared" si="1"/>
        <v>1.8</v>
      </c>
      <c r="I7" s="3" t="s">
        <v>38</v>
      </c>
      <c r="J7" s="3" t="b">
        <v>0</v>
      </c>
      <c r="K7" s="3" t="s">
        <v>39</v>
      </c>
      <c r="N7" s="6" t="s">
        <v>40</v>
      </c>
    </row>
    <row r="8">
      <c r="A8" s="3" t="s">
        <v>41</v>
      </c>
      <c r="B8" s="3" t="s">
        <v>42</v>
      </c>
      <c r="E8" s="3" t="s">
        <v>12</v>
      </c>
      <c r="F8" s="3">
        <v>8.0</v>
      </c>
      <c r="G8" s="4">
        <v>0.47</v>
      </c>
      <c r="H8" s="5">
        <f t="shared" si="1"/>
        <v>3.76</v>
      </c>
      <c r="I8" s="3" t="s">
        <v>43</v>
      </c>
      <c r="J8" s="3" t="b">
        <v>0</v>
      </c>
      <c r="K8" s="3" t="s">
        <v>44</v>
      </c>
      <c r="N8" s="6" t="s">
        <v>45</v>
      </c>
    </row>
    <row r="9">
      <c r="A9" s="3" t="s">
        <v>46</v>
      </c>
      <c r="B9" s="3" t="s">
        <v>47</v>
      </c>
      <c r="E9" s="3" t="s">
        <v>12</v>
      </c>
      <c r="F9" s="3">
        <v>1.0</v>
      </c>
      <c r="G9" s="4">
        <v>0.43</v>
      </c>
      <c r="H9" s="5">
        <f t="shared" si="1"/>
        <v>0.43</v>
      </c>
      <c r="I9" s="3" t="s">
        <v>48</v>
      </c>
      <c r="J9" s="3" t="b">
        <v>0</v>
      </c>
      <c r="K9" s="3" t="s">
        <v>49</v>
      </c>
      <c r="N9" s="7" t="s">
        <v>50</v>
      </c>
    </row>
    <row r="10">
      <c r="A10" s="3" t="s">
        <v>51</v>
      </c>
      <c r="B10" s="3" t="s">
        <v>52</v>
      </c>
      <c r="E10" s="3" t="s">
        <v>12</v>
      </c>
      <c r="F10" s="3">
        <v>2.0</v>
      </c>
      <c r="G10" s="4">
        <v>0.42</v>
      </c>
      <c r="H10" s="5">
        <f t="shared" si="1"/>
        <v>0.84</v>
      </c>
      <c r="I10" s="3" t="s">
        <v>53</v>
      </c>
      <c r="J10" s="3" t="b">
        <v>0</v>
      </c>
      <c r="K10" s="3" t="s">
        <v>54</v>
      </c>
      <c r="N10" s="6" t="s">
        <v>55</v>
      </c>
    </row>
    <row r="11">
      <c r="A11" s="3" t="s">
        <v>56</v>
      </c>
      <c r="B11" s="3" t="s">
        <v>57</v>
      </c>
      <c r="E11" s="3" t="s">
        <v>12</v>
      </c>
      <c r="F11" s="3">
        <v>1.0</v>
      </c>
      <c r="G11" s="4">
        <v>0.36</v>
      </c>
      <c r="H11" s="5">
        <f t="shared" si="1"/>
        <v>0.36</v>
      </c>
      <c r="I11" s="3" t="s">
        <v>58</v>
      </c>
      <c r="J11" s="3" t="b">
        <v>0</v>
      </c>
      <c r="K11" s="3" t="s">
        <v>59</v>
      </c>
      <c r="N11" s="6" t="s">
        <v>60</v>
      </c>
    </row>
    <row r="12">
      <c r="A12" s="3" t="s">
        <v>61</v>
      </c>
      <c r="B12" s="3" t="s">
        <v>62</v>
      </c>
      <c r="E12" s="3" t="s">
        <v>12</v>
      </c>
      <c r="F12" s="3">
        <v>2.0</v>
      </c>
      <c r="G12" s="4">
        <v>0.72</v>
      </c>
      <c r="H12" s="5">
        <f t="shared" si="1"/>
        <v>1.44</v>
      </c>
      <c r="I12" s="3" t="s">
        <v>63</v>
      </c>
      <c r="J12" s="3" t="b">
        <v>0</v>
      </c>
      <c r="K12" s="3" t="s">
        <v>64</v>
      </c>
      <c r="N12" s="7" t="s">
        <v>65</v>
      </c>
    </row>
    <row r="13">
      <c r="A13" s="3" t="s">
        <v>66</v>
      </c>
      <c r="B13" s="3" t="s">
        <v>67</v>
      </c>
      <c r="E13" s="3" t="s">
        <v>12</v>
      </c>
      <c r="F13" s="3">
        <v>2.0</v>
      </c>
      <c r="G13" s="4">
        <v>0.55</v>
      </c>
      <c r="H13" s="5">
        <f t="shared" si="1"/>
        <v>1.1</v>
      </c>
      <c r="I13" s="3" t="s">
        <v>68</v>
      </c>
      <c r="J13" s="3" t="b">
        <v>0</v>
      </c>
      <c r="K13" s="3" t="s">
        <v>69</v>
      </c>
      <c r="N13" s="6" t="s">
        <v>70</v>
      </c>
    </row>
    <row r="14">
      <c r="A14" s="3" t="s">
        <v>71</v>
      </c>
      <c r="B14" s="3" t="s">
        <v>72</v>
      </c>
      <c r="E14" s="3" t="s">
        <v>12</v>
      </c>
      <c r="F14" s="3">
        <v>2.0</v>
      </c>
      <c r="G14" s="4">
        <v>0.47</v>
      </c>
      <c r="H14" s="5">
        <f t="shared" si="1"/>
        <v>0.94</v>
      </c>
      <c r="I14" s="3" t="s">
        <v>73</v>
      </c>
      <c r="J14" s="3" t="b">
        <v>0</v>
      </c>
      <c r="K14" s="3" t="s">
        <v>74</v>
      </c>
      <c r="N14" s="6" t="s">
        <v>75</v>
      </c>
    </row>
    <row r="15">
      <c r="A15" s="3" t="s">
        <v>56</v>
      </c>
      <c r="B15" s="3" t="s">
        <v>76</v>
      </c>
      <c r="E15" s="3" t="s">
        <v>12</v>
      </c>
      <c r="F15" s="3">
        <v>1.0</v>
      </c>
      <c r="G15" s="4">
        <v>0.78</v>
      </c>
      <c r="H15" s="5">
        <f t="shared" si="1"/>
        <v>0.78</v>
      </c>
      <c r="I15" s="3" t="s">
        <v>77</v>
      </c>
      <c r="J15" s="3" t="b">
        <v>0</v>
      </c>
      <c r="K15" s="3" t="s">
        <v>78</v>
      </c>
      <c r="N15" s="6" t="s">
        <v>79</v>
      </c>
    </row>
    <row r="16">
      <c r="A16" s="3" t="s">
        <v>56</v>
      </c>
      <c r="B16" s="3" t="s">
        <v>80</v>
      </c>
      <c r="E16" s="3" t="s">
        <v>12</v>
      </c>
      <c r="F16" s="3">
        <v>3.0</v>
      </c>
      <c r="G16" s="4">
        <v>0.22</v>
      </c>
      <c r="H16" s="5">
        <f t="shared" si="1"/>
        <v>0.66</v>
      </c>
      <c r="I16" s="3" t="s">
        <v>81</v>
      </c>
      <c r="J16" s="3" t="b">
        <v>0</v>
      </c>
      <c r="K16" s="3" t="s">
        <v>82</v>
      </c>
      <c r="N16" s="6" t="s">
        <v>83</v>
      </c>
    </row>
    <row r="17">
      <c r="A17" s="3" t="s">
        <v>56</v>
      </c>
      <c r="B17" s="3" t="s">
        <v>84</v>
      </c>
      <c r="E17" s="3" t="s">
        <v>12</v>
      </c>
      <c r="F17" s="3">
        <v>16.0</v>
      </c>
      <c r="G17" s="4">
        <v>0.52</v>
      </c>
      <c r="H17" s="5">
        <f t="shared" si="1"/>
        <v>8.32</v>
      </c>
      <c r="I17" s="3" t="s">
        <v>85</v>
      </c>
      <c r="J17" s="3" t="b">
        <v>0</v>
      </c>
      <c r="K17" s="3" t="s">
        <v>86</v>
      </c>
      <c r="N17" s="6" t="s">
        <v>87</v>
      </c>
    </row>
    <row r="18">
      <c r="A18" s="3" t="s">
        <v>56</v>
      </c>
      <c r="B18" s="3" t="s">
        <v>88</v>
      </c>
      <c r="E18" s="3" t="s">
        <v>12</v>
      </c>
      <c r="F18" s="3">
        <v>3.0</v>
      </c>
      <c r="G18" s="4">
        <v>0.3</v>
      </c>
      <c r="H18" s="5">
        <f t="shared" si="1"/>
        <v>0.9</v>
      </c>
      <c r="I18" s="3" t="s">
        <v>89</v>
      </c>
      <c r="J18" s="3" t="b">
        <v>0</v>
      </c>
      <c r="K18" s="3" t="s">
        <v>90</v>
      </c>
      <c r="N18" s="7" t="s">
        <v>91</v>
      </c>
    </row>
    <row r="19">
      <c r="A19" s="3" t="s">
        <v>92</v>
      </c>
      <c r="B19" s="3" t="s">
        <v>93</v>
      </c>
      <c r="E19" s="3" t="s">
        <v>12</v>
      </c>
      <c r="F19" s="3">
        <v>2.0</v>
      </c>
      <c r="G19" s="4">
        <v>0.19</v>
      </c>
      <c r="H19" s="5">
        <f t="shared" si="1"/>
        <v>0.38</v>
      </c>
      <c r="I19" s="3" t="s">
        <v>94</v>
      </c>
      <c r="J19" s="3" t="b">
        <v>0</v>
      </c>
      <c r="K19" s="3" t="s">
        <v>95</v>
      </c>
      <c r="N19" s="7" t="s">
        <v>96</v>
      </c>
    </row>
    <row r="20">
      <c r="A20" s="3" t="s">
        <v>97</v>
      </c>
      <c r="B20" s="3" t="s">
        <v>98</v>
      </c>
      <c r="E20" s="3" t="s">
        <v>12</v>
      </c>
      <c r="F20" s="3">
        <v>2.0</v>
      </c>
      <c r="G20" s="4">
        <v>0.1</v>
      </c>
      <c r="H20" s="5">
        <f t="shared" si="1"/>
        <v>0.2</v>
      </c>
      <c r="I20" s="3" t="s">
        <v>99</v>
      </c>
      <c r="J20" s="3" t="b">
        <v>0</v>
      </c>
      <c r="K20" s="3" t="s">
        <v>100</v>
      </c>
      <c r="N20" s="7" t="s">
        <v>101</v>
      </c>
    </row>
    <row r="21">
      <c r="A21" s="3" t="s">
        <v>71</v>
      </c>
      <c r="B21" s="3" t="s">
        <v>102</v>
      </c>
      <c r="E21" s="3" t="s">
        <v>12</v>
      </c>
      <c r="F21" s="3">
        <v>8.0</v>
      </c>
      <c r="G21" s="4">
        <v>0.1</v>
      </c>
      <c r="H21" s="5">
        <f t="shared" si="1"/>
        <v>0.8</v>
      </c>
      <c r="I21" s="3" t="s">
        <v>103</v>
      </c>
      <c r="J21" s="3" t="b">
        <v>0</v>
      </c>
      <c r="N21" s="6" t="s">
        <v>104</v>
      </c>
    </row>
    <row r="22">
      <c r="A22" s="3" t="s">
        <v>97</v>
      </c>
      <c r="B22" s="8" t="s">
        <v>105</v>
      </c>
      <c r="E22" s="3" t="s">
        <v>12</v>
      </c>
      <c r="F22" s="3">
        <v>8.0</v>
      </c>
      <c r="G22" s="4">
        <v>0.48</v>
      </c>
      <c r="H22" s="5">
        <f t="shared" si="1"/>
        <v>3.84</v>
      </c>
      <c r="I22" s="3" t="s">
        <v>106</v>
      </c>
      <c r="J22" s="3" t="b">
        <v>0</v>
      </c>
      <c r="K22" s="3" t="s">
        <v>107</v>
      </c>
      <c r="N22" s="6" t="s">
        <v>108</v>
      </c>
    </row>
    <row r="23">
      <c r="A23" s="3" t="s">
        <v>71</v>
      </c>
      <c r="B23" s="3" t="s">
        <v>109</v>
      </c>
      <c r="E23" s="3" t="s">
        <v>12</v>
      </c>
      <c r="F23" s="3">
        <v>1.0</v>
      </c>
      <c r="G23" s="4">
        <v>0.47</v>
      </c>
      <c r="H23" s="5">
        <f t="shared" si="1"/>
        <v>0.47</v>
      </c>
      <c r="I23" s="3" t="s">
        <v>110</v>
      </c>
      <c r="J23" s="3" t="b">
        <v>0</v>
      </c>
      <c r="N23" s="6" t="s">
        <v>111</v>
      </c>
    </row>
    <row r="24">
      <c r="A24" s="3" t="s">
        <v>112</v>
      </c>
      <c r="B24" s="8" t="s">
        <v>113</v>
      </c>
      <c r="E24" s="3" t="s">
        <v>12</v>
      </c>
      <c r="F24" s="3">
        <v>3.0</v>
      </c>
      <c r="G24" s="4">
        <v>0.47</v>
      </c>
      <c r="H24" s="5">
        <f t="shared" si="1"/>
        <v>1.41</v>
      </c>
      <c r="I24" s="3" t="s">
        <v>114</v>
      </c>
      <c r="J24" s="3" t="b">
        <v>0</v>
      </c>
      <c r="K24" s="3" t="s">
        <v>115</v>
      </c>
      <c r="N24" s="7" t="s">
        <v>116</v>
      </c>
    </row>
    <row r="25">
      <c r="A25" s="3" t="s">
        <v>117</v>
      </c>
      <c r="B25" s="3" t="s">
        <v>118</v>
      </c>
      <c r="E25" s="3" t="s">
        <v>12</v>
      </c>
      <c r="F25" s="3">
        <v>1.0</v>
      </c>
      <c r="G25" s="4">
        <v>0.25</v>
      </c>
      <c r="H25" s="5">
        <f t="shared" si="1"/>
        <v>0.25</v>
      </c>
      <c r="I25" s="3" t="s">
        <v>119</v>
      </c>
      <c r="J25" s="3" t="b">
        <v>0</v>
      </c>
      <c r="K25" s="3" t="s">
        <v>120</v>
      </c>
      <c r="N25" s="7" t="s">
        <v>121</v>
      </c>
    </row>
    <row r="26">
      <c r="A26" s="3" t="s">
        <v>122</v>
      </c>
      <c r="B26" s="3" t="s">
        <v>123</v>
      </c>
      <c r="E26" s="3" t="s">
        <v>12</v>
      </c>
      <c r="F26" s="3">
        <v>8.0</v>
      </c>
      <c r="G26" s="4">
        <v>2.76</v>
      </c>
      <c r="H26" s="5">
        <f t="shared" si="1"/>
        <v>22.08</v>
      </c>
      <c r="I26" s="3" t="s">
        <v>124</v>
      </c>
      <c r="J26" s="3" t="b">
        <v>0</v>
      </c>
      <c r="K26" s="3" t="s">
        <v>125</v>
      </c>
      <c r="N26" s="6" t="s">
        <v>126</v>
      </c>
    </row>
    <row r="27">
      <c r="A27" s="3" t="s">
        <v>127</v>
      </c>
      <c r="B27" s="3" t="s">
        <v>128</v>
      </c>
      <c r="E27" s="3" t="s">
        <v>12</v>
      </c>
      <c r="F27" s="3">
        <v>1.0</v>
      </c>
      <c r="G27" s="4">
        <v>2.66</v>
      </c>
      <c r="H27" s="5">
        <f t="shared" si="1"/>
        <v>2.66</v>
      </c>
      <c r="I27" s="3" t="s">
        <v>129</v>
      </c>
      <c r="J27" s="3" t="b">
        <v>0</v>
      </c>
      <c r="K27" s="3" t="s">
        <v>130</v>
      </c>
      <c r="N27" s="6" t="s">
        <v>131</v>
      </c>
    </row>
    <row r="28">
      <c r="A28" s="3" t="s">
        <v>132</v>
      </c>
      <c r="B28" s="3" t="s">
        <v>133</v>
      </c>
      <c r="E28" s="3" t="s">
        <v>12</v>
      </c>
      <c r="F28" s="3">
        <v>1.0</v>
      </c>
      <c r="G28" s="4">
        <v>5.3</v>
      </c>
      <c r="H28" s="5">
        <f t="shared" si="1"/>
        <v>5.3</v>
      </c>
      <c r="I28" s="3" t="s">
        <v>134</v>
      </c>
      <c r="J28" s="3" t="b">
        <v>0</v>
      </c>
      <c r="K28" s="3" t="s">
        <v>135</v>
      </c>
      <c r="N28" s="6" t="s">
        <v>136</v>
      </c>
    </row>
    <row r="29">
      <c r="A29" s="3" t="s">
        <v>137</v>
      </c>
      <c r="B29" s="3" t="s">
        <v>138</v>
      </c>
      <c r="E29" s="3" t="s">
        <v>12</v>
      </c>
      <c r="F29" s="3">
        <v>2.0</v>
      </c>
      <c r="G29" s="4">
        <v>3.93</v>
      </c>
      <c r="H29" s="5">
        <f t="shared" si="1"/>
        <v>7.86</v>
      </c>
      <c r="I29" s="3" t="s">
        <v>139</v>
      </c>
      <c r="J29" s="3" t="b">
        <v>0</v>
      </c>
      <c r="K29" s="3" t="s">
        <v>140</v>
      </c>
      <c r="N29" s="6" t="s">
        <v>141</v>
      </c>
    </row>
    <row r="30">
      <c r="A30" s="3" t="s">
        <v>137</v>
      </c>
      <c r="B30" s="3" t="s">
        <v>142</v>
      </c>
      <c r="E30" s="3" t="s">
        <v>12</v>
      </c>
      <c r="F30" s="3">
        <v>2.0</v>
      </c>
      <c r="G30" s="4">
        <v>4.36</v>
      </c>
      <c r="H30" s="5">
        <f t="shared" si="1"/>
        <v>8.72</v>
      </c>
      <c r="I30" s="3" t="s">
        <v>143</v>
      </c>
      <c r="J30" s="3" t="b">
        <v>0</v>
      </c>
      <c r="K30" s="3" t="s">
        <v>144</v>
      </c>
      <c r="N30" s="6" t="s">
        <v>145</v>
      </c>
    </row>
    <row r="33">
      <c r="F33" s="3" t="s">
        <v>146</v>
      </c>
      <c r="H33" s="3" t="s">
        <v>147</v>
      </c>
    </row>
    <row r="34">
      <c r="F34" s="9">
        <v>200.0</v>
      </c>
      <c r="H34" s="4">
        <f>SUM(H2:H30)</f>
        <v>82.28</v>
      </c>
    </row>
    <row r="36">
      <c r="F36" s="3" t="s">
        <v>148</v>
      </c>
      <c r="H36" s="3" t="s">
        <v>149</v>
      </c>
    </row>
    <row r="37">
      <c r="F37" s="10">
        <f>F34-H34</f>
        <v>117.72</v>
      </c>
      <c r="H37" s="5">
        <f>H34*5</f>
        <v>411.4</v>
      </c>
    </row>
    <row r="39">
      <c r="F39" s="3" t="s">
        <v>150</v>
      </c>
    </row>
    <row r="40">
      <c r="F40" s="10">
        <f>F37*5</f>
        <v>588.6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</hyperlinks>
  <drawing r:id="rId30"/>
</worksheet>
</file>