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35c55d006493a615/Pulpit/Turing College/3. Analysis Types/3.1. Cohorts retention churn/GitHub codes Cohorts/"/>
    </mc:Choice>
  </mc:AlternateContent>
  <xr:revisionPtr revIDLastSave="0" documentId="8_{60159674-EAC8-41CD-A62D-B9CB68786BA1}" xr6:coauthVersionLast="47" xr6:coauthVersionMax="47" xr10:uidLastSave="{00000000-0000-0000-0000-000000000000}"/>
  <bookViews>
    <workbookView xWindow="-108" yWindow="-108" windowWidth="23256" windowHeight="12576" xr2:uid="{00000000-000D-0000-FFFF-FFFF00000000}"/>
  </bookViews>
  <sheets>
    <sheet name="Overview" sheetId="9" r:id="rId1"/>
    <sheet name="1. SQL Retained" sheetId="8" r:id="rId2"/>
    <sheet name="2. SQL Retention rate" sheetId="13" r:id="rId3"/>
    <sheet name="3. SQL Retained by category " sheetId="11" r:id="rId4"/>
    <sheet name="4. SQL Retention by category " sheetId="12" r:id="rId5"/>
    <sheet name="SQL Churned" sheetId="10" r:id="rId6"/>
  </sheets>
  <definedNames>
    <definedName name="_xlnm._FilterDatabase" localSheetId="0" hidden="1">Overview!$A$43:$AA$85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 i="9" l="1"/>
  <c r="N8" i="9"/>
  <c r="P8" i="9"/>
  <c r="R127" i="9"/>
  <c r="N143" i="9"/>
  <c r="S106" i="9"/>
  <c r="N122" i="9"/>
  <c r="O179" i="9"/>
  <c r="N182" i="9"/>
  <c r="C180" i="9"/>
  <c r="C179" i="9"/>
  <c r="C22" i="9"/>
  <c r="N14" i="9"/>
  <c r="N165" i="9"/>
  <c r="O165" i="9"/>
  <c r="P165" i="9"/>
  <c r="Q165" i="9"/>
  <c r="R165" i="9"/>
  <c r="S165" i="9"/>
  <c r="N166" i="9"/>
  <c r="O166" i="9"/>
  <c r="P166" i="9"/>
  <c r="Q166" i="9"/>
  <c r="R166" i="9"/>
  <c r="S166" i="9"/>
  <c r="N167" i="9"/>
  <c r="O167" i="9"/>
  <c r="P167" i="9"/>
  <c r="Q167" i="9"/>
  <c r="R167" i="9"/>
  <c r="S167" i="9"/>
  <c r="N168" i="9"/>
  <c r="O168" i="9"/>
  <c r="P168" i="9"/>
  <c r="Q168" i="9"/>
  <c r="R168" i="9"/>
  <c r="S168" i="9"/>
  <c r="N169" i="9"/>
  <c r="O169" i="9"/>
  <c r="P169" i="9"/>
  <c r="Q169" i="9"/>
  <c r="R169" i="9"/>
  <c r="S169" i="9"/>
  <c r="N170" i="9"/>
  <c r="O170" i="9"/>
  <c r="P170" i="9"/>
  <c r="Q170" i="9"/>
  <c r="R170" i="9"/>
  <c r="S170" i="9"/>
  <c r="N171" i="9"/>
  <c r="O171" i="9"/>
  <c r="P171" i="9"/>
  <c r="Q171" i="9"/>
  <c r="R171" i="9"/>
  <c r="S171" i="9"/>
  <c r="N172" i="9"/>
  <c r="O172" i="9"/>
  <c r="P172" i="9"/>
  <c r="Q172" i="9"/>
  <c r="R172" i="9"/>
  <c r="S172" i="9"/>
  <c r="N173" i="9"/>
  <c r="O173" i="9"/>
  <c r="P173" i="9"/>
  <c r="Q173" i="9"/>
  <c r="R173" i="9"/>
  <c r="N174" i="9"/>
  <c r="O174" i="9"/>
  <c r="P174" i="9"/>
  <c r="Q174" i="9"/>
  <c r="N175" i="9"/>
  <c r="O175" i="9"/>
  <c r="P175" i="9"/>
  <c r="N176" i="9"/>
  <c r="O176" i="9"/>
  <c r="N177" i="9"/>
  <c r="S164" i="9"/>
  <c r="N164" i="9"/>
  <c r="O164" i="9"/>
  <c r="P164" i="9"/>
  <c r="Q164" i="9"/>
  <c r="R164" i="9"/>
  <c r="M168" i="9"/>
  <c r="M165" i="9"/>
  <c r="M166" i="9"/>
  <c r="M167" i="9"/>
  <c r="M169" i="9"/>
  <c r="M170" i="9"/>
  <c r="M171" i="9"/>
  <c r="M172" i="9"/>
  <c r="M173" i="9"/>
  <c r="M174" i="9"/>
  <c r="M175" i="9"/>
  <c r="M176" i="9"/>
  <c r="M177" i="9"/>
  <c r="M164" i="9"/>
  <c r="C142" i="9"/>
  <c r="C143" i="9" s="1"/>
  <c r="N127" i="9"/>
  <c r="O139" i="9"/>
  <c r="R132" i="9"/>
  <c r="P138" i="9"/>
  <c r="N139" i="9"/>
  <c r="N158" i="9" s="1"/>
  <c r="N138" i="9"/>
  <c r="O138" i="9"/>
  <c r="N137" i="9"/>
  <c r="O137" i="9"/>
  <c r="P137" i="9"/>
  <c r="Q137" i="9"/>
  <c r="N136" i="9"/>
  <c r="O136" i="9"/>
  <c r="P136" i="9"/>
  <c r="Q136" i="9"/>
  <c r="R136" i="9"/>
  <c r="N128" i="9"/>
  <c r="N147" i="9" s="1"/>
  <c r="O128" i="9"/>
  <c r="P128" i="9"/>
  <c r="Q128" i="9"/>
  <c r="R128" i="9"/>
  <c r="S128" i="9"/>
  <c r="N129" i="9"/>
  <c r="O129" i="9"/>
  <c r="P129" i="9"/>
  <c r="Q129" i="9"/>
  <c r="R129" i="9"/>
  <c r="S129" i="9"/>
  <c r="N130" i="9"/>
  <c r="N149" i="9" s="1"/>
  <c r="O130" i="9"/>
  <c r="P130" i="9"/>
  <c r="Q130" i="9"/>
  <c r="R130" i="9"/>
  <c r="S130" i="9"/>
  <c r="N131" i="9"/>
  <c r="O131" i="9"/>
  <c r="P131" i="9"/>
  <c r="Q131" i="9"/>
  <c r="R131" i="9"/>
  <c r="S131" i="9"/>
  <c r="N132" i="9"/>
  <c r="N151" i="9" s="1"/>
  <c r="O132" i="9"/>
  <c r="P132" i="9"/>
  <c r="Q132" i="9"/>
  <c r="S132" i="9"/>
  <c r="N133" i="9"/>
  <c r="O133" i="9"/>
  <c r="P133" i="9"/>
  <c r="Q133" i="9"/>
  <c r="R133" i="9"/>
  <c r="S133" i="9"/>
  <c r="N134" i="9"/>
  <c r="O134" i="9"/>
  <c r="P134" i="9"/>
  <c r="Q134" i="9"/>
  <c r="R134" i="9"/>
  <c r="S134" i="9"/>
  <c r="N135" i="9"/>
  <c r="O135" i="9"/>
  <c r="P135" i="9"/>
  <c r="Q135" i="9"/>
  <c r="R135" i="9"/>
  <c r="S135" i="9"/>
  <c r="S127" i="9"/>
  <c r="O127" i="9"/>
  <c r="P127" i="9"/>
  <c r="Q127" i="9"/>
  <c r="M131" i="9"/>
  <c r="M128" i="9"/>
  <c r="M129" i="9"/>
  <c r="M130" i="9"/>
  <c r="M132" i="9"/>
  <c r="M133" i="9"/>
  <c r="M134" i="9"/>
  <c r="M135" i="9"/>
  <c r="M136" i="9"/>
  <c r="M137" i="9"/>
  <c r="M138" i="9"/>
  <c r="M139" i="9"/>
  <c r="M140" i="9"/>
  <c r="M127" i="9"/>
  <c r="Q101" i="9"/>
  <c r="C106" i="9"/>
  <c r="C107" i="9" s="1"/>
  <c r="N92" i="9"/>
  <c r="O92" i="9"/>
  <c r="P92" i="9"/>
  <c r="Q92" i="9"/>
  <c r="R92" i="9"/>
  <c r="S92" i="9"/>
  <c r="N93" i="9"/>
  <c r="O93" i="9"/>
  <c r="P93" i="9"/>
  <c r="Q93" i="9"/>
  <c r="R93" i="9"/>
  <c r="S93" i="9"/>
  <c r="N94" i="9"/>
  <c r="O94" i="9"/>
  <c r="P94" i="9"/>
  <c r="Q94" i="9"/>
  <c r="R94" i="9"/>
  <c r="S94" i="9"/>
  <c r="N95" i="9"/>
  <c r="O95" i="9"/>
  <c r="P95" i="9"/>
  <c r="Q95" i="9"/>
  <c r="R95" i="9"/>
  <c r="S95" i="9"/>
  <c r="N96" i="9"/>
  <c r="O96" i="9"/>
  <c r="P96" i="9"/>
  <c r="Q96" i="9"/>
  <c r="R96" i="9"/>
  <c r="S96" i="9"/>
  <c r="N97" i="9"/>
  <c r="O97" i="9"/>
  <c r="P97" i="9"/>
  <c r="Q97" i="9"/>
  <c r="R97" i="9"/>
  <c r="S97" i="9"/>
  <c r="N98" i="9"/>
  <c r="O98" i="9"/>
  <c r="P98" i="9"/>
  <c r="Q98" i="9"/>
  <c r="R98" i="9"/>
  <c r="S98" i="9"/>
  <c r="N99" i="9"/>
  <c r="O99" i="9"/>
  <c r="P99" i="9"/>
  <c r="Q99" i="9"/>
  <c r="R99" i="9"/>
  <c r="S99" i="9"/>
  <c r="N100" i="9"/>
  <c r="O100" i="9"/>
  <c r="P100" i="9"/>
  <c r="Q100" i="9"/>
  <c r="R100" i="9"/>
  <c r="N101" i="9"/>
  <c r="O101" i="9"/>
  <c r="P101" i="9"/>
  <c r="N102" i="9"/>
  <c r="O102" i="9"/>
  <c r="P102" i="9"/>
  <c r="N103" i="9"/>
  <c r="O103" i="9"/>
  <c r="N104" i="9"/>
  <c r="O91" i="9"/>
  <c r="N91" i="9"/>
  <c r="M91" i="9"/>
  <c r="P91" i="9"/>
  <c r="Q91" i="9"/>
  <c r="R91" i="9"/>
  <c r="S91" i="9"/>
  <c r="M92" i="9"/>
  <c r="M93" i="9"/>
  <c r="M94" i="9"/>
  <c r="M95" i="9"/>
  <c r="M96" i="9"/>
  <c r="M97" i="9"/>
  <c r="M98" i="9"/>
  <c r="M99" i="9"/>
  <c r="M100" i="9"/>
  <c r="M101" i="9"/>
  <c r="M102" i="9"/>
  <c r="M103" i="9"/>
  <c r="M104" i="9"/>
  <c r="N48" i="9"/>
  <c r="N44" i="9"/>
  <c r="N45" i="9"/>
  <c r="O45" i="9"/>
  <c r="P45" i="9"/>
  <c r="Q45" i="9"/>
  <c r="R45" i="9"/>
  <c r="S45" i="9"/>
  <c r="N46" i="9"/>
  <c r="O46" i="9"/>
  <c r="P46" i="9"/>
  <c r="Q46" i="9"/>
  <c r="R46" i="9"/>
  <c r="S46" i="9"/>
  <c r="N47" i="9"/>
  <c r="O47" i="9"/>
  <c r="P47" i="9"/>
  <c r="Q47" i="9"/>
  <c r="R47" i="9"/>
  <c r="S47" i="9"/>
  <c r="O48" i="9"/>
  <c r="P48" i="9"/>
  <c r="Q48" i="9"/>
  <c r="R48" i="9"/>
  <c r="S48" i="9"/>
  <c r="N49" i="9"/>
  <c r="O49" i="9"/>
  <c r="P49" i="9"/>
  <c r="Q49" i="9"/>
  <c r="R49" i="9"/>
  <c r="S49" i="9"/>
  <c r="N50" i="9"/>
  <c r="O50" i="9"/>
  <c r="P50" i="9"/>
  <c r="Q50" i="9"/>
  <c r="R50" i="9"/>
  <c r="S50" i="9"/>
  <c r="N51" i="9"/>
  <c r="O51" i="9"/>
  <c r="P51" i="9"/>
  <c r="Q51" i="9"/>
  <c r="R51" i="9"/>
  <c r="S51" i="9"/>
  <c r="N52" i="9"/>
  <c r="O52" i="9"/>
  <c r="P52" i="9"/>
  <c r="Q52" i="9"/>
  <c r="R52" i="9"/>
  <c r="S52" i="9"/>
  <c r="N53" i="9"/>
  <c r="O53" i="9"/>
  <c r="P53" i="9"/>
  <c r="Q53" i="9"/>
  <c r="R53" i="9"/>
  <c r="S53" i="9"/>
  <c r="N54" i="9"/>
  <c r="O54" i="9"/>
  <c r="P54" i="9"/>
  <c r="Q54" i="9"/>
  <c r="R54" i="9"/>
  <c r="S54" i="9"/>
  <c r="N55" i="9"/>
  <c r="O55" i="9"/>
  <c r="P55" i="9"/>
  <c r="Q55" i="9"/>
  <c r="R55" i="9"/>
  <c r="S55" i="9"/>
  <c r="N56" i="9"/>
  <c r="O56" i="9"/>
  <c r="P56" i="9"/>
  <c r="Q56" i="9"/>
  <c r="R56" i="9"/>
  <c r="S56" i="9"/>
  <c r="N57" i="9"/>
  <c r="O57" i="9"/>
  <c r="P57" i="9"/>
  <c r="Q57" i="9"/>
  <c r="R57" i="9"/>
  <c r="S57" i="9"/>
  <c r="N58" i="9"/>
  <c r="O58" i="9"/>
  <c r="P58" i="9"/>
  <c r="Q58" i="9"/>
  <c r="R58" i="9"/>
  <c r="S58" i="9"/>
  <c r="N59" i="9"/>
  <c r="O59" i="9"/>
  <c r="P59" i="9"/>
  <c r="Q59" i="9"/>
  <c r="R59" i="9"/>
  <c r="S59" i="9"/>
  <c r="N60" i="9"/>
  <c r="O60" i="9"/>
  <c r="P60" i="9"/>
  <c r="Q60" i="9"/>
  <c r="R60" i="9"/>
  <c r="S60" i="9"/>
  <c r="N61" i="9"/>
  <c r="O61" i="9"/>
  <c r="P61" i="9"/>
  <c r="Q61" i="9"/>
  <c r="R61" i="9"/>
  <c r="S61" i="9"/>
  <c r="N62" i="9"/>
  <c r="O62" i="9"/>
  <c r="P62" i="9"/>
  <c r="Q62" i="9"/>
  <c r="R62" i="9"/>
  <c r="S62" i="9"/>
  <c r="N63" i="9"/>
  <c r="O63" i="9"/>
  <c r="P63" i="9"/>
  <c r="Q63" i="9"/>
  <c r="R63" i="9"/>
  <c r="S63" i="9"/>
  <c r="N64" i="9"/>
  <c r="O64" i="9"/>
  <c r="P64" i="9"/>
  <c r="Q64" i="9"/>
  <c r="R64" i="9"/>
  <c r="S64" i="9"/>
  <c r="N65" i="9"/>
  <c r="O65" i="9"/>
  <c r="P65" i="9"/>
  <c r="Q65" i="9"/>
  <c r="R65" i="9"/>
  <c r="S65" i="9"/>
  <c r="N66" i="9"/>
  <c r="O66" i="9"/>
  <c r="P66" i="9"/>
  <c r="Q66" i="9"/>
  <c r="R66" i="9"/>
  <c r="S66" i="9"/>
  <c r="N67" i="9"/>
  <c r="O67" i="9"/>
  <c r="P67" i="9"/>
  <c r="Q67" i="9"/>
  <c r="R67" i="9"/>
  <c r="S67" i="9"/>
  <c r="N68" i="9"/>
  <c r="O68" i="9"/>
  <c r="P68" i="9"/>
  <c r="Q68" i="9"/>
  <c r="R68" i="9"/>
  <c r="S68" i="9"/>
  <c r="N69" i="9"/>
  <c r="O69" i="9"/>
  <c r="P69" i="9"/>
  <c r="Q69" i="9"/>
  <c r="R69" i="9"/>
  <c r="S69" i="9"/>
  <c r="N70" i="9"/>
  <c r="O70" i="9"/>
  <c r="P70" i="9"/>
  <c r="Q70" i="9"/>
  <c r="R70" i="9"/>
  <c r="S70" i="9"/>
  <c r="N71" i="9"/>
  <c r="O71" i="9"/>
  <c r="P71" i="9"/>
  <c r="Q71" i="9"/>
  <c r="R71" i="9"/>
  <c r="N72" i="9"/>
  <c r="O72" i="9"/>
  <c r="P72" i="9"/>
  <c r="Q72" i="9"/>
  <c r="R72" i="9"/>
  <c r="N73" i="9"/>
  <c r="O73" i="9"/>
  <c r="P73" i="9"/>
  <c r="Q73" i="9"/>
  <c r="R73" i="9"/>
  <c r="N74" i="9"/>
  <c r="O74" i="9"/>
  <c r="P74" i="9"/>
  <c r="Q74" i="9"/>
  <c r="N75" i="9"/>
  <c r="O75" i="9"/>
  <c r="P75" i="9"/>
  <c r="Q75" i="9"/>
  <c r="N76" i="9"/>
  <c r="O76" i="9"/>
  <c r="P76" i="9"/>
  <c r="Q76" i="9"/>
  <c r="N77" i="9"/>
  <c r="O77" i="9"/>
  <c r="P77" i="9"/>
  <c r="N78" i="9"/>
  <c r="O78" i="9"/>
  <c r="P78" i="9"/>
  <c r="N79" i="9"/>
  <c r="O79" i="9"/>
  <c r="P79" i="9"/>
  <c r="N80" i="9"/>
  <c r="O80" i="9"/>
  <c r="N81" i="9"/>
  <c r="O81" i="9"/>
  <c r="N82" i="9"/>
  <c r="O82" i="9"/>
  <c r="N83" i="9"/>
  <c r="N84" i="9"/>
  <c r="N85" i="9"/>
  <c r="O44" i="9"/>
  <c r="P44" i="9"/>
  <c r="Q44" i="9"/>
  <c r="R44" i="9"/>
  <c r="S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44" i="9"/>
  <c r="N21" i="9"/>
  <c r="M21" i="9"/>
  <c r="O20" i="9"/>
  <c r="N20" i="9"/>
  <c r="M20" i="9"/>
  <c r="P19" i="9"/>
  <c r="O19" i="9"/>
  <c r="N19" i="9"/>
  <c r="M19" i="9"/>
  <c r="Q18" i="9"/>
  <c r="P18" i="9"/>
  <c r="O18" i="9"/>
  <c r="N18" i="9"/>
  <c r="M18" i="9"/>
  <c r="R17" i="9"/>
  <c r="Q17" i="9"/>
  <c r="P17" i="9"/>
  <c r="O17" i="9"/>
  <c r="N17" i="9"/>
  <c r="M17" i="9"/>
  <c r="S16" i="9"/>
  <c r="R16" i="9"/>
  <c r="Q16" i="9"/>
  <c r="P16" i="9"/>
  <c r="O16" i="9"/>
  <c r="N16" i="9"/>
  <c r="M16" i="9"/>
  <c r="S15" i="9"/>
  <c r="R15" i="9"/>
  <c r="Q15" i="9"/>
  <c r="P15" i="9"/>
  <c r="O15" i="9"/>
  <c r="N15" i="9"/>
  <c r="M15" i="9"/>
  <c r="S14" i="9"/>
  <c r="R14" i="9"/>
  <c r="Q14" i="9"/>
  <c r="P14" i="9"/>
  <c r="O14" i="9"/>
  <c r="M14" i="9"/>
  <c r="S13" i="9"/>
  <c r="R13" i="9"/>
  <c r="Q13" i="9"/>
  <c r="P13" i="9"/>
  <c r="O13" i="9"/>
  <c r="N13" i="9"/>
  <c r="M13" i="9"/>
  <c r="S12" i="9"/>
  <c r="R12" i="9"/>
  <c r="Q12" i="9"/>
  <c r="P12" i="9"/>
  <c r="O12" i="9"/>
  <c r="N12" i="9"/>
  <c r="M12" i="9"/>
  <c r="S11" i="9"/>
  <c r="R11" i="9"/>
  <c r="Q11" i="9"/>
  <c r="P11" i="9"/>
  <c r="O11" i="9"/>
  <c r="N11" i="9"/>
  <c r="M11" i="9"/>
  <c r="S10" i="9"/>
  <c r="R10" i="9"/>
  <c r="Q10" i="9"/>
  <c r="P10" i="9"/>
  <c r="O10" i="9"/>
  <c r="N10" i="9"/>
  <c r="M10" i="9"/>
  <c r="S9" i="9"/>
  <c r="R9" i="9"/>
  <c r="Q9" i="9"/>
  <c r="P9" i="9"/>
  <c r="O9" i="9"/>
  <c r="N9" i="9"/>
  <c r="M9" i="9"/>
  <c r="S8" i="9"/>
  <c r="R8" i="9"/>
  <c r="Q8" i="9"/>
  <c r="M8" i="9"/>
  <c r="N29" i="9" l="1"/>
  <c r="N194" i="9"/>
  <c r="S190" i="9"/>
  <c r="Q191" i="9"/>
  <c r="Q189" i="9"/>
  <c r="S188" i="9"/>
  <c r="Q187" i="9"/>
  <c r="S186" i="9"/>
  <c r="Q185" i="9"/>
  <c r="S184" i="9"/>
  <c r="N40" i="9"/>
  <c r="N37" i="9"/>
  <c r="N150" i="9"/>
  <c r="N148" i="9"/>
  <c r="R191" i="9"/>
  <c r="N191" i="9"/>
  <c r="R189" i="9"/>
  <c r="N189" i="9"/>
  <c r="R187" i="9"/>
  <c r="P155" i="9"/>
  <c r="O154" i="9"/>
  <c r="O152" i="9"/>
  <c r="N187" i="9"/>
  <c r="R185" i="9"/>
  <c r="N185" i="9"/>
  <c r="N195" i="9"/>
  <c r="P191" i="9"/>
  <c r="P189" i="9"/>
  <c r="P185" i="9"/>
  <c r="P26" i="9"/>
  <c r="P151" i="9"/>
  <c r="P149" i="9"/>
  <c r="P147" i="9"/>
  <c r="O193" i="9"/>
  <c r="P192" i="9"/>
  <c r="P190" i="9"/>
  <c r="P186" i="9"/>
  <c r="P184" i="9"/>
  <c r="P188" i="9"/>
  <c r="O192" i="9"/>
  <c r="O190" i="9"/>
  <c r="O186" i="9"/>
  <c r="R181" i="9"/>
  <c r="N179" i="9"/>
  <c r="N192" i="9"/>
  <c r="R190" i="9"/>
  <c r="N190" i="9"/>
  <c r="R188" i="9"/>
  <c r="N188" i="9"/>
  <c r="P187" i="9"/>
  <c r="R186" i="9"/>
  <c r="N186" i="9"/>
  <c r="R184" i="9"/>
  <c r="N184" i="9"/>
  <c r="R179" i="9"/>
  <c r="O194" i="9"/>
  <c r="N181" i="9"/>
  <c r="O188" i="9"/>
  <c r="O184" i="9"/>
  <c r="R180" i="9"/>
  <c r="Q181" i="9"/>
  <c r="S179" i="9"/>
  <c r="P179" i="9"/>
  <c r="Q192" i="9"/>
  <c r="O191" i="9"/>
  <c r="Q190" i="9"/>
  <c r="S189" i="9"/>
  <c r="O189" i="9"/>
  <c r="Q188" i="9"/>
  <c r="S187" i="9"/>
  <c r="O187" i="9"/>
  <c r="Q186" i="9"/>
  <c r="S185" i="9"/>
  <c r="O185" i="9"/>
  <c r="Q184" i="9"/>
  <c r="P181" i="9"/>
  <c r="P180" i="9"/>
  <c r="O29" i="9"/>
  <c r="N154" i="9"/>
  <c r="P153" i="9"/>
  <c r="N152" i="9"/>
  <c r="O149" i="9"/>
  <c r="N157" i="9"/>
  <c r="N180" i="9"/>
  <c r="S180" i="9"/>
  <c r="P193" i="9"/>
  <c r="O180" i="9"/>
  <c r="S181" i="9"/>
  <c r="N193" i="9"/>
  <c r="N153" i="9"/>
  <c r="N155" i="9"/>
  <c r="N156" i="9"/>
  <c r="Q179" i="9"/>
  <c r="R182" i="9" s="1"/>
  <c r="Q180" i="9"/>
  <c r="O181" i="9"/>
  <c r="O153" i="9"/>
  <c r="P150" i="9"/>
  <c r="P148" i="9"/>
  <c r="O155" i="9"/>
  <c r="R151" i="9"/>
  <c r="S147" i="9"/>
  <c r="P154" i="9"/>
  <c r="Q151" i="9"/>
  <c r="O150" i="9"/>
  <c r="Q149" i="9"/>
  <c r="O148" i="9"/>
  <c r="Q147" i="9"/>
  <c r="R153" i="9"/>
  <c r="Q144" i="9"/>
  <c r="Q153" i="9"/>
  <c r="Q155" i="9"/>
  <c r="Q148" i="9"/>
  <c r="R154" i="9"/>
  <c r="R152" i="9"/>
  <c r="O151" i="9"/>
  <c r="Q150" i="9"/>
  <c r="P156" i="9"/>
  <c r="P144" i="9"/>
  <c r="S150" i="9"/>
  <c r="S148" i="9"/>
  <c r="S152" i="9"/>
  <c r="R148" i="9"/>
  <c r="O157" i="9"/>
  <c r="Q154" i="9"/>
  <c r="Q152" i="9"/>
  <c r="S151" i="9"/>
  <c r="R149" i="9"/>
  <c r="R147" i="9"/>
  <c r="O156" i="9"/>
  <c r="N144" i="9"/>
  <c r="O143" i="9"/>
  <c r="N142" i="9"/>
  <c r="N145" i="9" s="1"/>
  <c r="S153" i="9"/>
  <c r="P152" i="9"/>
  <c r="R150" i="9"/>
  <c r="S29" i="9"/>
  <c r="P143" i="9"/>
  <c r="O144" i="9"/>
  <c r="Q142" i="9"/>
  <c r="S143" i="9"/>
  <c r="S149" i="9"/>
  <c r="P29" i="9"/>
  <c r="P142" i="9"/>
  <c r="Q145" i="9" s="1"/>
  <c r="Q143" i="9"/>
  <c r="R142" i="9"/>
  <c r="S142" i="9"/>
  <c r="R143" i="9"/>
  <c r="R144" i="9"/>
  <c r="O142" i="9"/>
  <c r="S144" i="9"/>
  <c r="O147" i="9"/>
  <c r="Q29" i="9"/>
  <c r="R30" i="9"/>
  <c r="O31" i="9"/>
  <c r="S31" i="9"/>
  <c r="Q33" i="9"/>
  <c r="R34" i="9"/>
  <c r="O35" i="9"/>
  <c r="S35" i="9"/>
  <c r="P36" i="9"/>
  <c r="Q37" i="9"/>
  <c r="O38" i="9"/>
  <c r="P107" i="9"/>
  <c r="O121" i="9"/>
  <c r="N120" i="9"/>
  <c r="O119" i="9"/>
  <c r="Q118" i="9"/>
  <c r="S117" i="9"/>
  <c r="O117" i="9"/>
  <c r="Q116" i="9"/>
  <c r="S115" i="9"/>
  <c r="O115" i="9"/>
  <c r="S113" i="9"/>
  <c r="O113" i="9"/>
  <c r="Q112" i="9"/>
  <c r="S111" i="9"/>
  <c r="O111" i="9"/>
  <c r="R29" i="9"/>
  <c r="Q32" i="9"/>
  <c r="R33" i="9"/>
  <c r="P38" i="9"/>
  <c r="O39" i="9"/>
  <c r="N119" i="9"/>
  <c r="P118" i="9"/>
  <c r="P116" i="9"/>
  <c r="R115" i="9"/>
  <c r="N115" i="9"/>
  <c r="P112" i="9"/>
  <c r="R111" i="9"/>
  <c r="N111" i="9"/>
  <c r="P32" i="9"/>
  <c r="Q36" i="9"/>
  <c r="P30" i="9"/>
  <c r="Q31" i="9"/>
  <c r="R32" i="9"/>
  <c r="O33" i="9"/>
  <c r="S33" i="9"/>
  <c r="P34" i="9"/>
  <c r="Q35" i="9"/>
  <c r="N36" i="9"/>
  <c r="R36" i="9"/>
  <c r="O37" i="9"/>
  <c r="R113" i="9"/>
  <c r="N117" i="9"/>
  <c r="P120" i="9"/>
  <c r="Q119" i="9"/>
  <c r="O118" i="9"/>
  <c r="Q117" i="9"/>
  <c r="S116" i="9"/>
  <c r="O116" i="9"/>
  <c r="Q115" i="9"/>
  <c r="S114" i="9"/>
  <c r="O114" i="9"/>
  <c r="Q113" i="9"/>
  <c r="S112" i="9"/>
  <c r="O112" i="9"/>
  <c r="Q111" i="9"/>
  <c r="P111" i="9"/>
  <c r="P31" i="9"/>
  <c r="P35" i="9"/>
  <c r="S108" i="9"/>
  <c r="P114" i="9"/>
  <c r="O30" i="9"/>
  <c r="S30" i="9"/>
  <c r="Q30" i="9"/>
  <c r="R31" i="9"/>
  <c r="O32" i="9"/>
  <c r="S32" i="9"/>
  <c r="P33" i="9"/>
  <c r="Q34" i="9"/>
  <c r="R35" i="9"/>
  <c r="O36" i="9"/>
  <c r="P37" i="9"/>
  <c r="Q107" i="9"/>
  <c r="O108" i="9"/>
  <c r="O120" i="9"/>
  <c r="P119" i="9"/>
  <c r="R118" i="9"/>
  <c r="P117" i="9"/>
  <c r="R116" i="9"/>
  <c r="N116" i="9"/>
  <c r="P115" i="9"/>
  <c r="P113" i="9"/>
  <c r="R112" i="9"/>
  <c r="N112" i="9"/>
  <c r="P106" i="9"/>
  <c r="R107" i="9"/>
  <c r="N118" i="9"/>
  <c r="R114" i="9"/>
  <c r="N106" i="9"/>
  <c r="S107" i="9"/>
  <c r="N121" i="9"/>
  <c r="N113" i="9"/>
  <c r="Q114" i="9"/>
  <c r="O34" i="9"/>
  <c r="O106" i="9"/>
  <c r="R106" i="9"/>
  <c r="N108" i="9"/>
  <c r="R108" i="9"/>
  <c r="N107" i="9"/>
  <c r="P108" i="9"/>
  <c r="N114" i="9"/>
  <c r="Q106" i="9"/>
  <c r="O107" i="9"/>
  <c r="Q108" i="9"/>
  <c r="R117" i="9"/>
  <c r="S34" i="9"/>
  <c r="O25" i="9"/>
  <c r="S25" i="9"/>
  <c r="N31" i="9"/>
  <c r="N35" i="9"/>
  <c r="N38" i="9"/>
  <c r="N30" i="9"/>
  <c r="P25" i="9"/>
  <c r="Q26" i="9"/>
  <c r="N26" i="9"/>
  <c r="R26" i="9"/>
  <c r="N32" i="9"/>
  <c r="Q24" i="9"/>
  <c r="O24" i="9"/>
  <c r="S24" i="9"/>
  <c r="Q25" i="9"/>
  <c r="O26" i="9"/>
  <c r="S26" i="9"/>
  <c r="N33" i="9"/>
  <c r="N34" i="9"/>
  <c r="N39" i="9"/>
  <c r="P24" i="9"/>
  <c r="N25" i="9"/>
  <c r="R25" i="9"/>
  <c r="N24" i="9"/>
  <c r="R24" i="9"/>
  <c r="S182" i="9" l="1"/>
  <c r="P145" i="9"/>
  <c r="P182" i="9"/>
  <c r="Q182" i="9"/>
  <c r="S109" i="9"/>
  <c r="O182" i="9"/>
  <c r="S145" i="9"/>
  <c r="O145" i="9"/>
  <c r="R145" i="9"/>
  <c r="Q109" i="9"/>
  <c r="R109" i="9"/>
  <c r="O109" i="9"/>
  <c r="N109" i="9"/>
  <c r="P109" i="9"/>
  <c r="S27" i="9"/>
  <c r="Q27" i="9"/>
  <c r="N27" i="9"/>
  <c r="O27" i="9"/>
  <c r="P27" i="9"/>
  <c r="R2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tc={76AAE173-55A5-4869-9AD4-EA7267690398}</author>
    <author>tc={98AAFCF9-0C20-4DD2-9ABA-CF308F316320}</author>
    <author>tc={ABF360A8-A205-48AC-9F51-32A6B0EDE500}</author>
    <author>tc={1C9C66C2-B08D-4F80-AA91-801DFFF1251C}</author>
  </authors>
  <commentList>
    <comment ref="N24" authorId="0" shapeId="0" xr:uid="{76AAE173-55A5-4869-9AD4-EA7267690398}">
      <text>
        <t>[Threaded comment]
Your version of Excel allows you to read this threaded comment; however, any edits to it will get removed if the file is opened in a newer version of Excel. Learn more: https://go.microsoft.com/fwlink/?linkid=870924
Comment:
    Cohort 31-01-2021 excluded from calculations of AVG MIN MAX - no churned data provided for this week yet</t>
      </text>
    </comment>
    <comment ref="N106" authorId="1" shapeId="0" xr:uid="{98AAFCF9-0C20-4DD2-9ABA-CF308F316320}">
      <text>
        <t>[Threaded comment]
Your version of Excel allows you to read this threaded comment; however, any edits to it will get removed if the file is opened in a newer version of Excel. Learn more: https://go.microsoft.com/fwlink/?linkid=870924
Comment:
    Cohort 31-01-2021 excluded from calculations of AVG MIN MAX - no churned data provided for this week yet</t>
      </text>
    </comment>
    <comment ref="N142" authorId="2" shapeId="0" xr:uid="{ABF360A8-A205-48AC-9F51-32A6B0EDE500}">
      <text>
        <t>[Threaded comment]
Your version of Excel allows you to read this threaded comment; however, any edits to it will get removed if the file is opened in a newer version of Excel. Learn more: https://go.microsoft.com/fwlink/?linkid=870924
Comment:
    Cohort 31-01-2021 excluded from calculations of AVG MIN MAX - no churned data provided for this week yet</t>
      </text>
    </comment>
    <comment ref="N179" authorId="3" shapeId="0" xr:uid="{1C9C66C2-B08D-4F80-AA91-801DFFF1251C}">
      <text>
        <t>[Threaded comment]
Your version of Excel allows you to read this threaded comment; however, any edits to it will get removed if the file is opened in a newer version of Excel. Learn more: https://go.microsoft.com/fwlink/?linkid=870924
Comment:
    Cohort 31-01-2021 excluded from calculations of AVG MIN MAX - no churned data provided for this week yet</t>
      </text>
    </comment>
  </commentList>
</comments>
</file>

<file path=xl/sharedStrings.xml><?xml version="1.0" encoding="utf-8"?>
<sst xmlns="http://schemas.openxmlformats.org/spreadsheetml/2006/main" count="810" uniqueCount="216">
  <si>
    <t>cohort</t>
  </si>
  <si>
    <t>category</t>
  </si>
  <si>
    <t>week_0</t>
  </si>
  <si>
    <t>week_1</t>
  </si>
  <si>
    <t>week_2</t>
  </si>
  <si>
    <t>week_3</t>
  </si>
  <si>
    <t>week_4</t>
  </si>
  <si>
    <t>week_5</t>
  </si>
  <si>
    <t>week_6</t>
  </si>
  <si>
    <t>desktop</t>
  </si>
  <si>
    <t>tablet</t>
  </si>
  <si>
    <t>mobile</t>
  </si>
  <si>
    <t>SELECT</t>
  </si>
  <si>
    <t>FROM</t>
  </si>
  <si>
    <r>
      <t>WITH</t>
    </r>
    <r>
      <rPr>
        <sz val="9"/>
        <color rgb="FF3A474E"/>
        <rFont val="Consolas"/>
        <family val="3"/>
        <charset val="238"/>
      </rPr>
      <t xml:space="preserve"> </t>
    </r>
    <r>
      <rPr>
        <sz val="9"/>
        <color rgb="FF000000"/>
        <rFont val="Consolas"/>
        <family val="3"/>
        <charset val="238"/>
      </rPr>
      <t>week_0</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</si>
  <si>
    <r>
      <t xml:space="preserve">    </t>
    </r>
    <r>
      <rPr>
        <sz val="9"/>
        <color rgb="FF000000"/>
        <rFont val="Consolas"/>
        <family val="3"/>
        <charset val="238"/>
      </rPr>
      <t>user_pseudo_id</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t>
    </r>
  </si>
  <si>
    <r>
      <t xml:space="preserve">    </t>
    </r>
    <r>
      <rPr>
        <sz val="9"/>
        <color rgb="FF000000"/>
        <rFont val="Consolas"/>
        <family val="3"/>
        <charset val="238"/>
      </rPr>
      <t>category</t>
    </r>
    <r>
      <rPr>
        <sz val="9"/>
        <color rgb="FF3A474E"/>
        <rFont val="Consolas"/>
        <family val="3"/>
        <charset val="238"/>
      </rPr>
      <t>,</t>
    </r>
  </si>
  <si>
    <r>
      <t xml:space="preserve">    </t>
    </r>
    <r>
      <rPr>
        <sz val="9"/>
        <color rgb="FF000000"/>
        <rFont val="Consolas"/>
        <family val="3"/>
        <charset val="238"/>
      </rPr>
      <t>country</t>
    </r>
    <r>
      <rPr>
        <sz val="9"/>
        <color rgb="FF3A474E"/>
        <rFont val="Consolas"/>
        <family val="3"/>
        <charset val="238"/>
      </rPr>
      <t>,</t>
    </r>
  </si>
  <si>
    <r>
      <t xml:space="preserve">    </t>
    </r>
    <r>
      <rPr>
        <sz val="9"/>
        <color rgb="FF000000"/>
        <rFont val="Consolas"/>
        <family val="3"/>
        <charset val="238"/>
      </rPr>
      <t>subscription_start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start_date</t>
    </r>
    <r>
      <rPr>
        <sz val="9"/>
        <color rgb="FF3A474E"/>
        <rFont val="Consolas"/>
        <family val="3"/>
        <charset val="238"/>
      </rPr>
      <t>,</t>
    </r>
  </si>
  <si>
    <r>
      <t xml:space="preserve">    </t>
    </r>
    <r>
      <rPr>
        <sz val="9"/>
        <color rgb="FF3367D6"/>
        <rFont val="Consolas"/>
        <family val="3"/>
        <charset val="238"/>
      </rPr>
      <t>DATETIME_TRUNC</t>
    </r>
    <r>
      <rPr>
        <sz val="9"/>
        <color rgb="FF37474F"/>
        <rFont val="Consolas"/>
        <family val="3"/>
        <charset val="238"/>
      </rPr>
      <t>(</t>
    </r>
    <r>
      <rPr>
        <sz val="9"/>
        <color rgb="FF000000"/>
        <rFont val="Consolas"/>
        <family val="3"/>
        <charset val="238"/>
      </rPr>
      <t>subscription_start</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t>
    </r>
  </si>
  <si>
    <r>
      <t xml:space="preserve">    </t>
    </r>
    <r>
      <rPr>
        <sz val="9"/>
        <color rgb="FF000000"/>
        <rFont val="Consolas"/>
        <family val="3"/>
        <charset val="238"/>
      </rPr>
      <t>subscription_end</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end_date</t>
    </r>
    <r>
      <rPr>
        <sz val="9"/>
        <color rgb="FF3A474E"/>
        <rFont val="Consolas"/>
        <family val="3"/>
        <charset val="238"/>
      </rPr>
      <t>,</t>
    </r>
  </si>
  <si>
    <r>
      <t xml:space="preserve">    </t>
    </r>
    <r>
      <rPr>
        <sz val="9"/>
        <color rgb="FF3367D6"/>
        <rFont val="Consolas"/>
        <family val="3"/>
        <charset val="238"/>
      </rPr>
      <t>DATETIME_TRUNC</t>
    </r>
    <r>
      <rPr>
        <sz val="9"/>
        <color rgb="FF37474F"/>
        <rFont val="Consolas"/>
        <family val="3"/>
        <charset val="238"/>
      </rPr>
      <t>(</t>
    </r>
    <r>
      <rPr>
        <sz val="9"/>
        <color rgb="FF000000"/>
        <rFont val="Consolas"/>
        <family val="3"/>
        <charset val="238"/>
      </rPr>
      <t>subscription_end</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end_week</t>
    </r>
  </si>
  <si>
    <r>
      <t xml:space="preserve">    </t>
    </r>
    <r>
      <rPr>
        <sz val="9"/>
        <color rgb="FF3367D6"/>
        <rFont val="Consolas"/>
        <family val="3"/>
        <charset val="238"/>
      </rPr>
      <t>FROM</t>
    </r>
    <r>
      <rPr>
        <sz val="9"/>
        <color rgb="FF3A474E"/>
        <rFont val="Consolas"/>
        <family val="3"/>
        <charset val="238"/>
      </rPr>
      <t xml:space="preserve"> </t>
    </r>
    <r>
      <rPr>
        <sz val="9"/>
        <color rgb="FF0D904F"/>
        <rFont val="Consolas"/>
        <family val="3"/>
        <charset val="238"/>
      </rPr>
      <t>`turing_data_analytics.subscriptions`</t>
    </r>
    <r>
      <rPr>
        <sz val="9"/>
        <color rgb="FF3A474E"/>
        <rFont val="Consolas"/>
        <family val="3"/>
        <charset val="238"/>
      </rPr>
      <t xml:space="preserve"> </t>
    </r>
  </si>
  <si>
    <r>
      <t xml:space="preserve">    </t>
    </r>
    <r>
      <rPr>
        <sz val="9"/>
        <color rgb="FF000000"/>
        <rFont val="Consolas"/>
        <family val="3"/>
        <charset val="238"/>
      </rPr>
      <t>start_week</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cohort</t>
    </r>
    <r>
      <rPr>
        <sz val="9"/>
        <color rgb="FF3A474E"/>
        <rFont val="Consolas"/>
        <family val="3"/>
        <charset val="238"/>
      </rPr>
      <t>,</t>
    </r>
  </si>
  <si>
    <r>
      <t xml:space="preserve">    </t>
    </r>
    <r>
      <rPr>
        <sz val="9"/>
        <color rgb="FFD81B60"/>
        <rFont val="Consolas"/>
        <family val="3"/>
        <charset val="238"/>
      </rPr>
      <t>/*calculating starting number of users per each cohort*/</t>
    </r>
  </si>
  <si>
    <r>
      <t xml:space="preserve">    </t>
    </r>
    <r>
      <rPr>
        <sz val="9"/>
        <color rgb="FF3367D6"/>
        <rFont val="Consolas"/>
        <family val="3"/>
        <charset val="238"/>
      </rPr>
      <t>COUNT</t>
    </r>
    <r>
      <rPr>
        <sz val="9"/>
        <color rgb="FF37474F"/>
        <rFont val="Consolas"/>
        <family val="3"/>
        <charset val="238"/>
      </rPr>
      <t>(</t>
    </r>
    <r>
      <rPr>
        <sz val="9"/>
        <color rgb="FF000000"/>
        <rFont val="Consolas"/>
        <family val="3"/>
        <charset val="238"/>
      </rPr>
      <t>user</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week_0</t>
    </r>
    <r>
      <rPr>
        <sz val="9"/>
        <color rgb="FF3A474E"/>
        <rFont val="Consolas"/>
        <family val="3"/>
        <charset val="238"/>
      </rPr>
      <t>,</t>
    </r>
  </si>
  <si>
    <r>
      <t xml:space="preserve">    </t>
    </r>
    <r>
      <rPr>
        <sz val="9"/>
        <color rgb="FFD81B60"/>
        <rFont val="Consolas"/>
        <family val="3"/>
        <charset val="238"/>
      </rPr>
      <t>/*calculating retained user per each week for each cohort*/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</si>
  <si>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7474F"/>
        <rFont val="Consolas"/>
        <family val="3"/>
        <charset val="238"/>
      </rPr>
      <t>&gt;</t>
    </r>
    <r>
      <rPr>
        <sz val="9"/>
        <color rgb="FF3A474E"/>
        <rFont val="Consolas"/>
        <family val="3"/>
        <charset val="238"/>
      </rPr>
      <t xml:space="preserve"> </t>
    </r>
    <r>
      <rPr>
        <sz val="9"/>
        <color rgb="FFF4511E"/>
        <rFont val="Consolas"/>
        <family val="3"/>
        <charset val="238"/>
      </rPr>
      <t>0</t>
    </r>
    <r>
      <rPr>
        <sz val="9"/>
        <color rgb="FF3A474E"/>
        <rFont val="Consolas"/>
        <family val="3"/>
        <charset val="238"/>
      </rPr>
      <t xml:space="preserve"> </t>
    </r>
    <r>
      <rPr>
        <sz val="9"/>
        <color rgb="FF3367D6"/>
        <rFont val="Consolas"/>
        <family val="3"/>
        <charset val="238"/>
      </rPr>
      <t>OR</t>
    </r>
    <r>
      <rPr>
        <sz val="9"/>
        <color rgb="FF3A474E"/>
        <rFont val="Consolas"/>
        <family val="3"/>
        <charset val="238"/>
      </rPr>
      <t xml:space="preserve"> </t>
    </r>
    <r>
      <rPr>
        <sz val="9"/>
        <color rgb="FF000000"/>
        <rFont val="Consolas"/>
        <family val="3"/>
        <charset val="238"/>
      </rPr>
      <t>end_week</t>
    </r>
    <r>
      <rPr>
        <sz val="9"/>
        <color rgb="FF3A474E"/>
        <rFont val="Consolas"/>
        <family val="3"/>
        <charset val="238"/>
      </rPr>
      <t xml:space="preserve"> </t>
    </r>
    <r>
      <rPr>
        <sz val="9"/>
        <color rgb="FF3367D6"/>
        <rFont val="Consolas"/>
        <family val="3"/>
        <charset val="238"/>
      </rPr>
      <t>IS</t>
    </r>
    <r>
      <rPr>
        <sz val="9"/>
        <color rgb="FF3A474E"/>
        <rFont val="Consolas"/>
        <family val="3"/>
        <charset val="238"/>
      </rPr>
      <t xml:space="preserve"> </t>
    </r>
    <r>
      <rPr>
        <sz val="9"/>
        <color rgb="FF3367D6"/>
        <rFont val="Consolas"/>
        <family val="3"/>
        <charset val="238"/>
      </rPr>
      <t>NULL</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week_1</t>
    </r>
    <r>
      <rPr>
        <sz val="9"/>
        <color rgb="FF3A474E"/>
        <rFont val="Consolas"/>
        <family val="3"/>
        <charset val="238"/>
      </rPr>
      <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</si>
  <si>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7474F"/>
        <rFont val="Consolas"/>
        <family val="3"/>
        <charset val="238"/>
      </rPr>
      <t>&gt;</t>
    </r>
    <r>
      <rPr>
        <sz val="9"/>
        <color rgb="FF3A474E"/>
        <rFont val="Consolas"/>
        <family val="3"/>
        <charset val="238"/>
      </rPr>
      <t xml:space="preserve"> </t>
    </r>
    <r>
      <rPr>
        <sz val="9"/>
        <color rgb="FFF4511E"/>
        <rFont val="Consolas"/>
        <family val="3"/>
        <charset val="238"/>
      </rPr>
      <t>1</t>
    </r>
    <r>
      <rPr>
        <sz val="9"/>
        <color rgb="FF3A474E"/>
        <rFont val="Consolas"/>
        <family val="3"/>
        <charset val="238"/>
      </rPr>
      <t xml:space="preserve"> </t>
    </r>
    <r>
      <rPr>
        <sz val="9"/>
        <color rgb="FF3367D6"/>
        <rFont val="Consolas"/>
        <family val="3"/>
        <charset val="238"/>
      </rPr>
      <t>OR</t>
    </r>
    <r>
      <rPr>
        <sz val="9"/>
        <color rgb="FF3A474E"/>
        <rFont val="Consolas"/>
        <family val="3"/>
        <charset val="238"/>
      </rPr>
      <t xml:space="preserve"> </t>
    </r>
    <r>
      <rPr>
        <sz val="9"/>
        <color rgb="FF000000"/>
        <rFont val="Consolas"/>
        <family val="3"/>
        <charset val="238"/>
      </rPr>
      <t>end_week</t>
    </r>
    <r>
      <rPr>
        <sz val="9"/>
        <color rgb="FF3A474E"/>
        <rFont val="Consolas"/>
        <family val="3"/>
        <charset val="238"/>
      </rPr>
      <t xml:space="preserve"> </t>
    </r>
    <r>
      <rPr>
        <sz val="9"/>
        <color rgb="FF3367D6"/>
        <rFont val="Consolas"/>
        <family val="3"/>
        <charset val="238"/>
      </rPr>
      <t>IS</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AND</t>
    </r>
    <r>
      <rPr>
        <sz val="9"/>
        <color rgb="FF3A474E"/>
        <rFont val="Consolas"/>
        <family val="3"/>
        <charset val="238"/>
      </rPr>
      <t xml:space="preserve"> </t>
    </r>
  </si>
  <si>
    <r>
      <t xml:space="preserve">        </t>
    </r>
    <r>
      <rPr>
        <sz val="9"/>
        <color rgb="FF000000"/>
        <rFont val="Consolas"/>
        <family val="3"/>
        <charset val="238"/>
      </rPr>
      <t>start_week</t>
    </r>
    <r>
      <rPr>
        <sz val="9"/>
        <color rgb="FF3A474E"/>
        <rFont val="Consolas"/>
        <family val="3"/>
        <charset val="238"/>
      </rPr>
      <t xml:space="preserve"> </t>
    </r>
    <r>
      <rPr>
        <sz val="9"/>
        <color rgb="FF37474F"/>
        <rFont val="Consolas"/>
        <family val="3"/>
        <charset val="238"/>
      </rPr>
      <t>&lt;</t>
    </r>
    <r>
      <rPr>
        <sz val="9"/>
        <color rgb="FF3A474E"/>
        <rFont val="Consolas"/>
        <family val="3"/>
        <charset val="238"/>
      </rPr>
      <t xml:space="preserve"> </t>
    </r>
    <r>
      <rPr>
        <sz val="9"/>
        <color rgb="FF37474F"/>
        <rFont val="Consolas"/>
        <family val="3"/>
        <charset val="238"/>
      </rPr>
      <t>(</t>
    </r>
    <r>
      <rPr>
        <sz val="9"/>
        <color rgb="FF3367D6"/>
        <rFont val="Consolas"/>
        <family val="3"/>
        <charset val="238"/>
      </rPr>
      <t>SELECT</t>
    </r>
    <r>
      <rPr>
        <sz val="9"/>
        <color rgb="FF3A474E"/>
        <rFont val="Consolas"/>
        <family val="3"/>
        <charset val="238"/>
      </rPr>
      <t xml:space="preserve"> </t>
    </r>
    <r>
      <rPr>
        <sz val="9"/>
        <color rgb="FF3367D6"/>
        <rFont val="Consolas"/>
        <family val="3"/>
        <charset val="238"/>
      </rPr>
      <t>MAX</t>
    </r>
    <r>
      <rPr>
        <sz val="9"/>
        <color rgb="FF37474F"/>
        <rFont val="Consolas"/>
        <family val="3"/>
        <charset val="238"/>
      </rPr>
      <t>(</t>
    </r>
    <r>
      <rPr>
        <sz val="9"/>
        <color rgb="FF000000"/>
        <rFont val="Consolas"/>
        <family val="3"/>
        <charset val="238"/>
      </rPr>
      <t>start_week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FROM</t>
    </r>
    <r>
      <rPr>
        <sz val="9"/>
        <color rgb="FF3A474E"/>
        <rFont val="Consolas"/>
        <family val="3"/>
        <charset val="238"/>
      </rPr>
      <t xml:space="preserve"> </t>
    </r>
    <r>
      <rPr>
        <sz val="9"/>
        <color rgb="FF000000"/>
        <rFont val="Consolas"/>
        <family val="3"/>
        <charset val="238"/>
      </rPr>
      <t>week_0</t>
    </r>
    <r>
      <rPr>
        <sz val="9"/>
        <color rgb="FF37474F"/>
        <rFont val="Consolas"/>
        <family val="3"/>
        <charset val="238"/>
      </rPr>
      <t>)</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week_2</t>
    </r>
    <r>
      <rPr>
        <sz val="9"/>
        <color rgb="FF3A474E"/>
        <rFont val="Consolas"/>
        <family val="3"/>
        <charset val="238"/>
      </rPr>
      <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</si>
  <si>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7474F"/>
        <rFont val="Consolas"/>
        <family val="3"/>
        <charset val="238"/>
      </rPr>
      <t>&gt;</t>
    </r>
    <r>
      <rPr>
        <sz val="9"/>
        <color rgb="FF3A474E"/>
        <rFont val="Consolas"/>
        <family val="3"/>
        <charset val="238"/>
      </rPr>
      <t xml:space="preserve"> </t>
    </r>
    <r>
      <rPr>
        <sz val="9"/>
        <color rgb="FFF4511E"/>
        <rFont val="Consolas"/>
        <family val="3"/>
        <charset val="238"/>
      </rPr>
      <t>2</t>
    </r>
    <r>
      <rPr>
        <sz val="9"/>
        <color rgb="FF3A474E"/>
        <rFont val="Consolas"/>
        <family val="3"/>
        <charset val="238"/>
      </rPr>
      <t xml:space="preserve"> </t>
    </r>
    <r>
      <rPr>
        <sz val="9"/>
        <color rgb="FF3367D6"/>
        <rFont val="Consolas"/>
        <family val="3"/>
        <charset val="238"/>
      </rPr>
      <t>OR</t>
    </r>
    <r>
      <rPr>
        <sz val="9"/>
        <color rgb="FF3A474E"/>
        <rFont val="Consolas"/>
        <family val="3"/>
        <charset val="238"/>
      </rPr>
      <t xml:space="preserve"> </t>
    </r>
    <r>
      <rPr>
        <sz val="9"/>
        <color rgb="FF000000"/>
        <rFont val="Consolas"/>
        <family val="3"/>
        <charset val="238"/>
      </rPr>
      <t>end_week</t>
    </r>
    <r>
      <rPr>
        <sz val="9"/>
        <color rgb="FF3A474E"/>
        <rFont val="Consolas"/>
        <family val="3"/>
        <charset val="238"/>
      </rPr>
      <t xml:space="preserve"> </t>
    </r>
    <r>
      <rPr>
        <sz val="9"/>
        <color rgb="FF3367D6"/>
        <rFont val="Consolas"/>
        <family val="3"/>
        <charset val="238"/>
      </rPr>
      <t>IS</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AND</t>
    </r>
    <r>
      <rPr>
        <sz val="9"/>
        <color rgb="FF3A474E"/>
        <rFont val="Consolas"/>
        <family val="3"/>
        <charset val="238"/>
      </rPr>
      <t xml:space="preserve"> </t>
    </r>
  </si>
  <si>
    <r>
      <t xml:space="preserve">        </t>
    </r>
    <r>
      <rPr>
        <sz val="9"/>
        <color rgb="FF000000"/>
        <rFont val="Consolas"/>
        <family val="3"/>
        <charset val="238"/>
      </rPr>
      <t>start_week</t>
    </r>
    <r>
      <rPr>
        <sz val="9"/>
        <color rgb="FF3A474E"/>
        <rFont val="Consolas"/>
        <family val="3"/>
        <charset val="238"/>
      </rPr>
      <t xml:space="preserve"> </t>
    </r>
    <r>
      <rPr>
        <sz val="9"/>
        <color rgb="FF37474F"/>
        <rFont val="Consolas"/>
        <family val="3"/>
        <charset val="238"/>
      </rPr>
      <t>&lt;</t>
    </r>
    <r>
      <rPr>
        <sz val="9"/>
        <color rgb="FF3A474E"/>
        <rFont val="Consolas"/>
        <family val="3"/>
        <charset val="238"/>
      </rPr>
      <t xml:space="preserve"> </t>
    </r>
    <r>
      <rPr>
        <sz val="9"/>
        <color rgb="FF37474F"/>
        <rFont val="Consolas"/>
        <family val="3"/>
        <charset val="238"/>
      </rPr>
      <t>(</t>
    </r>
    <r>
      <rPr>
        <sz val="9"/>
        <color rgb="FF3367D6"/>
        <rFont val="Consolas"/>
        <family val="3"/>
        <charset val="238"/>
      </rPr>
      <t>SELECT</t>
    </r>
    <r>
      <rPr>
        <sz val="9"/>
        <color rgb="FF3A474E"/>
        <rFont val="Consolas"/>
        <family val="3"/>
        <charset val="238"/>
      </rPr>
      <t xml:space="preserve"> </t>
    </r>
    <r>
      <rPr>
        <sz val="9"/>
        <color rgb="FF3367D6"/>
        <rFont val="Consolas"/>
        <family val="3"/>
        <charset val="238"/>
      </rPr>
      <t>DATETIME_SUB</t>
    </r>
    <r>
      <rPr>
        <sz val="9"/>
        <color rgb="FF37474F"/>
        <rFont val="Consolas"/>
        <family val="3"/>
        <charset val="238"/>
      </rPr>
      <t>(</t>
    </r>
    <r>
      <rPr>
        <sz val="9"/>
        <color rgb="FF3367D6"/>
        <rFont val="Consolas"/>
        <family val="3"/>
        <charset val="238"/>
      </rPr>
      <t>MAX</t>
    </r>
    <r>
      <rPr>
        <sz val="9"/>
        <color rgb="FF37474F"/>
        <rFont val="Consolas"/>
        <family val="3"/>
        <charset val="238"/>
      </rPr>
      <t>(</t>
    </r>
    <r>
      <rPr>
        <sz val="9"/>
        <color rgb="FF000000"/>
        <rFont val="Consolas"/>
        <family val="3"/>
        <charset val="238"/>
      </rPr>
      <t>start_week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INTERVAL</t>
    </r>
    <r>
      <rPr>
        <sz val="9"/>
        <color rgb="FF3A474E"/>
        <rFont val="Consolas"/>
        <family val="3"/>
        <charset val="238"/>
      </rPr>
      <t xml:space="preserve"> </t>
    </r>
    <r>
      <rPr>
        <sz val="9"/>
        <color rgb="FFF4511E"/>
        <rFont val="Consolas"/>
        <family val="3"/>
        <charset val="238"/>
      </rPr>
      <t>1</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FROM</t>
    </r>
    <r>
      <rPr>
        <sz val="9"/>
        <color rgb="FF3A474E"/>
        <rFont val="Consolas"/>
        <family val="3"/>
        <charset val="238"/>
      </rPr>
      <t xml:space="preserve"> </t>
    </r>
    <r>
      <rPr>
        <sz val="9"/>
        <color rgb="FF000000"/>
        <rFont val="Consolas"/>
        <family val="3"/>
        <charset val="238"/>
      </rPr>
      <t>week_0</t>
    </r>
    <r>
      <rPr>
        <sz val="9"/>
        <color rgb="FF37474F"/>
        <rFont val="Consolas"/>
        <family val="3"/>
        <charset val="238"/>
      </rPr>
      <t>)</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week_3</t>
    </r>
    <r>
      <rPr>
        <sz val="9"/>
        <color rgb="FF3A474E"/>
        <rFont val="Consolas"/>
        <family val="3"/>
        <charset val="238"/>
      </rPr>
      <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</si>
  <si>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7474F"/>
        <rFont val="Consolas"/>
        <family val="3"/>
        <charset val="238"/>
      </rPr>
      <t>&gt;</t>
    </r>
    <r>
      <rPr>
        <sz val="9"/>
        <color rgb="FF3A474E"/>
        <rFont val="Consolas"/>
        <family val="3"/>
        <charset val="238"/>
      </rPr>
      <t xml:space="preserve"> </t>
    </r>
    <r>
      <rPr>
        <sz val="9"/>
        <color rgb="FFF4511E"/>
        <rFont val="Consolas"/>
        <family val="3"/>
        <charset val="238"/>
      </rPr>
      <t>3</t>
    </r>
    <r>
      <rPr>
        <sz val="9"/>
        <color rgb="FF3A474E"/>
        <rFont val="Consolas"/>
        <family val="3"/>
        <charset val="238"/>
      </rPr>
      <t xml:space="preserve"> </t>
    </r>
    <r>
      <rPr>
        <sz val="9"/>
        <color rgb="FF3367D6"/>
        <rFont val="Consolas"/>
        <family val="3"/>
        <charset val="238"/>
      </rPr>
      <t>OR</t>
    </r>
    <r>
      <rPr>
        <sz val="9"/>
        <color rgb="FF3A474E"/>
        <rFont val="Consolas"/>
        <family val="3"/>
        <charset val="238"/>
      </rPr>
      <t xml:space="preserve"> </t>
    </r>
    <r>
      <rPr>
        <sz val="9"/>
        <color rgb="FF000000"/>
        <rFont val="Consolas"/>
        <family val="3"/>
        <charset val="238"/>
      </rPr>
      <t>end_week</t>
    </r>
    <r>
      <rPr>
        <sz val="9"/>
        <color rgb="FF3A474E"/>
        <rFont val="Consolas"/>
        <family val="3"/>
        <charset val="238"/>
      </rPr>
      <t xml:space="preserve"> </t>
    </r>
    <r>
      <rPr>
        <sz val="9"/>
        <color rgb="FF3367D6"/>
        <rFont val="Consolas"/>
        <family val="3"/>
        <charset val="238"/>
      </rPr>
      <t>IS</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AND</t>
    </r>
    <r>
      <rPr>
        <sz val="9"/>
        <color rgb="FF3A474E"/>
        <rFont val="Consolas"/>
        <family val="3"/>
        <charset val="238"/>
      </rPr>
      <t xml:space="preserve"> </t>
    </r>
  </si>
  <si>
    <r>
      <t xml:space="preserve">        </t>
    </r>
    <r>
      <rPr>
        <sz val="9"/>
        <color rgb="FF000000"/>
        <rFont val="Consolas"/>
        <family val="3"/>
        <charset val="238"/>
      </rPr>
      <t>start_week</t>
    </r>
    <r>
      <rPr>
        <sz val="9"/>
        <color rgb="FF3A474E"/>
        <rFont val="Consolas"/>
        <family val="3"/>
        <charset val="238"/>
      </rPr>
      <t xml:space="preserve"> </t>
    </r>
    <r>
      <rPr>
        <sz val="9"/>
        <color rgb="FF37474F"/>
        <rFont val="Consolas"/>
        <family val="3"/>
        <charset val="238"/>
      </rPr>
      <t>&lt;</t>
    </r>
    <r>
      <rPr>
        <sz val="9"/>
        <color rgb="FF3A474E"/>
        <rFont val="Consolas"/>
        <family val="3"/>
        <charset val="238"/>
      </rPr>
      <t xml:space="preserve"> </t>
    </r>
    <r>
      <rPr>
        <sz val="9"/>
        <color rgb="FF37474F"/>
        <rFont val="Consolas"/>
        <family val="3"/>
        <charset val="238"/>
      </rPr>
      <t>(</t>
    </r>
    <r>
      <rPr>
        <sz val="9"/>
        <color rgb="FF3367D6"/>
        <rFont val="Consolas"/>
        <family val="3"/>
        <charset val="238"/>
      </rPr>
      <t>SELECT</t>
    </r>
    <r>
      <rPr>
        <sz val="9"/>
        <color rgb="FF3A474E"/>
        <rFont val="Consolas"/>
        <family val="3"/>
        <charset val="238"/>
      </rPr>
      <t xml:space="preserve"> </t>
    </r>
    <r>
      <rPr>
        <sz val="9"/>
        <color rgb="FF3367D6"/>
        <rFont val="Consolas"/>
        <family val="3"/>
        <charset val="238"/>
      </rPr>
      <t>DATETIME_SUB</t>
    </r>
    <r>
      <rPr>
        <sz val="9"/>
        <color rgb="FF37474F"/>
        <rFont val="Consolas"/>
        <family val="3"/>
        <charset val="238"/>
      </rPr>
      <t>(</t>
    </r>
    <r>
      <rPr>
        <sz val="9"/>
        <color rgb="FF3367D6"/>
        <rFont val="Consolas"/>
        <family val="3"/>
        <charset val="238"/>
      </rPr>
      <t>MAX</t>
    </r>
    <r>
      <rPr>
        <sz val="9"/>
        <color rgb="FF37474F"/>
        <rFont val="Consolas"/>
        <family val="3"/>
        <charset val="238"/>
      </rPr>
      <t>(</t>
    </r>
    <r>
      <rPr>
        <sz val="9"/>
        <color rgb="FF000000"/>
        <rFont val="Consolas"/>
        <family val="3"/>
        <charset val="238"/>
      </rPr>
      <t>start_week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INTERVAL</t>
    </r>
    <r>
      <rPr>
        <sz val="9"/>
        <color rgb="FF3A474E"/>
        <rFont val="Consolas"/>
        <family val="3"/>
        <charset val="238"/>
      </rPr>
      <t xml:space="preserve"> </t>
    </r>
    <r>
      <rPr>
        <sz val="9"/>
        <color rgb="FFF4511E"/>
        <rFont val="Consolas"/>
        <family val="3"/>
        <charset val="238"/>
      </rPr>
      <t>2</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FROM</t>
    </r>
    <r>
      <rPr>
        <sz val="9"/>
        <color rgb="FF3A474E"/>
        <rFont val="Consolas"/>
        <family val="3"/>
        <charset val="238"/>
      </rPr>
      <t xml:space="preserve"> </t>
    </r>
    <r>
      <rPr>
        <sz val="9"/>
        <color rgb="FF000000"/>
        <rFont val="Consolas"/>
        <family val="3"/>
        <charset val="238"/>
      </rPr>
      <t>week_0</t>
    </r>
    <r>
      <rPr>
        <sz val="9"/>
        <color rgb="FF37474F"/>
        <rFont val="Consolas"/>
        <family val="3"/>
        <charset val="238"/>
      </rPr>
      <t>)</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week_4</t>
    </r>
    <r>
      <rPr>
        <sz val="9"/>
        <color rgb="FF3A474E"/>
        <rFont val="Consolas"/>
        <family val="3"/>
        <charset val="238"/>
      </rPr>
      <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</si>
  <si>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7474F"/>
        <rFont val="Consolas"/>
        <family val="3"/>
        <charset val="238"/>
      </rPr>
      <t>&gt;</t>
    </r>
    <r>
      <rPr>
        <sz val="9"/>
        <color rgb="FF3A474E"/>
        <rFont val="Consolas"/>
        <family val="3"/>
        <charset val="238"/>
      </rPr>
      <t xml:space="preserve"> </t>
    </r>
    <r>
      <rPr>
        <sz val="9"/>
        <color rgb="FFF4511E"/>
        <rFont val="Consolas"/>
        <family val="3"/>
        <charset val="238"/>
      </rPr>
      <t>4</t>
    </r>
    <r>
      <rPr>
        <sz val="9"/>
        <color rgb="FF3A474E"/>
        <rFont val="Consolas"/>
        <family val="3"/>
        <charset val="238"/>
      </rPr>
      <t xml:space="preserve"> </t>
    </r>
    <r>
      <rPr>
        <sz val="9"/>
        <color rgb="FF3367D6"/>
        <rFont val="Consolas"/>
        <family val="3"/>
        <charset val="238"/>
      </rPr>
      <t>OR</t>
    </r>
    <r>
      <rPr>
        <sz val="9"/>
        <color rgb="FF3A474E"/>
        <rFont val="Consolas"/>
        <family val="3"/>
        <charset val="238"/>
      </rPr>
      <t xml:space="preserve"> </t>
    </r>
    <r>
      <rPr>
        <sz val="9"/>
        <color rgb="FF000000"/>
        <rFont val="Consolas"/>
        <family val="3"/>
        <charset val="238"/>
      </rPr>
      <t>end_week</t>
    </r>
    <r>
      <rPr>
        <sz val="9"/>
        <color rgb="FF3A474E"/>
        <rFont val="Consolas"/>
        <family val="3"/>
        <charset val="238"/>
      </rPr>
      <t xml:space="preserve"> </t>
    </r>
    <r>
      <rPr>
        <sz val="9"/>
        <color rgb="FF3367D6"/>
        <rFont val="Consolas"/>
        <family val="3"/>
        <charset val="238"/>
      </rPr>
      <t>IS</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AND</t>
    </r>
    <r>
      <rPr>
        <sz val="9"/>
        <color rgb="FF3A474E"/>
        <rFont val="Consolas"/>
        <family val="3"/>
        <charset val="238"/>
      </rPr>
      <t xml:space="preserve"> </t>
    </r>
  </si>
  <si>
    <r>
      <t xml:space="preserve">        </t>
    </r>
    <r>
      <rPr>
        <sz val="9"/>
        <color rgb="FF000000"/>
        <rFont val="Consolas"/>
        <family val="3"/>
        <charset val="238"/>
      </rPr>
      <t>start_week</t>
    </r>
    <r>
      <rPr>
        <sz val="9"/>
        <color rgb="FF3A474E"/>
        <rFont val="Consolas"/>
        <family val="3"/>
        <charset val="238"/>
      </rPr>
      <t xml:space="preserve"> </t>
    </r>
    <r>
      <rPr>
        <sz val="9"/>
        <color rgb="FF37474F"/>
        <rFont val="Consolas"/>
        <family val="3"/>
        <charset val="238"/>
      </rPr>
      <t>&lt;</t>
    </r>
    <r>
      <rPr>
        <sz val="9"/>
        <color rgb="FF3A474E"/>
        <rFont val="Consolas"/>
        <family val="3"/>
        <charset val="238"/>
      </rPr>
      <t xml:space="preserve"> </t>
    </r>
    <r>
      <rPr>
        <sz val="9"/>
        <color rgb="FF37474F"/>
        <rFont val="Consolas"/>
        <family val="3"/>
        <charset val="238"/>
      </rPr>
      <t>(</t>
    </r>
    <r>
      <rPr>
        <sz val="9"/>
        <color rgb="FF3367D6"/>
        <rFont val="Consolas"/>
        <family val="3"/>
        <charset val="238"/>
      </rPr>
      <t>SELECT</t>
    </r>
    <r>
      <rPr>
        <sz val="9"/>
        <color rgb="FF3A474E"/>
        <rFont val="Consolas"/>
        <family val="3"/>
        <charset val="238"/>
      </rPr>
      <t xml:space="preserve"> </t>
    </r>
    <r>
      <rPr>
        <sz val="9"/>
        <color rgb="FF3367D6"/>
        <rFont val="Consolas"/>
        <family val="3"/>
        <charset val="238"/>
      </rPr>
      <t>DATETIME_SUB</t>
    </r>
    <r>
      <rPr>
        <sz val="9"/>
        <color rgb="FF37474F"/>
        <rFont val="Consolas"/>
        <family val="3"/>
        <charset val="238"/>
      </rPr>
      <t>(</t>
    </r>
    <r>
      <rPr>
        <sz val="9"/>
        <color rgb="FF3367D6"/>
        <rFont val="Consolas"/>
        <family val="3"/>
        <charset val="238"/>
      </rPr>
      <t>MAX</t>
    </r>
    <r>
      <rPr>
        <sz val="9"/>
        <color rgb="FF37474F"/>
        <rFont val="Consolas"/>
        <family val="3"/>
        <charset val="238"/>
      </rPr>
      <t>(</t>
    </r>
    <r>
      <rPr>
        <sz val="9"/>
        <color rgb="FF000000"/>
        <rFont val="Consolas"/>
        <family val="3"/>
        <charset val="238"/>
      </rPr>
      <t>start_week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INTERVAL</t>
    </r>
    <r>
      <rPr>
        <sz val="9"/>
        <color rgb="FF3A474E"/>
        <rFont val="Consolas"/>
        <family val="3"/>
        <charset val="238"/>
      </rPr>
      <t xml:space="preserve"> </t>
    </r>
    <r>
      <rPr>
        <sz val="9"/>
        <color rgb="FFF4511E"/>
        <rFont val="Consolas"/>
        <family val="3"/>
        <charset val="238"/>
      </rPr>
      <t>3</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FROM</t>
    </r>
    <r>
      <rPr>
        <sz val="9"/>
        <color rgb="FF3A474E"/>
        <rFont val="Consolas"/>
        <family val="3"/>
        <charset val="238"/>
      </rPr>
      <t xml:space="preserve"> </t>
    </r>
    <r>
      <rPr>
        <sz val="9"/>
        <color rgb="FF000000"/>
        <rFont val="Consolas"/>
        <family val="3"/>
        <charset val="238"/>
      </rPr>
      <t>week_0</t>
    </r>
    <r>
      <rPr>
        <sz val="9"/>
        <color rgb="FF37474F"/>
        <rFont val="Consolas"/>
        <family val="3"/>
        <charset val="238"/>
      </rPr>
      <t>)</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week_5</t>
    </r>
    <r>
      <rPr>
        <sz val="9"/>
        <color rgb="FF3A474E"/>
        <rFont val="Consolas"/>
        <family val="3"/>
        <charset val="238"/>
      </rPr>
      <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</si>
  <si>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7474F"/>
        <rFont val="Consolas"/>
        <family val="3"/>
        <charset val="238"/>
      </rPr>
      <t>&gt;</t>
    </r>
    <r>
      <rPr>
        <sz val="9"/>
        <color rgb="FF3A474E"/>
        <rFont val="Consolas"/>
        <family val="3"/>
        <charset val="238"/>
      </rPr>
      <t xml:space="preserve"> </t>
    </r>
    <r>
      <rPr>
        <sz val="9"/>
        <color rgb="FFF4511E"/>
        <rFont val="Consolas"/>
        <family val="3"/>
        <charset val="238"/>
      </rPr>
      <t>5</t>
    </r>
    <r>
      <rPr>
        <sz val="9"/>
        <color rgb="FF3A474E"/>
        <rFont val="Consolas"/>
        <family val="3"/>
        <charset val="238"/>
      </rPr>
      <t xml:space="preserve"> </t>
    </r>
    <r>
      <rPr>
        <sz val="9"/>
        <color rgb="FF3367D6"/>
        <rFont val="Consolas"/>
        <family val="3"/>
        <charset val="238"/>
      </rPr>
      <t>OR</t>
    </r>
    <r>
      <rPr>
        <sz val="9"/>
        <color rgb="FF3A474E"/>
        <rFont val="Consolas"/>
        <family val="3"/>
        <charset val="238"/>
      </rPr>
      <t xml:space="preserve"> </t>
    </r>
    <r>
      <rPr>
        <sz val="9"/>
        <color rgb="FF000000"/>
        <rFont val="Consolas"/>
        <family val="3"/>
        <charset val="238"/>
      </rPr>
      <t>end_week</t>
    </r>
    <r>
      <rPr>
        <sz val="9"/>
        <color rgb="FF3A474E"/>
        <rFont val="Consolas"/>
        <family val="3"/>
        <charset val="238"/>
      </rPr>
      <t xml:space="preserve"> </t>
    </r>
    <r>
      <rPr>
        <sz val="9"/>
        <color rgb="FF3367D6"/>
        <rFont val="Consolas"/>
        <family val="3"/>
        <charset val="238"/>
      </rPr>
      <t>IS</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AND</t>
    </r>
    <r>
      <rPr>
        <sz val="9"/>
        <color rgb="FF3A474E"/>
        <rFont val="Consolas"/>
        <family val="3"/>
        <charset val="238"/>
      </rPr>
      <t xml:space="preserve"> </t>
    </r>
  </si>
  <si>
    <r>
      <t xml:space="preserve">        </t>
    </r>
    <r>
      <rPr>
        <sz val="9"/>
        <color rgb="FF000000"/>
        <rFont val="Consolas"/>
        <family val="3"/>
        <charset val="238"/>
      </rPr>
      <t>start_week</t>
    </r>
    <r>
      <rPr>
        <sz val="9"/>
        <color rgb="FF3A474E"/>
        <rFont val="Consolas"/>
        <family val="3"/>
        <charset val="238"/>
      </rPr>
      <t xml:space="preserve"> </t>
    </r>
    <r>
      <rPr>
        <sz val="9"/>
        <color rgb="FF37474F"/>
        <rFont val="Consolas"/>
        <family val="3"/>
        <charset val="238"/>
      </rPr>
      <t>&lt;</t>
    </r>
    <r>
      <rPr>
        <sz val="9"/>
        <color rgb="FF3A474E"/>
        <rFont val="Consolas"/>
        <family val="3"/>
        <charset val="238"/>
      </rPr>
      <t xml:space="preserve"> </t>
    </r>
    <r>
      <rPr>
        <sz val="9"/>
        <color rgb="FF37474F"/>
        <rFont val="Consolas"/>
        <family val="3"/>
        <charset val="238"/>
      </rPr>
      <t>(</t>
    </r>
    <r>
      <rPr>
        <sz val="9"/>
        <color rgb="FF3367D6"/>
        <rFont val="Consolas"/>
        <family val="3"/>
        <charset val="238"/>
      </rPr>
      <t>SELECT</t>
    </r>
    <r>
      <rPr>
        <sz val="9"/>
        <color rgb="FF3A474E"/>
        <rFont val="Consolas"/>
        <family val="3"/>
        <charset val="238"/>
      </rPr>
      <t xml:space="preserve"> </t>
    </r>
    <r>
      <rPr>
        <sz val="9"/>
        <color rgb="FF3367D6"/>
        <rFont val="Consolas"/>
        <family val="3"/>
        <charset val="238"/>
      </rPr>
      <t>DATETIME_SUB</t>
    </r>
    <r>
      <rPr>
        <sz val="9"/>
        <color rgb="FF37474F"/>
        <rFont val="Consolas"/>
        <family val="3"/>
        <charset val="238"/>
      </rPr>
      <t>(</t>
    </r>
    <r>
      <rPr>
        <sz val="9"/>
        <color rgb="FF3367D6"/>
        <rFont val="Consolas"/>
        <family val="3"/>
        <charset val="238"/>
      </rPr>
      <t>MAX</t>
    </r>
    <r>
      <rPr>
        <sz val="9"/>
        <color rgb="FF37474F"/>
        <rFont val="Consolas"/>
        <family val="3"/>
        <charset val="238"/>
      </rPr>
      <t>(</t>
    </r>
    <r>
      <rPr>
        <sz val="9"/>
        <color rgb="FF000000"/>
        <rFont val="Consolas"/>
        <family val="3"/>
        <charset val="238"/>
      </rPr>
      <t>start_week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INTERVAL</t>
    </r>
    <r>
      <rPr>
        <sz val="9"/>
        <color rgb="FF3A474E"/>
        <rFont val="Consolas"/>
        <family val="3"/>
        <charset val="238"/>
      </rPr>
      <t xml:space="preserve"> </t>
    </r>
    <r>
      <rPr>
        <sz val="9"/>
        <color rgb="FFF4511E"/>
        <rFont val="Consolas"/>
        <family val="3"/>
        <charset val="238"/>
      </rPr>
      <t>4</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FROM</t>
    </r>
    <r>
      <rPr>
        <sz val="9"/>
        <color rgb="FF3A474E"/>
        <rFont val="Consolas"/>
        <family val="3"/>
        <charset val="238"/>
      </rPr>
      <t xml:space="preserve"> </t>
    </r>
    <r>
      <rPr>
        <sz val="9"/>
        <color rgb="FF000000"/>
        <rFont val="Consolas"/>
        <family val="3"/>
        <charset val="238"/>
      </rPr>
      <t>week_0</t>
    </r>
    <r>
      <rPr>
        <sz val="9"/>
        <color rgb="FF37474F"/>
        <rFont val="Consolas"/>
        <family val="3"/>
        <charset val="238"/>
      </rPr>
      <t>)</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week_6</t>
    </r>
  </si>
  <si>
    <r>
      <t xml:space="preserve">    </t>
    </r>
    <r>
      <rPr>
        <sz val="9"/>
        <color rgb="FF000000"/>
        <rFont val="Consolas"/>
        <family val="3"/>
        <charset val="238"/>
      </rPr>
      <t>week_0</t>
    </r>
  </si>
  <si>
    <r>
      <t>GROUP</t>
    </r>
    <r>
      <rPr>
        <sz val="9"/>
        <color rgb="FF3A474E"/>
        <rFont val="Consolas"/>
        <family val="3"/>
        <charset val="238"/>
      </rPr>
      <t xml:space="preserve"> </t>
    </r>
    <r>
      <rPr>
        <sz val="9"/>
        <color rgb="FF3367D6"/>
        <rFont val="Consolas"/>
        <family val="3"/>
        <charset val="238"/>
      </rPr>
      <t>BY</t>
    </r>
  </si>
  <si>
    <r>
      <t xml:space="preserve">    </t>
    </r>
    <r>
      <rPr>
        <sz val="9"/>
        <color rgb="FF000000"/>
        <rFont val="Consolas"/>
        <family val="3"/>
        <charset val="238"/>
      </rPr>
      <t>cohort</t>
    </r>
    <r>
      <rPr>
        <sz val="9"/>
        <color rgb="FF3A474E"/>
        <rFont val="Consolas"/>
        <family val="3"/>
        <charset val="238"/>
      </rPr>
      <t xml:space="preserve">, </t>
    </r>
    <r>
      <rPr>
        <sz val="9"/>
        <color rgb="FF000000"/>
        <rFont val="Consolas"/>
        <family val="3"/>
        <charset val="238"/>
      </rPr>
      <t>category</t>
    </r>
  </si>
  <si>
    <r>
      <t>ORDER</t>
    </r>
    <r>
      <rPr>
        <sz val="9"/>
        <color rgb="FF3A474E"/>
        <rFont val="Consolas"/>
        <family val="3"/>
        <charset val="238"/>
      </rPr>
      <t xml:space="preserve"> </t>
    </r>
    <r>
      <rPr>
        <sz val="9"/>
        <color rgb="FF3367D6"/>
        <rFont val="Consolas"/>
        <family val="3"/>
        <charset val="238"/>
      </rPr>
      <t>BY</t>
    </r>
  </si>
  <si>
    <r>
      <t xml:space="preserve">    </t>
    </r>
    <r>
      <rPr>
        <sz val="9"/>
        <color rgb="FF000000"/>
        <rFont val="Consolas"/>
        <family val="3"/>
        <charset val="238"/>
      </rPr>
      <t>cohort</t>
    </r>
  </si>
  <si>
    <t>Result table</t>
  </si>
  <si>
    <t>/*calculating retention rate*/</t>
  </si>
  <si>
    <r>
      <t>retained</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</si>
  <si>
    <r>
      <t>(</t>
    </r>
    <r>
      <rPr>
        <sz val="9"/>
        <color rgb="FF3367D6"/>
        <rFont val="Consolas"/>
        <family val="3"/>
        <charset val="238"/>
      </rPr>
      <t>SELECT</t>
    </r>
  </si>
  <si>
    <r>
      <t xml:space="preserve">    </t>
    </r>
    <r>
      <rPr>
        <sz val="9"/>
        <color rgb="FF000000"/>
        <rFont val="Consolas"/>
        <family val="3"/>
        <charset val="238"/>
      </rPr>
      <t>cohort</t>
    </r>
    <r>
      <rPr>
        <sz val="9"/>
        <color rgb="FF37474F"/>
        <rFont val="Consolas"/>
        <family val="3"/>
        <charset val="238"/>
      </rPr>
      <t>)</t>
    </r>
  </si>
  <si>
    <r>
      <t>cohort</t>
    </r>
    <r>
      <rPr>
        <sz val="9"/>
        <color rgb="FF3A474E"/>
        <rFont val="Consolas"/>
        <family val="3"/>
        <charset val="238"/>
      </rPr>
      <t>,</t>
    </r>
  </si>
  <si>
    <r>
      <t>category</t>
    </r>
    <r>
      <rPr>
        <sz val="9"/>
        <color rgb="FF3A474E"/>
        <rFont val="Consolas"/>
        <family val="3"/>
        <charset val="238"/>
      </rPr>
      <t>,</t>
    </r>
  </si>
  <si>
    <r>
      <t>week_0</t>
    </r>
    <r>
      <rPr>
        <sz val="9"/>
        <color rgb="FF37474F"/>
        <rFont val="Consolas"/>
        <family val="3"/>
        <charset val="238"/>
      </rPr>
      <t>/</t>
    </r>
    <r>
      <rPr>
        <sz val="9"/>
        <color rgb="FF000000"/>
        <rFont val="Consolas"/>
        <family val="3"/>
        <charset val="238"/>
      </rPr>
      <t>week_0</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week_0</t>
    </r>
    <r>
      <rPr>
        <sz val="9"/>
        <color rgb="FF3A474E"/>
        <rFont val="Consolas"/>
        <family val="3"/>
        <charset val="238"/>
      </rPr>
      <t>,</t>
    </r>
  </si>
  <si>
    <r>
      <t>FROM</t>
    </r>
    <r>
      <rPr>
        <sz val="9"/>
        <color rgb="FF3A474E"/>
        <rFont val="Consolas"/>
        <family val="3"/>
        <charset val="238"/>
      </rPr>
      <t xml:space="preserve"> </t>
    </r>
    <r>
      <rPr>
        <sz val="9"/>
        <color rgb="FF000000"/>
        <rFont val="Consolas"/>
        <family val="3"/>
        <charset val="238"/>
      </rPr>
      <t>retained</t>
    </r>
  </si>
  <si>
    <r>
      <t>ROUND</t>
    </r>
    <r>
      <rPr>
        <sz val="9"/>
        <color rgb="FF37474F"/>
        <rFont val="Consolas"/>
        <family val="3"/>
        <charset val="238"/>
      </rPr>
      <t>(</t>
    </r>
    <r>
      <rPr>
        <sz val="9"/>
        <color rgb="FF000000"/>
        <rFont val="Consolas"/>
        <family val="3"/>
        <charset val="238"/>
      </rPr>
      <t>week_1</t>
    </r>
    <r>
      <rPr>
        <sz val="9"/>
        <color rgb="FF37474F"/>
        <rFont val="Consolas"/>
        <family val="3"/>
        <charset val="238"/>
      </rPr>
      <t>/</t>
    </r>
    <r>
      <rPr>
        <sz val="9"/>
        <color rgb="FF000000"/>
        <rFont val="Consolas"/>
        <family val="3"/>
        <charset val="238"/>
      </rPr>
      <t>week_0</t>
    </r>
    <r>
      <rPr>
        <sz val="9"/>
        <color rgb="FF3A474E"/>
        <rFont val="Consolas"/>
        <family val="3"/>
        <charset val="238"/>
      </rPr>
      <t xml:space="preserve">, </t>
    </r>
    <r>
      <rPr>
        <sz val="9"/>
        <color rgb="FFF4511E"/>
        <rFont val="Consolas"/>
        <family val="3"/>
        <charset val="238"/>
      </rPr>
      <t>3</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week_1</t>
    </r>
    <r>
      <rPr>
        <sz val="9"/>
        <color rgb="FF3A474E"/>
        <rFont val="Consolas"/>
        <family val="3"/>
        <charset val="238"/>
      </rPr>
      <t>,</t>
    </r>
  </si>
  <si>
    <r>
      <t>ROUND</t>
    </r>
    <r>
      <rPr>
        <sz val="9"/>
        <color rgb="FF37474F"/>
        <rFont val="Consolas"/>
        <family val="3"/>
        <charset val="238"/>
      </rPr>
      <t>(</t>
    </r>
    <r>
      <rPr>
        <sz val="9"/>
        <color rgb="FF000000"/>
        <rFont val="Consolas"/>
        <family val="3"/>
        <charset val="238"/>
      </rPr>
      <t>week_2</t>
    </r>
    <r>
      <rPr>
        <sz val="9"/>
        <color rgb="FF37474F"/>
        <rFont val="Consolas"/>
        <family val="3"/>
        <charset val="238"/>
      </rPr>
      <t>/</t>
    </r>
    <r>
      <rPr>
        <sz val="9"/>
        <color rgb="FF000000"/>
        <rFont val="Consolas"/>
        <family val="3"/>
        <charset val="238"/>
      </rPr>
      <t>week_0</t>
    </r>
    <r>
      <rPr>
        <sz val="9"/>
        <color rgb="FF3A474E"/>
        <rFont val="Consolas"/>
        <family val="3"/>
        <charset val="238"/>
      </rPr>
      <t xml:space="preserve">, </t>
    </r>
    <r>
      <rPr>
        <sz val="9"/>
        <color rgb="FFF4511E"/>
        <rFont val="Consolas"/>
        <family val="3"/>
        <charset val="238"/>
      </rPr>
      <t>3</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week_2</t>
    </r>
    <r>
      <rPr>
        <sz val="9"/>
        <color rgb="FF3A474E"/>
        <rFont val="Consolas"/>
        <family val="3"/>
        <charset val="238"/>
      </rPr>
      <t>,</t>
    </r>
  </si>
  <si>
    <r>
      <t>ROUND</t>
    </r>
    <r>
      <rPr>
        <sz val="9"/>
        <color rgb="FF37474F"/>
        <rFont val="Consolas"/>
        <family val="3"/>
        <charset val="238"/>
      </rPr>
      <t>(</t>
    </r>
    <r>
      <rPr>
        <sz val="9"/>
        <color rgb="FF000000"/>
        <rFont val="Consolas"/>
        <family val="3"/>
        <charset val="238"/>
      </rPr>
      <t>week_3</t>
    </r>
    <r>
      <rPr>
        <sz val="9"/>
        <color rgb="FF37474F"/>
        <rFont val="Consolas"/>
        <family val="3"/>
        <charset val="238"/>
      </rPr>
      <t>/</t>
    </r>
    <r>
      <rPr>
        <sz val="9"/>
        <color rgb="FF000000"/>
        <rFont val="Consolas"/>
        <family val="3"/>
        <charset val="238"/>
      </rPr>
      <t>week_0</t>
    </r>
    <r>
      <rPr>
        <sz val="9"/>
        <color rgb="FF3A474E"/>
        <rFont val="Consolas"/>
        <family val="3"/>
        <charset val="238"/>
      </rPr>
      <t xml:space="preserve">, </t>
    </r>
    <r>
      <rPr>
        <sz val="9"/>
        <color rgb="FFF4511E"/>
        <rFont val="Consolas"/>
        <family val="3"/>
        <charset val="238"/>
      </rPr>
      <t>3</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week_3</t>
    </r>
    <r>
      <rPr>
        <sz val="9"/>
        <color rgb="FF3A474E"/>
        <rFont val="Consolas"/>
        <family val="3"/>
        <charset val="238"/>
      </rPr>
      <t>,</t>
    </r>
  </si>
  <si>
    <r>
      <t>ROUND</t>
    </r>
    <r>
      <rPr>
        <sz val="9"/>
        <color rgb="FF37474F"/>
        <rFont val="Consolas"/>
        <family val="3"/>
        <charset val="238"/>
      </rPr>
      <t>(</t>
    </r>
    <r>
      <rPr>
        <sz val="9"/>
        <color rgb="FF000000"/>
        <rFont val="Consolas"/>
        <family val="3"/>
        <charset val="238"/>
      </rPr>
      <t>week_4</t>
    </r>
    <r>
      <rPr>
        <sz val="9"/>
        <color rgb="FF37474F"/>
        <rFont val="Consolas"/>
        <family val="3"/>
        <charset val="238"/>
      </rPr>
      <t>/</t>
    </r>
    <r>
      <rPr>
        <sz val="9"/>
        <color rgb="FF000000"/>
        <rFont val="Consolas"/>
        <family val="3"/>
        <charset val="238"/>
      </rPr>
      <t>week_0</t>
    </r>
    <r>
      <rPr>
        <sz val="9"/>
        <color rgb="FF3A474E"/>
        <rFont val="Consolas"/>
        <family val="3"/>
        <charset val="238"/>
      </rPr>
      <t xml:space="preserve">, </t>
    </r>
    <r>
      <rPr>
        <sz val="9"/>
        <color rgb="FFF4511E"/>
        <rFont val="Consolas"/>
        <family val="3"/>
        <charset val="238"/>
      </rPr>
      <t>3</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week_4</t>
    </r>
    <r>
      <rPr>
        <sz val="9"/>
        <color rgb="FF3A474E"/>
        <rFont val="Consolas"/>
        <family val="3"/>
        <charset val="238"/>
      </rPr>
      <t>,</t>
    </r>
  </si>
  <si>
    <r>
      <t>ROUND</t>
    </r>
    <r>
      <rPr>
        <sz val="9"/>
        <color rgb="FF37474F"/>
        <rFont val="Consolas"/>
        <family val="3"/>
        <charset val="238"/>
      </rPr>
      <t>(</t>
    </r>
    <r>
      <rPr>
        <sz val="9"/>
        <color rgb="FF000000"/>
        <rFont val="Consolas"/>
        <family val="3"/>
        <charset val="238"/>
      </rPr>
      <t>week_5</t>
    </r>
    <r>
      <rPr>
        <sz val="9"/>
        <color rgb="FF37474F"/>
        <rFont val="Consolas"/>
        <family val="3"/>
        <charset val="238"/>
      </rPr>
      <t>/</t>
    </r>
    <r>
      <rPr>
        <sz val="9"/>
        <color rgb="FF000000"/>
        <rFont val="Consolas"/>
        <family val="3"/>
        <charset val="238"/>
      </rPr>
      <t>week_0</t>
    </r>
    <r>
      <rPr>
        <sz val="9"/>
        <color rgb="FF3A474E"/>
        <rFont val="Consolas"/>
        <family val="3"/>
        <charset val="238"/>
      </rPr>
      <t xml:space="preserve">, </t>
    </r>
    <r>
      <rPr>
        <sz val="9"/>
        <color rgb="FFF4511E"/>
        <rFont val="Consolas"/>
        <family val="3"/>
        <charset val="238"/>
      </rPr>
      <t>3</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week_5</t>
    </r>
    <r>
      <rPr>
        <sz val="9"/>
        <color rgb="FF3A474E"/>
        <rFont val="Consolas"/>
        <family val="3"/>
        <charset val="238"/>
      </rPr>
      <t>,</t>
    </r>
  </si>
  <si>
    <r>
      <t>ROUND</t>
    </r>
    <r>
      <rPr>
        <sz val="9"/>
        <color rgb="FF37474F"/>
        <rFont val="Consolas"/>
        <family val="3"/>
        <charset val="238"/>
      </rPr>
      <t>(</t>
    </r>
    <r>
      <rPr>
        <sz val="9"/>
        <color rgb="FF000000"/>
        <rFont val="Consolas"/>
        <family val="3"/>
        <charset val="238"/>
      </rPr>
      <t>week_6</t>
    </r>
    <r>
      <rPr>
        <sz val="9"/>
        <color rgb="FF37474F"/>
        <rFont val="Consolas"/>
        <family val="3"/>
        <charset val="238"/>
      </rPr>
      <t>/</t>
    </r>
    <r>
      <rPr>
        <sz val="9"/>
        <color rgb="FF000000"/>
        <rFont val="Consolas"/>
        <family val="3"/>
        <charset val="238"/>
      </rPr>
      <t>week_0</t>
    </r>
    <r>
      <rPr>
        <sz val="9"/>
        <color rgb="FF3A474E"/>
        <rFont val="Consolas"/>
        <family val="3"/>
        <charset val="238"/>
      </rPr>
      <t xml:space="preserve">, </t>
    </r>
    <r>
      <rPr>
        <sz val="9"/>
        <color rgb="FFF4511E"/>
        <rFont val="Consolas"/>
        <family val="3"/>
        <charset val="238"/>
      </rPr>
      <t>3</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week_6</t>
    </r>
  </si>
  <si>
    <t>0.969</t>
  </si>
  <si>
    <t>0.948</t>
  </si>
  <si>
    <t>0.938</t>
  </si>
  <si>
    <t>0.932</t>
  </si>
  <si>
    <t>0.926</t>
  </si>
  <si>
    <t>0.956</t>
  </si>
  <si>
    <t>0.937</t>
  </si>
  <si>
    <t>0.923</t>
  </si>
  <si>
    <t>0.918</t>
  </si>
  <si>
    <t>0.909</t>
  </si>
  <si>
    <t>0.944</t>
  </si>
  <si>
    <t>0.933</t>
  </si>
  <si>
    <t>0.928</t>
  </si>
  <si>
    <t>0.962</t>
  </si>
  <si>
    <t>0.921</t>
  </si>
  <si>
    <t>0.915</t>
  </si>
  <si>
    <t>0.914</t>
  </si>
  <si>
    <t>0.963</t>
  </si>
  <si>
    <t>0.935</t>
  </si>
  <si>
    <t>0.924</t>
  </si>
  <si>
    <t>0.916</t>
  </si>
  <si>
    <t>0.961</t>
  </si>
  <si>
    <t>0.925</t>
  </si>
  <si>
    <t>0.931</t>
  </si>
  <si>
    <t>0.919</t>
  </si>
  <si>
    <t>0.959</t>
  </si>
  <si>
    <t>0.957</t>
  </si>
  <si>
    <t>0.953</t>
  </si>
  <si>
    <t>0.913</t>
  </si>
  <si>
    <t>0.917</t>
  </si>
  <si>
    <t>0.945</t>
  </si>
  <si>
    <t>0.939</t>
  </si>
  <si>
    <t>0.943</t>
  </si>
  <si>
    <r>
      <t xml:space="preserve">    </t>
    </r>
    <r>
      <rPr>
        <sz val="9"/>
        <color rgb="FFD81B60"/>
        <rFont val="Consolas"/>
        <family val="3"/>
        <charset val="238"/>
      </rPr>
      <t>/*calculating retained users per each week for each cohort*/</t>
    </r>
  </si>
  <si>
    <t>0.946</t>
  </si>
  <si>
    <t>0.936</t>
  </si>
  <si>
    <t>0.93</t>
  </si>
  <si>
    <t>0.934</t>
  </si>
  <si>
    <t>0.96</t>
  </si>
  <si>
    <t>0.929</t>
  </si>
  <si>
    <t>0.955</t>
  </si>
  <si>
    <t>avg</t>
  </si>
  <si>
    <t>max</t>
  </si>
  <si>
    <t>min</t>
  </si>
  <si>
    <t>avg change to previous week</t>
  </si>
  <si>
    <t>Desktop</t>
  </si>
  <si>
    <t>Mobile</t>
  </si>
  <si>
    <t>Tablet</t>
  </si>
  <si>
    <t>% of total</t>
  </si>
  <si>
    <t>subtotal</t>
  </si>
  <si>
    <t>Total Retained customers by cohort</t>
  </si>
  <si>
    <t>Total Customer Retention by Cohort</t>
  </si>
  <si>
    <t>/*creating query with churned users to validate data from previous queries*/</t>
  </si>
  <si>
    <r>
      <t>(</t>
    </r>
    <r>
      <rPr>
        <sz val="9"/>
        <color rgb="FF3367D6"/>
        <rFont val="Consolas"/>
        <family val="3"/>
        <charset val="238"/>
      </rPr>
      <t>SELECT</t>
    </r>
    <r>
      <rPr>
        <sz val="9"/>
        <color rgb="FF3A474E"/>
        <rFont val="Consolas"/>
        <family val="3"/>
        <charset val="238"/>
      </rPr>
      <t xml:space="preserve"> </t>
    </r>
    <r>
      <rPr>
        <sz val="9"/>
        <color rgb="FF3367D6"/>
        <rFont val="Consolas"/>
        <family val="3"/>
        <charset val="238"/>
      </rPr>
      <t>DISTINCT</t>
    </r>
  </si>
  <si>
    <r>
      <t>user_pseudo_id</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t>
    </r>
  </si>
  <si>
    <r>
      <t>country</t>
    </r>
    <r>
      <rPr>
        <sz val="9"/>
        <color rgb="FF3A474E"/>
        <rFont val="Consolas"/>
        <family val="3"/>
        <charset val="238"/>
      </rPr>
      <t>,</t>
    </r>
  </si>
  <si>
    <r>
      <t>subscription_start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start_date</t>
    </r>
    <r>
      <rPr>
        <sz val="9"/>
        <color rgb="FF3A474E"/>
        <rFont val="Consolas"/>
        <family val="3"/>
        <charset val="238"/>
      </rPr>
      <t>,</t>
    </r>
  </si>
  <si>
    <r>
      <t>DATETIME_TRUNC</t>
    </r>
    <r>
      <rPr>
        <sz val="9"/>
        <color rgb="FF37474F"/>
        <rFont val="Consolas"/>
        <family val="3"/>
        <charset val="238"/>
      </rPr>
      <t>(</t>
    </r>
    <r>
      <rPr>
        <sz val="9"/>
        <color rgb="FF000000"/>
        <rFont val="Consolas"/>
        <family val="3"/>
        <charset val="238"/>
      </rPr>
      <t>subscription_start</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t>
    </r>
  </si>
  <si>
    <r>
      <t>subscription_end</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end_date</t>
    </r>
    <r>
      <rPr>
        <sz val="9"/>
        <color rgb="FF3A474E"/>
        <rFont val="Consolas"/>
        <family val="3"/>
        <charset val="238"/>
      </rPr>
      <t>,</t>
    </r>
  </si>
  <si>
    <r>
      <t>DATETIME_TRUNC</t>
    </r>
    <r>
      <rPr>
        <sz val="9"/>
        <color rgb="FF37474F"/>
        <rFont val="Consolas"/>
        <family val="3"/>
        <charset val="238"/>
      </rPr>
      <t>(</t>
    </r>
    <r>
      <rPr>
        <sz val="9"/>
        <color rgb="FF000000"/>
        <rFont val="Consolas"/>
        <family val="3"/>
        <charset val="238"/>
      </rPr>
      <t>subscription_end</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end_week</t>
    </r>
  </si>
  <si>
    <r>
      <t>FROM</t>
    </r>
    <r>
      <rPr>
        <sz val="9"/>
        <color rgb="FF3A474E"/>
        <rFont val="Consolas"/>
        <family val="3"/>
        <charset val="238"/>
      </rPr>
      <t xml:space="preserve"> </t>
    </r>
    <r>
      <rPr>
        <sz val="9"/>
        <color rgb="FF0D904F"/>
        <rFont val="Consolas"/>
        <family val="3"/>
        <charset val="238"/>
      </rPr>
      <t>`turing_data_analytics.subscriptions`</t>
    </r>
  </si>
  <si>
    <r>
      <t>ORDER</t>
    </r>
    <r>
      <rPr>
        <sz val="9"/>
        <color rgb="FF3A474E"/>
        <rFont val="Consolas"/>
        <family val="3"/>
        <charset val="238"/>
      </rPr>
      <t xml:space="preserve"> </t>
    </r>
    <r>
      <rPr>
        <sz val="9"/>
        <color rgb="FF3367D6"/>
        <rFont val="Consolas"/>
        <family val="3"/>
        <charset val="238"/>
      </rPr>
      <t>BY</t>
    </r>
    <r>
      <rPr>
        <sz val="9"/>
        <color rgb="FF3A474E"/>
        <rFont val="Consolas"/>
        <family val="3"/>
        <charset val="238"/>
      </rPr>
      <t xml:space="preserve"> </t>
    </r>
    <r>
      <rPr>
        <sz val="9"/>
        <color rgb="FF000000"/>
        <rFont val="Consolas"/>
        <family val="3"/>
        <charset val="238"/>
      </rPr>
      <t>subscription_start</t>
    </r>
    <r>
      <rPr>
        <sz val="9"/>
        <color rgb="FF37474F"/>
        <rFont val="Consolas"/>
        <family val="3"/>
        <charset val="238"/>
      </rPr>
      <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</si>
  <si>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 </t>
    </r>
    <r>
      <rPr>
        <sz val="9"/>
        <color rgb="FFF4511E"/>
        <rFont val="Consolas"/>
        <family val="3"/>
        <charset val="238"/>
      </rPr>
      <t>0</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week_1</t>
    </r>
    <r>
      <rPr>
        <sz val="9"/>
        <color rgb="FF3A474E"/>
        <rFont val="Consolas"/>
        <family val="3"/>
        <charset val="238"/>
      </rPr>
      <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</si>
  <si>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 </t>
    </r>
    <r>
      <rPr>
        <sz val="9"/>
        <color rgb="FFF4511E"/>
        <rFont val="Consolas"/>
        <family val="3"/>
        <charset val="238"/>
      </rPr>
      <t>1</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week_2</t>
    </r>
    <r>
      <rPr>
        <sz val="9"/>
        <color rgb="FF3A474E"/>
        <rFont val="Consolas"/>
        <family val="3"/>
        <charset val="238"/>
      </rPr>
      <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</si>
  <si>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 </t>
    </r>
    <r>
      <rPr>
        <sz val="9"/>
        <color rgb="FFF4511E"/>
        <rFont val="Consolas"/>
        <family val="3"/>
        <charset val="238"/>
      </rPr>
      <t>2</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week_3</t>
    </r>
    <r>
      <rPr>
        <sz val="9"/>
        <color rgb="FF3A474E"/>
        <rFont val="Consolas"/>
        <family val="3"/>
        <charset val="238"/>
      </rPr>
      <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</si>
  <si>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 </t>
    </r>
    <r>
      <rPr>
        <sz val="9"/>
        <color rgb="FFF4511E"/>
        <rFont val="Consolas"/>
        <family val="3"/>
        <charset val="238"/>
      </rPr>
      <t>3</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week_4</t>
    </r>
    <r>
      <rPr>
        <sz val="9"/>
        <color rgb="FF3A474E"/>
        <rFont val="Consolas"/>
        <family val="3"/>
        <charset val="238"/>
      </rPr>
      <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</si>
  <si>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 </t>
    </r>
    <r>
      <rPr>
        <sz val="9"/>
        <color rgb="FFF4511E"/>
        <rFont val="Consolas"/>
        <family val="3"/>
        <charset val="238"/>
      </rPr>
      <t>4</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week_5</t>
    </r>
    <r>
      <rPr>
        <sz val="9"/>
        <color rgb="FF3A474E"/>
        <rFont val="Consolas"/>
        <family val="3"/>
        <charset val="238"/>
      </rPr>
      <t>,</t>
    </r>
  </si>
  <si>
    <r>
      <t xml:space="preserve">    </t>
    </r>
    <r>
      <rPr>
        <sz val="9"/>
        <color rgb="FF3367D6"/>
        <rFont val="Consolas"/>
        <family val="3"/>
        <charset val="238"/>
      </rPr>
      <t>COUNT</t>
    </r>
    <r>
      <rPr>
        <sz val="9"/>
        <color rgb="FF37474F"/>
        <rFont val="Consolas"/>
        <family val="3"/>
        <charset val="238"/>
      </rPr>
      <t>(</t>
    </r>
    <r>
      <rPr>
        <sz val="9"/>
        <color rgb="FF3367D6"/>
        <rFont val="Consolas"/>
        <family val="3"/>
        <charset val="238"/>
      </rPr>
      <t>IF</t>
    </r>
    <r>
      <rPr>
        <sz val="9"/>
        <color rgb="FF37474F"/>
        <rFont val="Consolas"/>
        <family val="3"/>
        <charset val="238"/>
      </rPr>
      <t>(</t>
    </r>
    <r>
      <rPr>
        <sz val="9"/>
        <color rgb="FF3367D6"/>
        <rFont val="Consolas"/>
        <family val="3"/>
        <charset val="238"/>
      </rPr>
      <t>DATE_DIFF</t>
    </r>
    <r>
      <rPr>
        <sz val="9"/>
        <color rgb="FF37474F"/>
        <rFont val="Consolas"/>
        <family val="3"/>
        <charset val="238"/>
      </rPr>
      <t>(</t>
    </r>
    <r>
      <rPr>
        <sz val="9"/>
        <color rgb="FF000000"/>
        <rFont val="Consolas"/>
        <family val="3"/>
        <charset val="238"/>
      </rPr>
      <t>end_week</t>
    </r>
    <r>
      <rPr>
        <sz val="9"/>
        <color rgb="FF3A474E"/>
        <rFont val="Consolas"/>
        <family val="3"/>
        <charset val="238"/>
      </rPr>
      <t xml:space="preserve">, </t>
    </r>
    <r>
      <rPr>
        <sz val="9"/>
        <color rgb="FF000000"/>
        <rFont val="Consolas"/>
        <family val="3"/>
        <charset val="238"/>
      </rPr>
      <t>start_week</t>
    </r>
    <r>
      <rPr>
        <sz val="9"/>
        <color rgb="FF3A474E"/>
        <rFont val="Consolas"/>
        <family val="3"/>
        <charset val="238"/>
      </rPr>
      <t xml:space="preserve">, </t>
    </r>
    <r>
      <rPr>
        <sz val="9"/>
        <color rgb="FF000000"/>
        <rFont val="Consolas"/>
        <family val="3"/>
        <charset val="238"/>
      </rPr>
      <t>WEEK</t>
    </r>
    <r>
      <rPr>
        <sz val="9"/>
        <color rgb="FF37474F"/>
        <rFont val="Consolas"/>
        <family val="3"/>
        <charset val="238"/>
      </rPr>
      <t>)</t>
    </r>
    <r>
      <rPr>
        <sz val="9"/>
        <color rgb="FF3A474E"/>
        <rFont val="Consolas"/>
        <family val="3"/>
        <charset val="238"/>
      </rPr>
      <t xml:space="preserve"> = </t>
    </r>
    <r>
      <rPr>
        <sz val="9"/>
        <color rgb="FFF4511E"/>
        <rFont val="Consolas"/>
        <family val="3"/>
        <charset val="238"/>
      </rPr>
      <t>5</t>
    </r>
    <r>
      <rPr>
        <sz val="9"/>
        <color rgb="FF3A474E"/>
        <rFont val="Consolas"/>
        <family val="3"/>
        <charset val="238"/>
      </rPr>
      <t xml:space="preserve">, </t>
    </r>
    <r>
      <rPr>
        <sz val="9"/>
        <color rgb="FF000000"/>
        <rFont val="Consolas"/>
        <family val="3"/>
        <charset val="238"/>
      </rPr>
      <t>user</t>
    </r>
    <r>
      <rPr>
        <sz val="9"/>
        <color rgb="FF3A474E"/>
        <rFont val="Consolas"/>
        <family val="3"/>
        <charset val="238"/>
      </rPr>
      <t xml:space="preserve">, </t>
    </r>
    <r>
      <rPr>
        <sz val="9"/>
        <color rgb="FF3367D6"/>
        <rFont val="Consolas"/>
        <family val="3"/>
        <charset val="238"/>
      </rPr>
      <t>NULL</t>
    </r>
    <r>
      <rPr>
        <sz val="9"/>
        <color rgb="FF37474F"/>
        <rFont val="Consolas"/>
        <family val="3"/>
        <charset val="238"/>
      </rPr>
      <t>))</t>
    </r>
    <r>
      <rPr>
        <sz val="9"/>
        <color rgb="FF3A474E"/>
        <rFont val="Consolas"/>
        <family val="3"/>
        <charset val="238"/>
      </rPr>
      <t xml:space="preserve"> </t>
    </r>
    <r>
      <rPr>
        <sz val="9"/>
        <color rgb="FF3367D6"/>
        <rFont val="Consolas"/>
        <family val="3"/>
        <charset val="238"/>
      </rPr>
      <t>AS</t>
    </r>
    <r>
      <rPr>
        <sz val="9"/>
        <color rgb="FF3A474E"/>
        <rFont val="Consolas"/>
        <family val="3"/>
        <charset val="238"/>
      </rPr>
      <t xml:space="preserve"> </t>
    </r>
    <r>
      <rPr>
        <sz val="9"/>
        <color rgb="FF000000"/>
        <rFont val="Consolas"/>
        <family val="3"/>
        <charset val="238"/>
      </rPr>
      <t>week_6</t>
    </r>
  </si>
  <si>
    <t>Churned customers by cohort</t>
  </si>
  <si>
    <t>change to cohort 1</t>
  </si>
  <si>
    <t>Retained customers by cohort by Subscription Category</t>
  </si>
  <si>
    <t>Customer Retention by Cohort by Subscription Category</t>
  </si>
  <si>
    <t xml:space="preserve">        </t>
  </si>
  <si>
    <r>
      <t xml:space="preserve">  </t>
    </r>
    <r>
      <rPr>
        <sz val="9"/>
        <color rgb="FF3367D6"/>
        <rFont val="Consolas"/>
        <family val="3"/>
        <charset val="238"/>
      </rPr>
      <t>ORDER</t>
    </r>
    <r>
      <rPr>
        <sz val="9"/>
        <color rgb="FF3A474E"/>
        <rFont val="Consolas"/>
        <family val="3"/>
        <charset val="238"/>
      </rPr>
      <t xml:space="preserve"> </t>
    </r>
    <r>
      <rPr>
        <sz val="9"/>
        <color rgb="FF3367D6"/>
        <rFont val="Consolas"/>
        <family val="3"/>
        <charset val="238"/>
      </rPr>
      <t>BY</t>
    </r>
    <r>
      <rPr>
        <sz val="9"/>
        <color rgb="FF3A474E"/>
        <rFont val="Consolas"/>
        <family val="3"/>
        <charset val="238"/>
      </rPr>
      <t xml:space="preserve"> </t>
    </r>
    <r>
      <rPr>
        <sz val="9"/>
        <color rgb="FF000000"/>
        <rFont val="Consolas"/>
        <family val="3"/>
        <charset val="238"/>
      </rPr>
      <t>subscription_start</t>
    </r>
    <r>
      <rPr>
        <sz val="9"/>
        <color rgb="FF37474F"/>
        <rFont val="Consolas"/>
        <family val="3"/>
        <charset val="238"/>
      </rPr>
      <t>)</t>
    </r>
  </si>
  <si>
    <t xml:space="preserve">  </t>
  </si>
  <si>
    <t>Weekly subscription retention for 6 following weeks from start</t>
  </si>
  <si>
    <t>Prepared on data available on 07-02-2021</t>
  </si>
  <si>
    <t>SQL code for number of retained customers</t>
  </si>
  <si>
    <r>
      <t>(</t>
    </r>
    <r>
      <rPr>
        <sz val="9"/>
        <color rgb="FF3367D6"/>
        <rFont val="Consolas"/>
        <family val="3"/>
        <charset val="238"/>
      </rPr>
      <t>SELECT</t>
    </r>
    <r>
      <rPr>
        <sz val="9"/>
        <color rgb="FF3A474E"/>
        <rFont val="Consolas"/>
        <family val="3"/>
        <charset val="238"/>
      </rPr>
      <t xml:space="preserve"> </t>
    </r>
    <r>
      <rPr>
        <sz val="9"/>
        <color rgb="FF3367D6"/>
        <rFont val="Consolas"/>
        <family val="3"/>
        <charset val="238"/>
      </rPr>
      <t>DISTINCT</t>
    </r>
    <r>
      <rPr>
        <sz val="9"/>
        <color rgb="FF3A474E"/>
        <rFont val="Consolas"/>
        <family val="3"/>
        <charset val="238"/>
      </rPr>
      <t xml:space="preserve"> </t>
    </r>
    <r>
      <rPr>
        <sz val="9"/>
        <color rgb="FFD81B60"/>
        <rFont val="Consolas"/>
        <family val="3"/>
        <charset val="238"/>
      </rPr>
      <t>/*selecting distinct rows to remove duplicated rows; all columns are selected in CTE in case there are users with more than one category wchich can be churned in differnet weeks; country doesn't create duplicates; CTE result 274.362 rows*/</t>
    </r>
  </si>
  <si>
    <t>SQL code for number of retained customers by category</t>
  </si>
  <si>
    <r>
      <t xml:space="preserve">    </t>
    </r>
    <r>
      <rPr>
        <sz val="9"/>
        <color rgb="FF37474F"/>
        <rFont val="Consolas"/>
        <family val="3"/>
        <charset val="238"/>
      </rPr>
      <t>(</t>
    </r>
    <r>
      <rPr>
        <sz val="9"/>
        <color rgb="FF3367D6"/>
        <rFont val="Consolas"/>
        <family val="3"/>
        <charset val="238"/>
      </rPr>
      <t>SELECT</t>
    </r>
    <r>
      <rPr>
        <sz val="9"/>
        <color rgb="FF3A474E"/>
        <rFont val="Consolas"/>
        <family val="3"/>
        <charset val="238"/>
      </rPr>
      <t xml:space="preserve"> </t>
    </r>
    <r>
      <rPr>
        <sz val="9"/>
        <color rgb="FF3367D6"/>
        <rFont val="Consolas"/>
        <family val="3"/>
        <charset val="238"/>
      </rPr>
      <t>DISTINCT</t>
    </r>
    <r>
      <rPr>
        <sz val="9"/>
        <color rgb="FF3A474E"/>
        <rFont val="Consolas"/>
        <family val="3"/>
        <charset val="238"/>
      </rPr>
      <t xml:space="preserve"> </t>
    </r>
    <r>
      <rPr>
        <sz val="9"/>
        <color rgb="FFD81B60"/>
        <rFont val="Consolas"/>
        <family val="3"/>
        <charset val="238"/>
      </rPr>
      <t>/*selecting distinct rows to remove duplicated rows; all columns are selected in CTE in case there are users with more than one category wchich can be churned in differnet weeks; country doesn't create duplicates; CTE result 274.362 rows*/</t>
    </r>
  </si>
  <si>
    <t>SQL code for churned customers</t>
  </si>
  <si>
    <r>
      <t xml:space="preserve">  </t>
    </r>
    <r>
      <rPr>
        <sz val="9"/>
        <color rgb="FF3367D6"/>
        <rFont val="Consolas"/>
        <family val="3"/>
        <charset val="238"/>
      </rPr>
      <t>ORDER</t>
    </r>
    <r>
      <rPr>
        <sz val="9"/>
        <color rgb="FF3A474E"/>
        <rFont val="Consolas"/>
        <family val="3"/>
        <charset val="238"/>
      </rPr>
      <t xml:space="preserve"> </t>
    </r>
    <r>
      <rPr>
        <sz val="9"/>
        <color rgb="FF3367D6"/>
        <rFont val="Consolas"/>
        <family val="3"/>
        <charset val="238"/>
      </rPr>
      <t>BY</t>
    </r>
    <r>
      <rPr>
        <sz val="9"/>
        <color rgb="FF3A474E"/>
        <rFont val="Consolas"/>
        <family val="3"/>
        <charset val="238"/>
      </rPr>
      <t xml:space="preserve"> </t>
    </r>
    <r>
      <rPr>
        <sz val="9"/>
        <color rgb="FF000000"/>
        <rFont val="Consolas"/>
        <family val="3"/>
        <charset val="238"/>
      </rPr>
      <t>subscription_start</t>
    </r>
    <r>
      <rPr>
        <sz val="9"/>
        <color rgb="FF37474F"/>
        <rFont val="Consolas"/>
        <family val="3"/>
        <charset val="238"/>
      </rPr>
      <t>)</t>
    </r>
    <r>
      <rPr>
        <sz val="9"/>
        <color rgb="FF3A474E"/>
        <rFont val="Consolas"/>
        <family val="3"/>
        <charset val="238"/>
      </rPr>
      <t>,</t>
    </r>
  </si>
  <si>
    <t>SQL code for retention rate by category</t>
  </si>
  <si>
    <t>0.902</t>
  </si>
  <si>
    <t>0.882</t>
  </si>
  <si>
    <t>0.872</t>
  </si>
  <si>
    <t>0.861</t>
  </si>
  <si>
    <t>0.851</t>
  </si>
  <si>
    <t>0.942</t>
  </si>
  <si>
    <t>0.9</t>
  </si>
  <si>
    <t>0.878</t>
  </si>
  <si>
    <t>0.865</t>
  </si>
  <si>
    <t>0.853</t>
  </si>
  <si>
    <t>0.843</t>
  </si>
  <si>
    <t>0.881</t>
  </si>
  <si>
    <t>0.862</t>
  </si>
  <si>
    <t>0.846</t>
  </si>
  <si>
    <t>0.835</t>
  </si>
  <si>
    <t>0.829</t>
  </si>
  <si>
    <t>0.894</t>
  </si>
  <si>
    <t>0.877</t>
  </si>
  <si>
    <t>0.85</t>
  </si>
  <si>
    <t>0.845</t>
  </si>
  <si>
    <t>0.895</t>
  </si>
  <si>
    <t>0.864</t>
  </si>
  <si>
    <t>0.847</t>
  </si>
  <si>
    <t>0.874</t>
  </si>
  <si>
    <t>0.863</t>
  </si>
  <si>
    <t>0.906</t>
  </si>
  <si>
    <t>0.887</t>
  </si>
  <si>
    <t>0.941</t>
  </si>
  <si>
    <t>0.88</t>
  </si>
  <si>
    <t>0.867</t>
  </si>
  <si>
    <t>0.858</t>
  </si>
  <si>
    <t>0.854</t>
  </si>
  <si>
    <t>0.885</t>
  </si>
  <si>
    <t>0.838</t>
  </si>
  <si>
    <t>0.836</t>
  </si>
  <si>
    <t>0.901</t>
  </si>
  <si>
    <t>0.908</t>
  </si>
  <si>
    <t>0.891</t>
  </si>
  <si>
    <t>0.879</t>
  </si>
  <si>
    <t>0.875</t>
  </si>
  <si>
    <t>0.886</t>
  </si>
  <si>
    <t>0.949</t>
  </si>
  <si>
    <t>0.905</t>
  </si>
  <si>
    <t>0.889</t>
  </si>
  <si>
    <t>0.884</t>
  </si>
  <si>
    <t>0.888</t>
  </si>
  <si>
    <t>0.899</t>
  </si>
  <si>
    <t>0.954</t>
  </si>
  <si>
    <t>0.912</t>
  </si>
  <si>
    <t>0.904</t>
  </si>
  <si>
    <t>0.952</t>
  </si>
  <si>
    <t>0.922</t>
  </si>
  <si>
    <t>0.911</t>
  </si>
  <si>
    <t>0.903</t>
  </si>
  <si>
    <t>0.958</t>
  </si>
  <si>
    <t>0.965</t>
  </si>
  <si>
    <t>0.94</t>
  </si>
  <si>
    <t>0.966</t>
  </si>
  <si>
    <t>0.95</t>
  </si>
  <si>
    <t>0.97</t>
  </si>
  <si>
    <t>0.973</t>
  </si>
  <si>
    <t>0.951</t>
  </si>
  <si>
    <r>
      <t>ORDER</t>
    </r>
    <r>
      <rPr>
        <sz val="9"/>
        <color rgb="FF3A474E"/>
        <rFont val="Consolas"/>
        <family val="3"/>
        <charset val="238"/>
      </rPr>
      <t xml:space="preserve"> </t>
    </r>
    <r>
      <rPr>
        <sz val="9"/>
        <color rgb="FF3367D6"/>
        <rFont val="Consolas"/>
        <family val="3"/>
        <charset val="238"/>
      </rPr>
      <t>BY</t>
    </r>
    <r>
      <rPr>
        <sz val="9"/>
        <color rgb="FF3A474E"/>
        <rFont val="Consolas"/>
        <family val="3"/>
        <charset val="238"/>
      </rPr>
      <t xml:space="preserve"> </t>
    </r>
    <r>
      <rPr>
        <sz val="9"/>
        <color rgb="FF000000"/>
        <rFont val="Consolas"/>
        <family val="3"/>
        <charset val="238"/>
      </rPr>
      <t>subscription_start</t>
    </r>
    <r>
      <rPr>
        <sz val="9"/>
        <color rgb="FF37474F"/>
        <rFont val="Consolas"/>
        <family val="3"/>
        <charset val="238"/>
      </rPr>
      <t>)</t>
    </r>
    <r>
      <rPr>
        <sz val="9"/>
        <color rgb="FF3A474E"/>
        <rFont val="Consolas"/>
        <family val="3"/>
        <charset val="238"/>
      </rPr>
      <t>,</t>
    </r>
  </si>
  <si>
    <t>0.869</t>
  </si>
  <si>
    <t>0.857</t>
  </si>
  <si>
    <t>0.852</t>
  </si>
  <si>
    <t>0.883</t>
  </si>
  <si>
    <t>0.856</t>
  </si>
  <si>
    <t>0.947</t>
  </si>
  <si>
    <t>0.87</t>
  </si>
  <si>
    <t>0.907</t>
  </si>
  <si>
    <t>0.968</t>
  </si>
  <si>
    <t>SQL code for retention rate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</si>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</sst>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6" x14ac:knownFonts="1">
    <font>
      <sz val="10"/>
      <color rgb="FF000000"/>
      <name val="Arial"/>
      <scheme val="minor"/>
    </font>
    <font>
      <sz val="10"/>
      <color theme="1"/>
      <name val="Arial"/>
      <family val="2"/>
      <charset val="238"/>
      <scheme val="minor"/>
    </font>
    <font>
      <sz val="10"/>
      <color rgb="FF000000"/>
      <name val="Arial"/>
      <family val="2"/>
      <charset val="238"/>
      <scheme val="minor"/>
    </font>
    <font>
      <sz val="9"/>
      <color rgb="FF3367D6"/>
      <name val="Consolas"/>
      <family val="3"/>
      <charset val="238"/>
    </font>
    <font>
      <sz val="9"/>
      <color rgb="FF3A474E"/>
      <name val="Consolas"/>
      <family val="3"/>
      <charset val="238"/>
    </font>
    <font>
      <sz val="9"/>
      <color rgb="FF000000"/>
      <name val="Consolas"/>
      <family val="3"/>
      <charset val="238"/>
    </font>
    <font>
      <sz val="9"/>
      <color rgb="FF37474F"/>
      <name val="Consolas"/>
      <family val="3"/>
      <charset val="238"/>
    </font>
    <font>
      <sz val="9"/>
      <color rgb="FFD81B60"/>
      <name val="Consolas"/>
      <family val="3"/>
      <charset val="238"/>
    </font>
    <font>
      <sz val="9"/>
      <color rgb="FF0D904F"/>
      <name val="Consolas"/>
      <family val="3"/>
      <charset val="238"/>
    </font>
    <font>
      <sz val="9"/>
      <color rgb="FFF4511E"/>
      <name val="Consolas"/>
      <family val="3"/>
      <charset val="238"/>
    </font>
    <font>
      <sz val="9"/>
      <color rgb="FF000000"/>
      <name val="Arial"/>
      <family val="2"/>
      <charset val="238"/>
      <scheme val="minor"/>
    </font>
    <font>
      <b/>
      <sz val="10"/>
      <color rgb="FF000000"/>
      <name val="Arial"/>
      <family val="2"/>
      <charset val="238"/>
      <scheme val="minor"/>
    </font>
    <font>
      <b/>
      <sz val="10"/>
      <color theme="1"/>
      <name val="Arial"/>
      <family val="2"/>
      <charset val="238"/>
      <scheme val="minor"/>
    </font>
    <font>
      <b/>
      <sz val="12"/>
      <color rgb="FF000000"/>
      <name val="Arial"/>
      <family val="2"/>
      <charset val="238"/>
      <scheme val="minor"/>
    </font>
    <font>
      <b/>
      <sz val="16"/>
      <color rgb="FF000000"/>
      <name val="Arial"/>
      <family val="2"/>
      <charset val="238"/>
      <scheme val="minor"/>
    </font>
    <font>
      <sz val="12"/>
      <color rgb="FF000000"/>
      <name val="Arial"/>
      <family val="2"/>
      <charset val="238"/>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37">
    <xf numFmtId="0" fontId="0" fillId="0" borderId="0" xfId="0"/>
    <xf numFmtId="0" fontId="1" fillId="0" borderId="0" xfId="0" applyFont="1"/>
    <xf numFmtId="164" fontId="1" fillId="0" borderId="0" xfId="0" applyNumberFormat="1" applyFont="1"/>
    <xf numFmtId="3" fontId="1" fillId="0" borderId="0" xfId="0" applyNumberFormat="1" applyFont="1"/>
    <xf numFmtId="165" fontId="1" fillId="0" borderId="0" xfId="0" applyNumberFormat="1"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10" fillId="2" borderId="0" xfId="0" applyFont="1" applyFill="1" applyAlignment="1">
      <alignment vertical="center"/>
    </xf>
    <xf numFmtId="0" fontId="11" fillId="0" borderId="0" xfId="0" applyFont="1"/>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22" fontId="0" fillId="0" borderId="0" xfId="0" applyNumberFormat="1"/>
    <xf numFmtId="164" fontId="0" fillId="0" borderId="0" xfId="0" applyNumberFormat="1"/>
    <xf numFmtId="3" fontId="0" fillId="0" borderId="0" xfId="0" applyNumberFormat="1"/>
    <xf numFmtId="3" fontId="11" fillId="0" borderId="0" xfId="0" applyNumberFormat="1" applyFont="1"/>
    <xf numFmtId="165" fontId="0" fillId="0" borderId="0" xfId="1" applyNumberFormat="1" applyFont="1"/>
    <xf numFmtId="165" fontId="11" fillId="0" borderId="0" xfId="0" applyNumberFormat="1" applyFont="1"/>
    <xf numFmtId="3" fontId="2" fillId="0" borderId="0" xfId="0" applyNumberFormat="1" applyFont="1"/>
    <xf numFmtId="165" fontId="2" fillId="0" borderId="0" xfId="0" applyNumberFormat="1" applyFont="1"/>
    <xf numFmtId="164" fontId="2" fillId="0" borderId="0" xfId="0" applyNumberFormat="1" applyFont="1"/>
    <xf numFmtId="164" fontId="11" fillId="0" borderId="0" xfId="0" applyNumberFormat="1" applyFont="1"/>
    <xf numFmtId="0" fontId="11" fillId="0" borderId="0" xfId="0" applyFont="1" applyAlignment="1">
      <alignment horizontal="right"/>
    </xf>
    <xf numFmtId="9" fontId="0" fillId="0" borderId="0" xfId="1" applyFont="1"/>
    <xf numFmtId="9" fontId="1" fillId="0" borderId="0" xfId="0" applyNumberFormat="1" applyFont="1"/>
    <xf numFmtId="0" fontId="2" fillId="0" borderId="0" xfId="0" applyFont="1" applyAlignment="1">
      <alignment horizontal="right"/>
    </xf>
    <xf numFmtId="0" fontId="12" fillId="0" borderId="0" xfId="0" applyFont="1"/>
    <xf numFmtId="3" fontId="12" fillId="0" borderId="0" xfId="0" applyNumberFormat="1" applyFont="1"/>
    <xf numFmtId="0" fontId="13" fillId="0" borderId="0" xfId="0" applyFont="1"/>
    <xf numFmtId="0" fontId="14" fillId="0" borderId="0" xfId="0" applyFont="1"/>
    <xf numFmtId="0" fontId="15" fillId="0" borderId="0" xfId="0" applyFont="1"/>
    <xf numFmtId="3" fontId="13" fillId="0" borderId="0" xfId="0" applyNumberFormat="1" applyFont="1"/>
    <xf numFmtId="164" fontId="0" fillId="0" borderId="0" xfId="0" applyNumberFormat="1" applyAlignment="1">
      <alignment horizontal="left"/>
    </xf>
    <xf numFmtId="9" fontId="2" fillId="0" borderId="0" xfId="1" applyFont="1"/>
    <xf numFmtId="9" fontId="2" fillId="0" borderId="0" xfId="0" applyNumberFormat="1" applyFont="1"/>
    <xf numFmtId="9"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372534</xdr:colOff>
      <xdr:row>2</xdr:row>
      <xdr:rowOff>16935</xdr:rowOff>
    </xdr:from>
    <xdr:to>
      <xdr:col>25</xdr:col>
      <xdr:colOff>321733</xdr:colOff>
      <xdr:row>160</xdr:row>
      <xdr:rowOff>33866</xdr:rowOff>
    </xdr:to>
    <xdr:sp macro="" textlink="">
      <xdr:nvSpPr>
        <xdr:cNvPr id="2" name="TextBox 1">
          <a:extLst>
            <a:ext uri="{FF2B5EF4-FFF2-40B4-BE49-F238E27FC236}">
              <a16:creationId xmlns:a16="http://schemas.microsoft.com/office/drawing/2014/main" id="{7EBBF8F5-594E-4A34-AEA4-9DE1F7C33EF8}"/>
            </a:ext>
          </a:extLst>
        </xdr:cNvPr>
        <xdr:cNvSpPr txBox="1"/>
      </xdr:nvSpPr>
      <xdr:spPr>
        <a:xfrm>
          <a:off x="11506201" y="457202"/>
          <a:ext cx="3708399" cy="10735731"/>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b="1"/>
            <a:t>Comments:</a:t>
          </a:r>
        </a:p>
        <a:p>
          <a:endParaRPr lang="pl-PL" sz="1100" b="1"/>
        </a:p>
        <a:p>
          <a:r>
            <a:rPr lang="pl-PL" sz="1100"/>
            <a:t>1. The data set</a:t>
          </a:r>
          <a:r>
            <a:rPr lang="pl-PL" sz="1100" baseline="0"/>
            <a:t> </a:t>
          </a:r>
          <a:r>
            <a:rPr lang="pl-PL" sz="1100"/>
            <a:t>most likely does not contain complete</a:t>
          </a:r>
          <a:r>
            <a:rPr lang="pl-PL" sz="1100" baseline="0"/>
            <a:t> data on subscriptions</a:t>
          </a:r>
          <a:r>
            <a:rPr lang="pl-PL" sz="1100"/>
            <a:t> gained and churned in last week, starting 31-01-2021.</a:t>
          </a:r>
          <a:r>
            <a:rPr lang="pl-PL" sz="1100" baseline="0"/>
            <a:t> The number of starting customers for cohort 14 appears incomplete compared to previous cohorts, there's no data on churned customers for this cohort and most likely not complete data on churned customers for that week (31-01-2021), which is last week for cohorts 9 to 14. </a:t>
          </a:r>
        </a:p>
        <a:p>
          <a:endParaRPr lang="pl-PL" sz="1100" baseline="0"/>
        </a:p>
        <a:p>
          <a:r>
            <a:rPr lang="pl-PL" sz="1100" baseline="0"/>
            <a:t>2. Since data for </a:t>
          </a:r>
          <a:r>
            <a:rPr lang="pl-PL" sz="1100" baseline="0">
              <a:solidFill>
                <a:schemeClr val="dk1"/>
              </a:solidFill>
              <a:effectLst/>
              <a:latin typeface="+mn-lt"/>
              <a:ea typeface="+mn-ea"/>
              <a:cs typeface="+mn-cs"/>
            </a:rPr>
            <a:t>week 31-01-2021  is possibly incomplete, the </a:t>
          </a:r>
          <a:r>
            <a:rPr lang="pl-PL" sz="1100" baseline="0"/>
            <a:t>analysis in the following points, including aggregations and statistics, is based on weeks/cohorts 1 to 13 only, excluding data available at the time of preparing this analysis for week/cohort 31-01-2021.</a:t>
          </a:r>
        </a:p>
        <a:p>
          <a:endParaRPr lang="pl-PL" sz="1100" baseline="0"/>
        </a:p>
        <a:p>
          <a:r>
            <a:rPr lang="pl-PL" sz="1100" baseline="0"/>
            <a:t>3. The biggest drop in retention (highest churn) occurs in the first week of subscription (onboarding period); on average 5% customers churn in the first week. The second highest is the second week after subscription; on average 3% of customers churn in the second week. The average churn in subsequent weeks is up to 1%.</a:t>
          </a:r>
        </a:p>
        <a:p>
          <a:endParaRPr lang="pl-PL" sz="1100" baseline="0"/>
        </a:p>
        <a:p>
          <a:r>
            <a:rPr lang="pl-PL" sz="1100" baseline="0"/>
            <a:t>4. The retention rate for cohort 1, which is the cohort with the lowest retention rate, is 94% at week 1 and 85% at week 6. The retention rate increases from that point for each subsequent cohort up to cohort 8, which is the cohort with the highest retention rate, with 97% at week 1 and 93% at week 6. The retention rate at week 6 is 9 percentage points higher than at the same week for cohort 1.The retention rate drops again for each successive cohort from 9 to 13. Cohort 13 has a 95% retention rate at week 1.</a:t>
          </a:r>
        </a:p>
        <a:p>
          <a:endParaRPr lang="pl-PL" sz="1100" baseline="0"/>
        </a:p>
        <a:p>
          <a:r>
            <a:rPr lang="pl-PL" sz="1100" baseline="0"/>
            <a:t>5. Considering only the retention rate, the best cohort is cohort 8 and the worst cohort is cohort 1, but this does not relate to the number of retained customers, which actually generates revenue. Cohort 8, compared to cohort 1, has a lower number of subscribers in week 1, and the number of retained subscribers in week 6 is slightly lower than in the same week for cohort 1. In terms of the number of retained subscribers, cohort 6 is the most successful.</a:t>
          </a:r>
        </a:p>
        <a:p>
          <a:endParaRPr lang="pl-PL" sz="1100" baseline="0"/>
        </a:p>
        <a:p>
          <a:r>
            <a:rPr lang="pl-PL" sz="1100" baseline="0"/>
            <a:t>6. Retention by category - there are no significant differences in the retention rate in each category. Desktop is the largest category in terms of the number of subscriptions - 58% of the total; Mobile - 40% of the total, Tablet - 2%.</a:t>
          </a:r>
        </a:p>
        <a:p>
          <a:endParaRPr lang="pl-PL" sz="1100" baseline="0"/>
        </a:p>
        <a:p>
          <a:endParaRPr lang="pl-PL" sz="1100" baseline="0"/>
        </a:p>
        <a:p>
          <a:r>
            <a:rPr lang="pl-PL" sz="1100" b="1" baseline="0"/>
            <a:t>Recommendations:</a:t>
          </a:r>
        </a:p>
        <a:p>
          <a:endParaRPr lang="pl-PL" sz="1100" b="1" baseline="0"/>
        </a:p>
        <a:p>
          <a:r>
            <a:rPr lang="pl-PL" sz="1100" b="0" baseline="0"/>
            <a:t>1. Verify the reasons for the decline in retention rates in successive cohorts from cohort 8 to cohort 13. Take action to restore retention rates from cohort 8.</a:t>
          </a:r>
        </a:p>
        <a:p>
          <a:endParaRPr lang="pl-PL" sz="1100" b="0" baseline="0"/>
        </a:p>
        <a:p>
          <a:r>
            <a:rPr lang="pl-PL" sz="1100" b="0" baseline="0"/>
            <a:t>2. Compare the campaign for cohort 6, which appears to be the most successful in attracting new subscribers. Try to identify what drove the success of this campaign.</a:t>
          </a:r>
        </a:p>
        <a:p>
          <a:endParaRPr lang="pl-PL" sz="1100" b="0" baseline="0"/>
        </a:p>
        <a:p>
          <a:r>
            <a:rPr lang="pl-PL" sz="1100" b="0" baseline="0"/>
            <a:t>3. Take the campaign from cohort 6 and the orboarding from cohort 8 and make them work together.</a:t>
          </a:r>
        </a:p>
        <a:p>
          <a:endParaRPr lang="pl-PL" sz="1100" b="0" baseline="0"/>
        </a:p>
        <a:p>
          <a:endParaRPr lang="pl-PL" sz="1100" b="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Patrycja Danilczuk" id="{33BB0F07-D51A-428F-9753-2B5926319F6D}" userId="35c55d006493a615"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24" dT="2023-11-28T07:49:06.61" personId="{33BB0F07-D51A-428F-9753-2B5926319F6D}" id="{76AAE173-55A5-4869-9AD4-EA7267690398}">
    <text>Cohort 31-01-2021 excluded from calculations of AVG MIN MAX - no churned data provided for this week yet</text>
  </threadedComment>
  <threadedComment ref="N106" dT="2023-11-28T07:49:06.61" personId="{33BB0F07-D51A-428F-9753-2B5926319F6D}" id="{98AAFCF9-0C20-4DD2-9ABA-CF308F316320}">
    <text>Cohort 31-01-2021 excluded from calculations of AVG MIN MAX - no churned data provided for this week yet</text>
  </threadedComment>
  <threadedComment ref="N142" dT="2023-11-28T07:49:06.61" personId="{33BB0F07-D51A-428F-9753-2B5926319F6D}" id="{ABF360A8-A205-48AC-9F51-32A6B0EDE500}">
    <text>Cohort 31-01-2021 excluded from calculations of AVG MIN MAX - no churned data provided for this week yet</text>
  </threadedComment>
  <threadedComment ref="N179" dT="2023-11-28T07:49:06.61" personId="{33BB0F07-D51A-428F-9753-2B5926319F6D}" id="{1C9C66C2-B08D-4F80-AA91-801DFFF1251C}">
    <text>Cohort 31-01-2021 excluded from calculations of AVG MIN MAX - no churned data provided for this week yet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2CE41-4750-49CC-AEAD-3FBE88ECC03B}">
  <sheetPr filterMode="1">
    <tabColor theme="7"/>
  </sheetPr>
  <dimension ref="A1:AA196"/>
  <sheetViews>
    <sheetView showGridLines="0" tabSelected="1" zoomScale="90" zoomScaleNormal="90" workbookViewId="0">
      <selection activeCell="O9" sqref="O9"/>
    </sheetView>
  </sheetViews>
  <sheetFormatPr defaultRowHeight="13.2" outlineLevelRow="1" outlineLevelCol="1" x14ac:dyDescent="0.25"/>
  <cols>
    <col min="1" max="1" width="6.44140625" customWidth="1"/>
    <col min="2" max="2" width="11.88671875" customWidth="1" outlineLevel="1"/>
    <col min="3" max="9" width="8.88671875" customWidth="1" outlineLevel="1"/>
    <col min="10" max="10" width="3.21875" customWidth="1" outlineLevel="1"/>
    <col min="11" max="11" width="3.5546875" customWidth="1"/>
    <col min="12" max="12" width="12" customWidth="1"/>
    <col min="13" max="13" width="11.33203125" customWidth="1"/>
    <col min="21" max="21" width="10.33203125" bestFit="1" customWidth="1"/>
  </cols>
  <sheetData>
    <row r="1" spans="1:27" x14ac:dyDescent="0.25">
      <c r="A1" t="s">
        <v>215</v>
      </c>
    </row>
    <row r="2" spans="1:27" s="9" customFormat="1" ht="21" x14ac:dyDescent="0.4">
      <c r="A2" s="30" t="s">
        <v>133</v>
      </c>
    </row>
    <row r="3" spans="1:27" s="9" customFormat="1" x14ac:dyDescent="0.25">
      <c r="A3" s="5" t="s">
        <v>134</v>
      </c>
    </row>
    <row r="5" spans="1:27" s="31" customFormat="1" ht="15.6" x14ac:dyDescent="0.3">
      <c r="B5" s="29" t="s">
        <v>108</v>
      </c>
      <c r="L5" s="29" t="s">
        <v>109</v>
      </c>
    </row>
    <row r="7" spans="1:27" x14ac:dyDescent="0.25">
      <c r="B7" s="9" t="s">
        <v>0</v>
      </c>
      <c r="C7" s="9" t="s">
        <v>2</v>
      </c>
      <c r="D7" s="9" t="s">
        <v>3</v>
      </c>
      <c r="E7" s="9" t="s">
        <v>4</v>
      </c>
      <c r="F7" s="9" t="s">
        <v>5</v>
      </c>
      <c r="G7" s="9" t="s">
        <v>6</v>
      </c>
      <c r="H7" s="9" t="s">
        <v>7</v>
      </c>
      <c r="I7" s="9" t="s">
        <v>8</v>
      </c>
      <c r="L7" s="9" t="s">
        <v>0</v>
      </c>
      <c r="M7" s="9" t="s">
        <v>2</v>
      </c>
      <c r="N7" s="9" t="s">
        <v>3</v>
      </c>
      <c r="O7" s="9" t="s">
        <v>4</v>
      </c>
      <c r="P7" s="9" t="s">
        <v>5</v>
      </c>
      <c r="Q7" s="9" t="s">
        <v>6</v>
      </c>
      <c r="R7" s="9" t="s">
        <v>7</v>
      </c>
      <c r="S7" s="9" t="s">
        <v>8</v>
      </c>
      <c r="U7" s="14"/>
      <c r="V7" s="17"/>
      <c r="W7" s="17"/>
      <c r="X7" s="17"/>
      <c r="Y7" s="17"/>
      <c r="Z7" s="17"/>
      <c r="AA7" s="17"/>
    </row>
    <row r="8" spans="1:27" x14ac:dyDescent="0.25">
      <c r="A8">
        <v>1</v>
      </c>
      <c r="B8" s="33">
        <v>44136</v>
      </c>
      <c r="C8" s="15">
        <v>20085</v>
      </c>
      <c r="D8" s="15">
        <v>18930</v>
      </c>
      <c r="E8" s="15">
        <v>18095</v>
      </c>
      <c r="F8" s="15">
        <v>17671</v>
      </c>
      <c r="G8" s="15">
        <v>17452</v>
      </c>
      <c r="H8" s="15">
        <v>17212</v>
      </c>
      <c r="I8" s="15">
        <v>17018</v>
      </c>
      <c r="K8">
        <v>1</v>
      </c>
      <c r="L8" s="33">
        <v>44136</v>
      </c>
      <c r="M8" s="24">
        <f>C8/$C8</f>
        <v>1</v>
      </c>
      <c r="N8" s="24">
        <f>D8/$C8</f>
        <v>0.94249439880507846</v>
      </c>
      <c r="O8" s="24">
        <f>E8/$C8</f>
        <v>0.9009210853871048</v>
      </c>
      <c r="P8" s="24">
        <f>F8/$C8</f>
        <v>0.87981080408264878</v>
      </c>
      <c r="Q8" s="24">
        <f t="shared" ref="O8:S20" si="0">G8/$C8</f>
        <v>0.86890714463529994</v>
      </c>
      <c r="R8" s="24">
        <f t="shared" si="0"/>
        <v>0.85695792880258903</v>
      </c>
      <c r="S8" s="24">
        <f>I8/$C8</f>
        <v>0.84729897933781428</v>
      </c>
      <c r="U8" s="14"/>
      <c r="V8" s="17"/>
      <c r="W8" s="17"/>
      <c r="X8" s="17"/>
      <c r="Y8" s="17"/>
      <c r="Z8" s="17"/>
      <c r="AA8" s="17"/>
    </row>
    <row r="9" spans="1:27" x14ac:dyDescent="0.25">
      <c r="A9">
        <v>2</v>
      </c>
      <c r="B9" s="33">
        <v>44143</v>
      </c>
      <c r="C9" s="15">
        <v>16248</v>
      </c>
      <c r="D9" s="15">
        <v>15314</v>
      </c>
      <c r="E9" s="15">
        <v>14537</v>
      </c>
      <c r="F9" s="15">
        <v>14257</v>
      </c>
      <c r="G9" s="15">
        <v>14049</v>
      </c>
      <c r="H9" s="15">
        <v>13847</v>
      </c>
      <c r="I9" s="15">
        <v>13750</v>
      </c>
      <c r="K9">
        <v>2</v>
      </c>
      <c r="L9" s="33">
        <v>44143</v>
      </c>
      <c r="M9" s="24">
        <f t="shared" ref="M9:N21" si="1">C9/$C9</f>
        <v>1</v>
      </c>
      <c r="N9" s="24">
        <f t="shared" si="1"/>
        <v>0.94251600196947316</v>
      </c>
      <c r="O9" s="24">
        <f t="shared" si="0"/>
        <v>0.89469473165928115</v>
      </c>
      <c r="P9" s="24">
        <f t="shared" si="0"/>
        <v>0.87746184145741013</v>
      </c>
      <c r="Q9" s="24">
        <f t="shared" si="0"/>
        <v>0.86466026587887745</v>
      </c>
      <c r="R9" s="24">
        <f t="shared" si="0"/>
        <v>0.85222796651895616</v>
      </c>
      <c r="S9" s="24">
        <f t="shared" si="0"/>
        <v>0.84625800098473658</v>
      </c>
      <c r="U9" s="14"/>
      <c r="V9" s="17"/>
      <c r="W9" s="17"/>
      <c r="X9" s="17"/>
      <c r="Y9" s="17"/>
      <c r="Z9" s="17"/>
      <c r="AA9" s="17"/>
    </row>
    <row r="10" spans="1:27" x14ac:dyDescent="0.25">
      <c r="A10">
        <v>3</v>
      </c>
      <c r="B10" s="33">
        <v>44150</v>
      </c>
      <c r="C10" s="15">
        <v>17972</v>
      </c>
      <c r="D10" s="15">
        <v>16937</v>
      </c>
      <c r="E10" s="15">
        <v>16212</v>
      </c>
      <c r="F10" s="15">
        <v>15866</v>
      </c>
      <c r="G10" s="15">
        <v>15623</v>
      </c>
      <c r="H10" s="15">
        <v>15465</v>
      </c>
      <c r="I10" s="15">
        <v>15390</v>
      </c>
      <c r="K10">
        <v>3</v>
      </c>
      <c r="L10" s="33">
        <v>44150</v>
      </c>
      <c r="M10" s="24">
        <f t="shared" si="1"/>
        <v>1</v>
      </c>
      <c r="N10" s="24">
        <f t="shared" si="1"/>
        <v>0.94241041620298238</v>
      </c>
      <c r="O10" s="24">
        <f t="shared" si="0"/>
        <v>0.90206988649009567</v>
      </c>
      <c r="P10" s="24">
        <f t="shared" si="0"/>
        <v>0.88281771644780771</v>
      </c>
      <c r="Q10" s="24">
        <f t="shared" si="0"/>
        <v>0.86929668373024704</v>
      </c>
      <c r="R10" s="24">
        <f t="shared" si="0"/>
        <v>0.86050523035833515</v>
      </c>
      <c r="S10" s="24">
        <f t="shared" si="0"/>
        <v>0.85633207211217455</v>
      </c>
      <c r="U10" s="14"/>
      <c r="V10" s="17"/>
      <c r="W10" s="17"/>
      <c r="X10" s="17"/>
      <c r="Y10" s="17"/>
      <c r="Z10" s="17"/>
      <c r="AA10" s="17"/>
    </row>
    <row r="11" spans="1:27" x14ac:dyDescent="0.25">
      <c r="A11">
        <v>4</v>
      </c>
      <c r="B11" s="33">
        <v>44157</v>
      </c>
      <c r="C11" s="15">
        <v>19932</v>
      </c>
      <c r="D11" s="15">
        <v>18868</v>
      </c>
      <c r="E11" s="15">
        <v>18042</v>
      </c>
      <c r="F11" s="15">
        <v>17673</v>
      </c>
      <c r="G11" s="15">
        <v>17436</v>
      </c>
      <c r="H11" s="15">
        <v>17342</v>
      </c>
      <c r="I11" s="15">
        <v>17318</v>
      </c>
      <c r="K11">
        <v>4</v>
      </c>
      <c r="L11" s="33">
        <v>44157</v>
      </c>
      <c r="M11" s="24">
        <f t="shared" si="1"/>
        <v>1</v>
      </c>
      <c r="N11" s="24">
        <f t="shared" si="1"/>
        <v>0.94661850290989369</v>
      </c>
      <c r="O11" s="24">
        <f t="shared" si="0"/>
        <v>0.90517760385310053</v>
      </c>
      <c r="P11" s="24">
        <f t="shared" si="0"/>
        <v>0.88666465984346776</v>
      </c>
      <c r="Q11" s="24">
        <f t="shared" si="0"/>
        <v>0.87477423239012642</v>
      </c>
      <c r="R11" s="24">
        <f t="shared" si="0"/>
        <v>0.87005819787276739</v>
      </c>
      <c r="S11" s="24">
        <f t="shared" si="0"/>
        <v>0.86885410395344165</v>
      </c>
      <c r="U11" s="14"/>
      <c r="V11" s="17"/>
      <c r="W11" s="17"/>
      <c r="X11" s="17"/>
      <c r="Y11" s="17"/>
      <c r="Z11" s="17"/>
      <c r="AA11" s="17"/>
    </row>
    <row r="12" spans="1:27" x14ac:dyDescent="0.25">
      <c r="A12">
        <v>5</v>
      </c>
      <c r="B12" s="33">
        <v>44164</v>
      </c>
      <c r="C12" s="15">
        <v>22303</v>
      </c>
      <c r="D12" s="15">
        <v>21162</v>
      </c>
      <c r="E12" s="15">
        <v>20192</v>
      </c>
      <c r="F12" s="15">
        <v>19812</v>
      </c>
      <c r="G12" s="15">
        <v>19688</v>
      </c>
      <c r="H12" s="15">
        <v>19641</v>
      </c>
      <c r="I12" s="15">
        <v>19582</v>
      </c>
      <c r="K12">
        <v>5</v>
      </c>
      <c r="L12" s="33">
        <v>44164</v>
      </c>
      <c r="M12" s="24">
        <f t="shared" si="1"/>
        <v>1</v>
      </c>
      <c r="N12" s="24">
        <f t="shared" si="1"/>
        <v>0.94884096309913468</v>
      </c>
      <c r="O12" s="24">
        <f t="shared" si="0"/>
        <v>0.90534905618078287</v>
      </c>
      <c r="P12" s="24">
        <f t="shared" si="0"/>
        <v>0.88831098955297494</v>
      </c>
      <c r="Q12" s="24">
        <f t="shared" si="0"/>
        <v>0.88275119939021651</v>
      </c>
      <c r="R12" s="24">
        <f t="shared" si="0"/>
        <v>0.88064385957046132</v>
      </c>
      <c r="S12" s="24">
        <f t="shared" si="0"/>
        <v>0.87799847554140698</v>
      </c>
      <c r="U12" s="14"/>
      <c r="V12" s="17"/>
      <c r="W12" s="17"/>
      <c r="X12" s="17"/>
      <c r="Y12" s="17"/>
      <c r="Z12" s="17"/>
      <c r="AA12" s="17"/>
    </row>
    <row r="13" spans="1:27" x14ac:dyDescent="0.25">
      <c r="A13">
        <v>6</v>
      </c>
      <c r="B13" s="33">
        <v>44171</v>
      </c>
      <c r="C13" s="15">
        <v>28550</v>
      </c>
      <c r="D13" s="15">
        <v>27196</v>
      </c>
      <c r="E13" s="15">
        <v>26325</v>
      </c>
      <c r="F13" s="15">
        <v>26090</v>
      </c>
      <c r="G13" s="15">
        <v>26015</v>
      </c>
      <c r="H13" s="15">
        <v>25885</v>
      </c>
      <c r="I13" s="15">
        <v>25814</v>
      </c>
      <c r="K13">
        <v>6</v>
      </c>
      <c r="L13" s="33">
        <v>44171</v>
      </c>
      <c r="M13" s="24">
        <f t="shared" si="1"/>
        <v>1</v>
      </c>
      <c r="N13" s="24">
        <f t="shared" si="1"/>
        <v>0.95257443082311732</v>
      </c>
      <c r="O13" s="24">
        <f t="shared" si="0"/>
        <v>0.92206654991243431</v>
      </c>
      <c r="P13" s="24">
        <f t="shared" si="0"/>
        <v>0.91383537653239932</v>
      </c>
      <c r="Q13" s="24">
        <f t="shared" si="0"/>
        <v>0.91120840630472855</v>
      </c>
      <c r="R13" s="24">
        <f t="shared" si="0"/>
        <v>0.90665499124343263</v>
      </c>
      <c r="S13" s="24">
        <f t="shared" si="0"/>
        <v>0.90416812609457098</v>
      </c>
      <c r="U13" s="14"/>
      <c r="V13" s="17"/>
      <c r="W13" s="17"/>
      <c r="X13" s="17"/>
      <c r="Y13" s="17"/>
      <c r="Z13" s="17"/>
      <c r="AA13" s="17"/>
    </row>
    <row r="14" spans="1:27" x14ac:dyDescent="0.25">
      <c r="A14">
        <v>7</v>
      </c>
      <c r="B14" s="33">
        <v>44178</v>
      </c>
      <c r="C14" s="15">
        <v>25545</v>
      </c>
      <c r="D14" s="15">
        <v>24464</v>
      </c>
      <c r="E14" s="15">
        <v>23816</v>
      </c>
      <c r="F14" s="15">
        <v>23742</v>
      </c>
      <c r="G14" s="15">
        <v>23623</v>
      </c>
      <c r="H14" s="15">
        <v>23533</v>
      </c>
      <c r="I14" s="15">
        <v>23471</v>
      </c>
      <c r="K14">
        <v>7</v>
      </c>
      <c r="L14" s="33">
        <v>44178</v>
      </c>
      <c r="M14" s="24">
        <f t="shared" si="1"/>
        <v>1</v>
      </c>
      <c r="N14" s="24">
        <f>D14/$C14</f>
        <v>0.95768252104129969</v>
      </c>
      <c r="O14" s="24">
        <f t="shared" si="0"/>
        <v>0.93231552162849873</v>
      </c>
      <c r="P14" s="24">
        <f t="shared" si="0"/>
        <v>0.92941867293012326</v>
      </c>
      <c r="Q14" s="24">
        <f t="shared" si="0"/>
        <v>0.92476022705030336</v>
      </c>
      <c r="R14" s="24">
        <f t="shared" si="0"/>
        <v>0.92123703268741441</v>
      </c>
      <c r="S14" s="24">
        <f t="shared" si="0"/>
        <v>0.91880994323742415</v>
      </c>
      <c r="U14" s="14"/>
      <c r="V14" s="17"/>
      <c r="W14" s="17"/>
      <c r="X14" s="17"/>
      <c r="Y14" s="17"/>
      <c r="Z14" s="17"/>
      <c r="AA14" s="17"/>
    </row>
    <row r="15" spans="1:27" x14ac:dyDescent="0.25">
      <c r="A15">
        <v>8</v>
      </c>
      <c r="B15" s="33">
        <v>44185</v>
      </c>
      <c r="C15" s="15">
        <v>18190</v>
      </c>
      <c r="D15" s="15">
        <v>17606</v>
      </c>
      <c r="E15" s="15">
        <v>17305</v>
      </c>
      <c r="F15" s="15">
        <v>17193</v>
      </c>
      <c r="G15" s="15">
        <v>17109</v>
      </c>
      <c r="H15" s="15">
        <v>17040</v>
      </c>
      <c r="I15" s="15">
        <v>16992</v>
      </c>
      <c r="K15">
        <v>8</v>
      </c>
      <c r="L15" s="33">
        <v>44185</v>
      </c>
      <c r="M15" s="24">
        <f t="shared" si="1"/>
        <v>1</v>
      </c>
      <c r="N15" s="24">
        <f t="shared" si="1"/>
        <v>0.96789444749862563</v>
      </c>
      <c r="O15" s="24">
        <f t="shared" si="0"/>
        <v>0.95134689389774596</v>
      </c>
      <c r="P15" s="24">
        <f t="shared" si="0"/>
        <v>0.94518966465090715</v>
      </c>
      <c r="Q15" s="24">
        <f t="shared" si="0"/>
        <v>0.94057174271577793</v>
      </c>
      <c r="R15" s="24">
        <f t="shared" si="0"/>
        <v>0.93677844969763602</v>
      </c>
      <c r="S15" s="24">
        <f t="shared" si="0"/>
        <v>0.93413963716327653</v>
      </c>
      <c r="U15" s="14"/>
      <c r="V15" s="17"/>
      <c r="W15" s="17"/>
      <c r="X15" s="17"/>
      <c r="Y15" s="17"/>
      <c r="Z15" s="17"/>
      <c r="AA15" s="17"/>
    </row>
    <row r="16" spans="1:27" x14ac:dyDescent="0.25">
      <c r="A16">
        <v>9</v>
      </c>
      <c r="B16" s="33">
        <v>44192</v>
      </c>
      <c r="C16" s="15">
        <v>17060</v>
      </c>
      <c r="D16" s="15">
        <v>16527</v>
      </c>
      <c r="E16" s="15">
        <v>16137</v>
      </c>
      <c r="F16" s="15">
        <v>15968</v>
      </c>
      <c r="G16" s="15">
        <v>15870</v>
      </c>
      <c r="H16" s="15">
        <v>15775</v>
      </c>
      <c r="I16" s="15">
        <v>15771</v>
      </c>
      <c r="K16">
        <v>9</v>
      </c>
      <c r="L16" s="33">
        <v>44192</v>
      </c>
      <c r="M16" s="24">
        <f t="shared" si="1"/>
        <v>1</v>
      </c>
      <c r="N16" s="24">
        <f>D16/$C16</f>
        <v>0.96875732708089102</v>
      </c>
      <c r="O16" s="24">
        <f t="shared" si="0"/>
        <v>0.94589683470105512</v>
      </c>
      <c r="P16" s="24">
        <f t="shared" si="0"/>
        <v>0.93599062133645961</v>
      </c>
      <c r="Q16" s="24">
        <f t="shared" si="0"/>
        <v>0.93024618991793673</v>
      </c>
      <c r="R16" s="24">
        <f t="shared" si="0"/>
        <v>0.92467760844079716</v>
      </c>
      <c r="S16" s="24">
        <f>I16/$C16</f>
        <v>0.92444314185228604</v>
      </c>
      <c r="U16" s="14"/>
      <c r="V16" s="17"/>
      <c r="W16" s="17"/>
      <c r="X16" s="17"/>
      <c r="Y16" s="17"/>
      <c r="Z16" s="17"/>
      <c r="AA16" s="17"/>
    </row>
    <row r="17" spans="1:27" x14ac:dyDescent="0.25">
      <c r="A17">
        <v>10</v>
      </c>
      <c r="B17" s="33">
        <v>44199</v>
      </c>
      <c r="C17" s="15">
        <v>23296</v>
      </c>
      <c r="D17" s="15">
        <v>22424</v>
      </c>
      <c r="E17" s="15">
        <v>21753</v>
      </c>
      <c r="F17" s="15">
        <v>21491</v>
      </c>
      <c r="G17" s="15">
        <v>21321</v>
      </c>
      <c r="H17" s="15">
        <v>21308</v>
      </c>
      <c r="I17" s="15"/>
      <c r="K17">
        <v>10</v>
      </c>
      <c r="L17" s="33">
        <v>44199</v>
      </c>
      <c r="M17" s="24">
        <f t="shared" si="1"/>
        <v>1</v>
      </c>
      <c r="N17" s="24">
        <f t="shared" si="1"/>
        <v>0.96256868131868134</v>
      </c>
      <c r="O17" s="24">
        <f t="shared" si="0"/>
        <v>0.93376545329670335</v>
      </c>
      <c r="P17" s="24">
        <f t="shared" si="0"/>
        <v>0.92251888736263732</v>
      </c>
      <c r="Q17" s="24">
        <f t="shared" si="0"/>
        <v>0.91522149725274726</v>
      </c>
      <c r="R17" s="24">
        <f>H17/$C17</f>
        <v>0.91466346153846156</v>
      </c>
      <c r="S17" s="15"/>
      <c r="U17" s="14"/>
      <c r="V17" s="17"/>
      <c r="W17" s="17"/>
      <c r="X17" s="17"/>
      <c r="Y17" s="17"/>
      <c r="Z17" s="17"/>
      <c r="AA17" s="17"/>
    </row>
    <row r="18" spans="1:27" x14ac:dyDescent="0.25">
      <c r="A18">
        <v>11</v>
      </c>
      <c r="B18" s="33">
        <v>44206</v>
      </c>
      <c r="C18" s="15">
        <v>21811</v>
      </c>
      <c r="D18" s="15">
        <v>20944</v>
      </c>
      <c r="E18" s="15">
        <v>20261</v>
      </c>
      <c r="F18" s="15">
        <v>20003</v>
      </c>
      <c r="G18" s="15">
        <v>19987</v>
      </c>
      <c r="H18" s="15"/>
      <c r="I18" s="15"/>
      <c r="K18">
        <v>11</v>
      </c>
      <c r="L18" s="33">
        <v>44206</v>
      </c>
      <c r="M18" s="24">
        <f t="shared" si="1"/>
        <v>1</v>
      </c>
      <c r="N18" s="24">
        <f t="shared" si="1"/>
        <v>0.96024941543257991</v>
      </c>
      <c r="O18" s="24">
        <f t="shared" si="0"/>
        <v>0.9289349410847737</v>
      </c>
      <c r="P18" s="24">
        <f t="shared" si="0"/>
        <v>0.91710604740727153</v>
      </c>
      <c r="Q18" s="24">
        <f t="shared" si="0"/>
        <v>0.91637247260556598</v>
      </c>
      <c r="R18" s="15"/>
      <c r="S18" s="15"/>
      <c r="U18" s="14"/>
      <c r="V18" s="17"/>
      <c r="W18" s="17"/>
      <c r="X18" s="17"/>
      <c r="Y18" s="17"/>
      <c r="Z18" s="17"/>
      <c r="AA18" s="17"/>
    </row>
    <row r="19" spans="1:27" x14ac:dyDescent="0.25">
      <c r="A19">
        <v>12</v>
      </c>
      <c r="B19" s="33">
        <v>44213</v>
      </c>
      <c r="C19" s="15">
        <v>21083</v>
      </c>
      <c r="D19" s="15">
        <v>20137</v>
      </c>
      <c r="E19" s="15">
        <v>19313</v>
      </c>
      <c r="F19" s="15">
        <v>19279</v>
      </c>
      <c r="G19" s="15"/>
      <c r="H19" s="15"/>
      <c r="I19" s="15"/>
      <c r="K19">
        <v>12</v>
      </c>
      <c r="L19" s="33">
        <v>44213</v>
      </c>
      <c r="M19" s="24">
        <f t="shared" si="1"/>
        <v>1</v>
      </c>
      <c r="N19" s="24">
        <f t="shared" si="1"/>
        <v>0.95512972537115215</v>
      </c>
      <c r="O19" s="24">
        <f t="shared" si="0"/>
        <v>0.91604610349570748</v>
      </c>
      <c r="P19" s="24">
        <f t="shared" si="0"/>
        <v>0.91443342977754594</v>
      </c>
      <c r="Q19" s="15"/>
      <c r="R19" s="15"/>
      <c r="S19" s="15"/>
      <c r="U19" s="14"/>
      <c r="V19" s="17"/>
      <c r="W19" s="17"/>
      <c r="X19" s="17"/>
      <c r="Y19" s="17"/>
      <c r="Z19" s="17"/>
      <c r="AA19" s="17"/>
    </row>
    <row r="20" spans="1:27" x14ac:dyDescent="0.25">
      <c r="A20">
        <v>13</v>
      </c>
      <c r="B20" s="33">
        <v>44220</v>
      </c>
      <c r="C20" s="15">
        <v>20031</v>
      </c>
      <c r="D20" s="15">
        <v>18989</v>
      </c>
      <c r="E20" s="15">
        <v>18793</v>
      </c>
      <c r="F20" s="15"/>
      <c r="G20" s="15"/>
      <c r="H20" s="15"/>
      <c r="I20" s="15"/>
      <c r="K20">
        <v>13</v>
      </c>
      <c r="L20" s="33">
        <v>44220</v>
      </c>
      <c r="M20" s="24">
        <f t="shared" si="1"/>
        <v>1</v>
      </c>
      <c r="N20" s="24">
        <f t="shared" si="1"/>
        <v>0.94798063002346367</v>
      </c>
      <c r="O20" s="24">
        <f t="shared" si="0"/>
        <v>0.93819579651540108</v>
      </c>
      <c r="P20" s="15"/>
      <c r="Q20" s="15"/>
      <c r="R20" s="15"/>
      <c r="S20" s="15"/>
      <c r="U20" s="14"/>
      <c r="V20" s="17"/>
      <c r="W20" s="17"/>
      <c r="X20" s="17"/>
      <c r="Y20" s="17"/>
      <c r="Z20" s="17"/>
      <c r="AA20" s="17"/>
    </row>
    <row r="21" spans="1:27" x14ac:dyDescent="0.25">
      <c r="A21">
        <v>14</v>
      </c>
      <c r="B21" s="33">
        <v>44227</v>
      </c>
      <c r="C21" s="15">
        <v>2256</v>
      </c>
      <c r="D21" s="15">
        <v>2256</v>
      </c>
      <c r="E21" s="15"/>
      <c r="F21" s="15"/>
      <c r="G21" s="15"/>
      <c r="H21" s="15"/>
      <c r="I21" s="15"/>
      <c r="K21">
        <v>14</v>
      </c>
      <c r="L21" s="33">
        <v>44227</v>
      </c>
      <c r="M21" s="24">
        <f t="shared" si="1"/>
        <v>1</v>
      </c>
      <c r="N21" s="24">
        <f t="shared" si="1"/>
        <v>1</v>
      </c>
      <c r="O21" s="15"/>
      <c r="P21" s="15"/>
      <c r="Q21" s="15"/>
      <c r="R21" s="15"/>
      <c r="S21" s="15"/>
      <c r="U21" s="14"/>
      <c r="V21" s="17"/>
      <c r="W21" s="17"/>
      <c r="X21" s="17"/>
      <c r="Y21" s="17"/>
      <c r="Z21" s="17"/>
      <c r="AA21" s="17"/>
    </row>
    <row r="22" spans="1:27" x14ac:dyDescent="0.25">
      <c r="B22" s="33"/>
      <c r="C22" s="16">
        <f>SUM(C8:C21)</f>
        <v>274362</v>
      </c>
      <c r="D22" s="15"/>
      <c r="E22" s="15"/>
      <c r="F22" s="15"/>
      <c r="G22" s="15"/>
      <c r="H22" s="15"/>
      <c r="I22" s="15"/>
      <c r="L22" s="33"/>
      <c r="M22" s="24"/>
      <c r="N22" s="24"/>
      <c r="O22" s="15"/>
      <c r="P22" s="15"/>
      <c r="Q22" s="15"/>
      <c r="R22" s="15"/>
      <c r="S22" s="15"/>
      <c r="U22" s="14"/>
      <c r="V22" s="17"/>
      <c r="W22" s="17"/>
      <c r="X22" s="17"/>
      <c r="Y22" s="17"/>
      <c r="Z22" s="17"/>
      <c r="AA22" s="17"/>
    </row>
    <row r="23" spans="1:27" x14ac:dyDescent="0.25">
      <c r="B23" s="33"/>
      <c r="C23" s="15"/>
      <c r="D23" s="15"/>
      <c r="E23" s="15"/>
      <c r="F23" s="15"/>
      <c r="G23" s="15"/>
      <c r="H23" s="15"/>
      <c r="I23" s="15"/>
      <c r="L23" s="33"/>
      <c r="M23" s="24"/>
      <c r="N23" s="24"/>
      <c r="O23" s="15"/>
      <c r="P23" s="15"/>
      <c r="Q23" s="15"/>
      <c r="R23" s="15"/>
      <c r="S23" s="15"/>
      <c r="U23" s="14"/>
      <c r="V23" s="17"/>
      <c r="W23" s="17"/>
      <c r="X23" s="17"/>
      <c r="Y23" s="17"/>
      <c r="Z23" s="17"/>
      <c r="AA23" s="17"/>
    </row>
    <row r="24" spans="1:27" s="5" customFormat="1" hidden="1" outlineLevel="1" x14ac:dyDescent="0.25">
      <c r="B24" s="9" t="s">
        <v>126</v>
      </c>
      <c r="C24" s="16"/>
      <c r="D24" s="19"/>
      <c r="E24" s="19"/>
      <c r="F24" s="19"/>
      <c r="G24" s="19"/>
      <c r="H24" s="19"/>
      <c r="I24" s="19"/>
      <c r="L24" s="23"/>
      <c r="M24" s="26" t="s">
        <v>99</v>
      </c>
      <c r="N24" s="34">
        <f>SUM(N8:N20)/COUNT(N8:N20)</f>
        <v>0.95351672781356711</v>
      </c>
      <c r="O24" s="34">
        <f>SUM(O8:O19)/COUNT(O8:O19)</f>
        <v>0.91988205513227372</v>
      </c>
      <c r="P24" s="34">
        <f>SUM(P8:P18)/COUNT(P8:P18)</f>
        <v>0.90719320741855514</v>
      </c>
      <c r="Q24" s="34">
        <f>SUM(Q8:Q17)/COUNT(Q8:Q17)</f>
        <v>0.898239758926626</v>
      </c>
      <c r="R24" s="34">
        <f>SUM(R8:R16)/COUNT(R8:R16)</f>
        <v>0.88997125168804325</v>
      </c>
      <c r="S24" s="34">
        <f>SUM(S8:S15)/COUNT(S8:S15)</f>
        <v>0.88173241730310581</v>
      </c>
    </row>
    <row r="25" spans="1:27" s="5" customFormat="1" hidden="1" outlineLevel="1" x14ac:dyDescent="0.25">
      <c r="B25" t="s">
        <v>0</v>
      </c>
      <c r="C25" t="s">
        <v>2</v>
      </c>
      <c r="D25" t="s">
        <v>3</v>
      </c>
      <c r="E25" t="s">
        <v>4</v>
      </c>
      <c r="F25" t="s">
        <v>5</v>
      </c>
      <c r="G25" t="s">
        <v>6</v>
      </c>
      <c r="H25" t="s">
        <v>7</v>
      </c>
      <c r="I25" t="s">
        <v>8</v>
      </c>
      <c r="L25" s="23"/>
      <c r="M25" s="26" t="s">
        <v>100</v>
      </c>
      <c r="N25" s="35">
        <f>MAX(N8:N20)</f>
        <v>0.96875732708089102</v>
      </c>
      <c r="O25" s="35">
        <f>MAX(O8:O19)</f>
        <v>0.95134689389774596</v>
      </c>
      <c r="P25" s="35">
        <f>MAX(P8:P18)</f>
        <v>0.94518966465090715</v>
      </c>
      <c r="Q25" s="35">
        <f>MAX(Q8:Q17)</f>
        <v>0.94057174271577793</v>
      </c>
      <c r="R25" s="35">
        <f>MAX(R8:R16)</f>
        <v>0.93677844969763602</v>
      </c>
      <c r="S25" s="35">
        <f>MAX(S8:S15)</f>
        <v>0.93413963716327653</v>
      </c>
    </row>
    <row r="26" spans="1:27" s="5" customFormat="1" hidden="1" outlineLevel="1" x14ac:dyDescent="0.25">
      <c r="A26" s="5">
        <v>1</v>
      </c>
      <c r="B26" s="14">
        <v>44136</v>
      </c>
      <c r="C26" s="15">
        <v>20085</v>
      </c>
      <c r="D26" s="15">
        <v>1155</v>
      </c>
      <c r="E26" s="15">
        <v>835</v>
      </c>
      <c r="F26" s="15">
        <v>424</v>
      </c>
      <c r="G26" s="15">
        <v>219</v>
      </c>
      <c r="H26" s="15">
        <v>240</v>
      </c>
      <c r="I26" s="15">
        <v>194</v>
      </c>
      <c r="L26" s="23"/>
      <c r="M26" s="26" t="s">
        <v>101</v>
      </c>
      <c r="N26" s="35">
        <f>MIN(N8:N20)</f>
        <v>0.94241041620298238</v>
      </c>
      <c r="O26" s="35">
        <f>MIN(O8:O19)</f>
        <v>0.89469473165928115</v>
      </c>
      <c r="P26" s="35">
        <f>MIN(P8:P18)</f>
        <v>0.87746184145741013</v>
      </c>
      <c r="Q26" s="35">
        <f>MIN(Q8:Q17)</f>
        <v>0.86466026587887745</v>
      </c>
      <c r="R26" s="35">
        <f>MIN(R8:R16)</f>
        <v>0.85222796651895616</v>
      </c>
      <c r="S26" s="35">
        <f>MIN(S8:S15)</f>
        <v>0.84625800098473658</v>
      </c>
    </row>
    <row r="27" spans="1:27" s="5" customFormat="1" hidden="1" outlineLevel="1" x14ac:dyDescent="0.25">
      <c r="A27" s="5">
        <v>2</v>
      </c>
      <c r="B27" s="14">
        <v>44143</v>
      </c>
      <c r="C27" s="15">
        <v>16248</v>
      </c>
      <c r="D27" s="15">
        <v>934</v>
      </c>
      <c r="E27" s="15">
        <v>777</v>
      </c>
      <c r="F27" s="15">
        <v>280</v>
      </c>
      <c r="G27" s="15">
        <v>208</v>
      </c>
      <c r="H27" s="15">
        <v>202</v>
      </c>
      <c r="I27" s="15">
        <v>97</v>
      </c>
      <c r="L27" s="23"/>
      <c r="M27" s="26" t="s">
        <v>102</v>
      </c>
      <c r="N27" s="35">
        <f>1-N24</f>
        <v>4.6483272186432889E-2</v>
      </c>
      <c r="O27" s="35">
        <f>N24-O24</f>
        <v>3.3634672681293387E-2</v>
      </c>
      <c r="P27" s="35">
        <f>O24-P24</f>
        <v>1.2688847713718587E-2</v>
      </c>
      <c r="Q27" s="35">
        <f>P24-Q24</f>
        <v>8.9534484919291391E-3</v>
      </c>
      <c r="R27" s="35">
        <f>Q24-R24</f>
        <v>8.2685072385827452E-3</v>
      </c>
      <c r="S27" s="35">
        <f>R24-S24</f>
        <v>8.2388343849374435E-3</v>
      </c>
    </row>
    <row r="28" spans="1:27" s="5" customFormat="1" hidden="1" outlineLevel="1" x14ac:dyDescent="0.25">
      <c r="A28" s="5">
        <v>3</v>
      </c>
      <c r="B28" s="14">
        <v>44150</v>
      </c>
      <c r="C28" s="15">
        <v>17972</v>
      </c>
      <c r="D28" s="15">
        <v>1035</v>
      </c>
      <c r="E28" s="15">
        <v>725</v>
      </c>
      <c r="F28" s="15">
        <v>346</v>
      </c>
      <c r="G28" s="15">
        <v>243</v>
      </c>
      <c r="H28" s="15">
        <v>158</v>
      </c>
      <c r="I28" s="15">
        <v>75</v>
      </c>
      <c r="L28" s="23"/>
      <c r="M28" s="26" t="s">
        <v>127</v>
      </c>
      <c r="N28" s="35"/>
      <c r="O28" s="35"/>
      <c r="P28" s="35"/>
      <c r="Q28" s="35"/>
      <c r="R28" s="35"/>
      <c r="S28" s="35"/>
    </row>
    <row r="29" spans="1:27" s="5" customFormat="1" hidden="1" outlineLevel="1" x14ac:dyDescent="0.25">
      <c r="A29" s="5">
        <v>4</v>
      </c>
      <c r="B29" s="14">
        <v>44157</v>
      </c>
      <c r="C29" s="15">
        <v>19932</v>
      </c>
      <c r="D29" s="15">
        <v>1064</v>
      </c>
      <c r="E29" s="15">
        <v>826</v>
      </c>
      <c r="F29" s="15">
        <v>369</v>
      </c>
      <c r="G29" s="15">
        <v>237</v>
      </c>
      <c r="H29" s="15">
        <v>94</v>
      </c>
      <c r="I29" s="15">
        <v>24</v>
      </c>
      <c r="L29">
        <v>2</v>
      </c>
      <c r="M29" s="33">
        <v>44143</v>
      </c>
      <c r="N29" s="35">
        <f t="shared" ref="N29:N40" si="2">N9-N$8</f>
        <v>2.1603164394701224E-5</v>
      </c>
      <c r="O29" s="35">
        <f t="shared" ref="O29:O39" si="3">O9-$O$8</f>
        <v>-6.2263537278236525E-3</v>
      </c>
      <c r="P29" s="35">
        <f t="shared" ref="P29:P38" si="4">P9-$P$8</f>
        <v>-2.3489626252386486E-3</v>
      </c>
      <c r="Q29" s="35">
        <f t="shared" ref="Q29:Q37" si="5">Q9-$Q$8</f>
        <v>-4.2468787564224897E-3</v>
      </c>
      <c r="R29" s="35">
        <f t="shared" ref="R29:R36" si="6">R9-$R$8</f>
        <v>-4.7299622836328714E-3</v>
      </c>
      <c r="S29" s="35">
        <f t="shared" ref="S29:S35" si="7">S9-$S$8</f>
        <v>-1.0409783530777039E-3</v>
      </c>
    </row>
    <row r="30" spans="1:27" s="5" customFormat="1" hidden="1" outlineLevel="1" x14ac:dyDescent="0.25">
      <c r="A30" s="5">
        <v>5</v>
      </c>
      <c r="B30" s="14">
        <v>44164</v>
      </c>
      <c r="C30" s="15">
        <v>22303</v>
      </c>
      <c r="D30" s="15">
        <v>1141</v>
      </c>
      <c r="E30" s="15">
        <v>970</v>
      </c>
      <c r="F30" s="15">
        <v>380</v>
      </c>
      <c r="G30" s="15">
        <v>124</v>
      </c>
      <c r="H30" s="15">
        <v>47</v>
      </c>
      <c r="I30" s="15">
        <v>59</v>
      </c>
      <c r="L30">
        <v>3</v>
      </c>
      <c r="M30" s="33">
        <v>44150</v>
      </c>
      <c r="N30" s="35">
        <f t="shared" si="2"/>
        <v>-8.3982602096077663E-5</v>
      </c>
      <c r="O30" s="35">
        <f t="shared" si="3"/>
        <v>1.1488011029908707E-3</v>
      </c>
      <c r="P30" s="35">
        <f t="shared" si="4"/>
        <v>3.0069123651589313E-3</v>
      </c>
      <c r="Q30" s="35">
        <f t="shared" si="5"/>
        <v>3.8953909494710004E-4</v>
      </c>
      <c r="R30" s="35">
        <f t="shared" si="6"/>
        <v>3.5473015557461185E-3</v>
      </c>
      <c r="S30" s="35">
        <f t="shared" si="7"/>
        <v>9.0330927743602629E-3</v>
      </c>
    </row>
    <row r="31" spans="1:27" s="5" customFormat="1" hidden="1" outlineLevel="1" x14ac:dyDescent="0.25">
      <c r="A31" s="5">
        <v>6</v>
      </c>
      <c r="B31" s="14">
        <v>44171</v>
      </c>
      <c r="C31" s="15">
        <v>28550</v>
      </c>
      <c r="D31" s="15">
        <v>1354</v>
      </c>
      <c r="E31" s="15">
        <v>871</v>
      </c>
      <c r="F31" s="15">
        <v>235</v>
      </c>
      <c r="G31" s="15">
        <v>75</v>
      </c>
      <c r="H31" s="15">
        <v>130</v>
      </c>
      <c r="I31" s="15">
        <v>71</v>
      </c>
      <c r="L31">
        <v>4</v>
      </c>
      <c r="M31" s="33">
        <v>44157</v>
      </c>
      <c r="N31" s="35">
        <f t="shared" si="2"/>
        <v>4.1241041048152294E-3</v>
      </c>
      <c r="O31" s="35">
        <f t="shared" si="3"/>
        <v>4.2565184659957289E-3</v>
      </c>
      <c r="P31" s="35">
        <f t="shared" si="4"/>
        <v>6.8538557608189832E-3</v>
      </c>
      <c r="Q31" s="35">
        <f t="shared" si="5"/>
        <v>5.8670877548264722E-3</v>
      </c>
      <c r="R31" s="35">
        <f t="shared" si="6"/>
        <v>1.3100269070178361E-2</v>
      </c>
      <c r="S31" s="35">
        <f t="shared" si="7"/>
        <v>2.1555124615627363E-2</v>
      </c>
    </row>
    <row r="32" spans="1:27" s="5" customFormat="1" hidden="1" outlineLevel="1" x14ac:dyDescent="0.25">
      <c r="A32" s="5">
        <v>7</v>
      </c>
      <c r="B32" s="14">
        <v>44178</v>
      </c>
      <c r="C32" s="15">
        <v>25545</v>
      </c>
      <c r="D32" s="15">
        <v>1081</v>
      </c>
      <c r="E32" s="15">
        <v>648</v>
      </c>
      <c r="F32" s="15">
        <v>74</v>
      </c>
      <c r="G32" s="15">
        <v>119</v>
      </c>
      <c r="H32" s="15">
        <v>90</v>
      </c>
      <c r="I32" s="15">
        <v>62</v>
      </c>
      <c r="L32">
        <v>5</v>
      </c>
      <c r="M32" s="33">
        <v>44164</v>
      </c>
      <c r="N32" s="35">
        <f t="shared" si="2"/>
        <v>6.3465642940562228E-3</v>
      </c>
      <c r="O32" s="35">
        <f t="shared" si="3"/>
        <v>4.427970793678071E-3</v>
      </c>
      <c r="P32" s="35">
        <f t="shared" si="4"/>
        <v>8.5001854703261603E-3</v>
      </c>
      <c r="Q32" s="35">
        <f t="shared" si="5"/>
        <v>1.3844054754916568E-2</v>
      </c>
      <c r="R32" s="35">
        <f t="shared" si="6"/>
        <v>2.3685930767872287E-2</v>
      </c>
      <c r="S32" s="35">
        <f t="shared" si="7"/>
        <v>3.0699496203592691E-2</v>
      </c>
    </row>
    <row r="33" spans="1:20" s="5" customFormat="1" hidden="1" outlineLevel="1" x14ac:dyDescent="0.25">
      <c r="A33" s="5">
        <v>8</v>
      </c>
      <c r="B33" s="14">
        <v>44185</v>
      </c>
      <c r="C33" s="15">
        <v>18190</v>
      </c>
      <c r="D33" s="15">
        <v>584</v>
      </c>
      <c r="E33" s="15">
        <v>301</v>
      </c>
      <c r="F33" s="15">
        <v>112</v>
      </c>
      <c r="G33" s="15">
        <v>84</v>
      </c>
      <c r="H33" s="15">
        <v>69</v>
      </c>
      <c r="I33" s="15">
        <v>48</v>
      </c>
      <c r="L33">
        <v>6</v>
      </c>
      <c r="M33" s="33">
        <v>44171</v>
      </c>
      <c r="N33" s="35">
        <f t="shared" si="2"/>
        <v>1.0080032018038865E-2</v>
      </c>
      <c r="O33" s="35">
        <f t="shared" si="3"/>
        <v>2.1145464525329505E-2</v>
      </c>
      <c r="P33" s="35">
        <f t="shared" si="4"/>
        <v>3.4024572449750545E-2</v>
      </c>
      <c r="Q33" s="35">
        <f t="shared" si="5"/>
        <v>4.2301261669428603E-2</v>
      </c>
      <c r="R33" s="35">
        <f t="shared" si="6"/>
        <v>4.9697062440843598E-2</v>
      </c>
      <c r="S33" s="35">
        <f t="shared" si="7"/>
        <v>5.6869146756756694E-2</v>
      </c>
    </row>
    <row r="34" spans="1:20" s="5" customFormat="1" hidden="1" outlineLevel="1" x14ac:dyDescent="0.25">
      <c r="A34" s="5">
        <v>9</v>
      </c>
      <c r="B34" s="14">
        <v>44192</v>
      </c>
      <c r="C34" s="15">
        <v>17060</v>
      </c>
      <c r="D34" s="15">
        <v>533</v>
      </c>
      <c r="E34" s="15">
        <v>390</v>
      </c>
      <c r="F34" s="15">
        <v>169</v>
      </c>
      <c r="G34" s="15">
        <v>98</v>
      </c>
      <c r="H34" s="15">
        <v>95</v>
      </c>
      <c r="I34" s="15">
        <v>4</v>
      </c>
      <c r="L34">
        <v>7</v>
      </c>
      <c r="M34" s="33">
        <v>44178</v>
      </c>
      <c r="N34" s="35">
        <f t="shared" si="2"/>
        <v>1.5188122236221235E-2</v>
      </c>
      <c r="O34" s="35">
        <f t="shared" si="3"/>
        <v>3.139443624139393E-2</v>
      </c>
      <c r="P34" s="35">
        <f t="shared" si="4"/>
        <v>4.9607868847474479E-2</v>
      </c>
      <c r="Q34" s="35">
        <f t="shared" si="5"/>
        <v>5.5853082415003419E-2</v>
      </c>
      <c r="R34" s="35">
        <f t="shared" si="6"/>
        <v>6.4279103884825384E-2</v>
      </c>
      <c r="S34" s="35">
        <f t="shared" si="7"/>
        <v>7.151096389960987E-2</v>
      </c>
    </row>
    <row r="35" spans="1:20" s="5" customFormat="1" hidden="1" outlineLevel="1" x14ac:dyDescent="0.25">
      <c r="A35" s="5">
        <v>10</v>
      </c>
      <c r="B35" s="14">
        <v>44199</v>
      </c>
      <c r="C35" s="15">
        <v>23296</v>
      </c>
      <c r="D35" s="15">
        <v>872</v>
      </c>
      <c r="E35" s="15">
        <v>671</v>
      </c>
      <c r="F35" s="15">
        <v>262</v>
      </c>
      <c r="G35" s="15">
        <v>170</v>
      </c>
      <c r="H35" s="15">
        <v>13</v>
      </c>
      <c r="I35" s="15"/>
      <c r="L35">
        <v>8</v>
      </c>
      <c r="M35" s="33">
        <v>44185</v>
      </c>
      <c r="N35" s="35">
        <f t="shared" si="2"/>
        <v>2.5400048693547173E-2</v>
      </c>
      <c r="O35" s="35">
        <f t="shared" si="3"/>
        <v>5.0425808510641157E-2</v>
      </c>
      <c r="P35" s="35">
        <f t="shared" si="4"/>
        <v>6.5378860568258368E-2</v>
      </c>
      <c r="Q35" s="35">
        <f t="shared" si="5"/>
        <v>7.1664598080477981E-2</v>
      </c>
      <c r="R35" s="35">
        <f t="shared" si="6"/>
        <v>7.9820520895046987E-2</v>
      </c>
      <c r="S35" s="35">
        <f t="shared" si="7"/>
        <v>8.6840657825462242E-2</v>
      </c>
    </row>
    <row r="36" spans="1:20" s="5" customFormat="1" hidden="1" outlineLevel="1" x14ac:dyDescent="0.25">
      <c r="A36" s="5">
        <v>11</v>
      </c>
      <c r="B36" s="14">
        <v>44206</v>
      </c>
      <c r="C36" s="15">
        <v>21811</v>
      </c>
      <c r="D36" s="15">
        <v>867</v>
      </c>
      <c r="E36" s="15">
        <v>683</v>
      </c>
      <c r="F36" s="15">
        <v>258</v>
      </c>
      <c r="G36" s="15">
        <v>16</v>
      </c>
      <c r="H36" s="15"/>
      <c r="I36" s="15"/>
      <c r="L36">
        <v>9</v>
      </c>
      <c r="M36" s="33">
        <v>44192</v>
      </c>
      <c r="N36" s="35">
        <f t="shared" si="2"/>
        <v>2.6262928275812558E-2</v>
      </c>
      <c r="O36" s="35">
        <f t="shared" si="3"/>
        <v>4.4975749313950319E-2</v>
      </c>
      <c r="P36" s="35">
        <f t="shared" si="4"/>
        <v>5.6179817253810826E-2</v>
      </c>
      <c r="Q36" s="35">
        <f t="shared" si="5"/>
        <v>6.1339045282636784E-2</v>
      </c>
      <c r="R36" s="35">
        <f t="shared" si="6"/>
        <v>6.771967963820813E-2</v>
      </c>
      <c r="S36" s="35"/>
    </row>
    <row r="37" spans="1:20" s="5" customFormat="1" hidden="1" outlineLevel="1" x14ac:dyDescent="0.25">
      <c r="A37" s="5">
        <v>12</v>
      </c>
      <c r="B37" s="14">
        <v>44213</v>
      </c>
      <c r="C37" s="15">
        <v>21083</v>
      </c>
      <c r="D37" s="15">
        <v>946</v>
      </c>
      <c r="E37" s="15">
        <v>824</v>
      </c>
      <c r="F37" s="15">
        <v>34</v>
      </c>
      <c r="G37" s="15"/>
      <c r="H37" s="15"/>
      <c r="I37" s="15"/>
      <c r="L37">
        <v>10</v>
      </c>
      <c r="M37" s="33">
        <v>44199</v>
      </c>
      <c r="N37" s="35">
        <f t="shared" si="2"/>
        <v>2.0074282513602881E-2</v>
      </c>
      <c r="O37" s="35">
        <f t="shared" si="3"/>
        <v>3.2844367909598549E-2</v>
      </c>
      <c r="P37" s="35">
        <f t="shared" si="4"/>
        <v>4.270808327998854E-2</v>
      </c>
      <c r="Q37" s="35">
        <f t="shared" si="5"/>
        <v>4.6314352617447319E-2</v>
      </c>
      <c r="R37" s="35"/>
      <c r="S37" s="35"/>
    </row>
    <row r="38" spans="1:20" s="5" customFormat="1" hidden="1" outlineLevel="1" x14ac:dyDescent="0.25">
      <c r="A38" s="5">
        <v>13</v>
      </c>
      <c r="B38" s="14">
        <v>44220</v>
      </c>
      <c r="C38" s="15">
        <v>20031</v>
      </c>
      <c r="D38" s="15">
        <v>1042</v>
      </c>
      <c r="E38" s="15">
        <v>196</v>
      </c>
      <c r="F38" s="15"/>
      <c r="G38" s="15"/>
      <c r="H38" s="15"/>
      <c r="I38" s="15"/>
      <c r="L38">
        <v>11</v>
      </c>
      <c r="M38" s="33">
        <v>44206</v>
      </c>
      <c r="N38" s="35">
        <f t="shared" si="2"/>
        <v>1.7755016627501452E-2</v>
      </c>
      <c r="O38" s="35">
        <f t="shared" si="3"/>
        <v>2.8013855697668899E-2</v>
      </c>
      <c r="P38" s="35">
        <f t="shared" si="4"/>
        <v>3.7295243324622751E-2</v>
      </c>
      <c r="Q38" s="35"/>
      <c r="R38" s="35"/>
      <c r="S38" s="35"/>
    </row>
    <row r="39" spans="1:20" s="5" customFormat="1" hidden="1" outlineLevel="1" x14ac:dyDescent="0.25">
      <c r="A39" s="5">
        <v>14</v>
      </c>
      <c r="B39" s="14">
        <v>44227</v>
      </c>
      <c r="C39" s="15">
        <v>2256</v>
      </c>
      <c r="D39" s="15"/>
      <c r="E39" s="15"/>
      <c r="F39" s="15"/>
      <c r="G39" s="15"/>
      <c r="H39" s="15"/>
      <c r="I39" s="15"/>
      <c r="L39">
        <v>12</v>
      </c>
      <c r="M39" s="33">
        <v>44213</v>
      </c>
      <c r="N39" s="35">
        <f t="shared" si="2"/>
        <v>1.263532656607369E-2</v>
      </c>
      <c r="O39" s="35">
        <f t="shared" si="3"/>
        <v>1.5125018108602672E-2</v>
      </c>
      <c r="P39" s="35"/>
      <c r="Q39" s="35"/>
      <c r="R39" s="35"/>
      <c r="S39" s="35"/>
    </row>
    <row r="40" spans="1:20" s="5" customFormat="1" hidden="1" outlineLevel="1" x14ac:dyDescent="0.25">
      <c r="L40">
        <v>13</v>
      </c>
      <c r="M40" s="33">
        <v>44220</v>
      </c>
      <c r="N40" s="35">
        <f t="shared" si="2"/>
        <v>5.4862312183852069E-3</v>
      </c>
      <c r="O40" s="35"/>
      <c r="P40" s="35"/>
      <c r="Q40" s="35"/>
      <c r="R40" s="35"/>
      <c r="S40" s="35"/>
    </row>
    <row r="41" spans="1:20" s="5" customFormat="1" hidden="1" outlineLevel="1" x14ac:dyDescent="0.25">
      <c r="L41"/>
      <c r="M41" s="33"/>
      <c r="N41" s="35"/>
      <c r="O41" s="20"/>
    </row>
    <row r="42" spans="1:20" s="5" customFormat="1" collapsed="1" x14ac:dyDescent="0.25"/>
    <row r="43" spans="1:20" s="5" customFormat="1" hidden="1" x14ac:dyDescent="0.25">
      <c r="A43" t="s">
        <v>0</v>
      </c>
      <c r="B43" t="s">
        <v>1</v>
      </c>
      <c r="C43" t="s">
        <v>2</v>
      </c>
      <c r="D43" t="s">
        <v>3</v>
      </c>
      <c r="E43" t="s">
        <v>4</v>
      </c>
      <c r="F43" t="s">
        <v>5</v>
      </c>
      <c r="G43" t="s">
        <v>6</v>
      </c>
      <c r="H43" t="s">
        <v>7</v>
      </c>
      <c r="I43" t="s">
        <v>8</v>
      </c>
      <c r="J43" s="3"/>
      <c r="K43" t="s">
        <v>0</v>
      </c>
      <c r="L43" t="s">
        <v>1</v>
      </c>
      <c r="M43" t="s">
        <v>2</v>
      </c>
      <c r="N43" t="s">
        <v>3</v>
      </c>
      <c r="O43" t="s">
        <v>4</v>
      </c>
      <c r="P43" t="s">
        <v>5</v>
      </c>
      <c r="Q43" t="s">
        <v>6</v>
      </c>
      <c r="R43" t="s">
        <v>7</v>
      </c>
      <c r="S43" t="s">
        <v>8</v>
      </c>
      <c r="T43" s="4"/>
    </row>
    <row r="44" spans="1:20" s="5" customFormat="1" hidden="1" x14ac:dyDescent="0.25">
      <c r="A44" s="14">
        <v>44136</v>
      </c>
      <c r="B44" t="s">
        <v>9</v>
      </c>
      <c r="C44" s="15">
        <v>11630</v>
      </c>
      <c r="D44" s="15">
        <v>10970</v>
      </c>
      <c r="E44" s="15">
        <v>10494</v>
      </c>
      <c r="F44" s="15">
        <v>10252</v>
      </c>
      <c r="G44" s="15">
        <v>10145</v>
      </c>
      <c r="H44" s="15">
        <v>10012</v>
      </c>
      <c r="I44" s="15">
        <v>9897</v>
      </c>
      <c r="J44" s="3"/>
      <c r="K44" s="14">
        <v>44136</v>
      </c>
      <c r="L44" t="s">
        <v>9</v>
      </c>
      <c r="M44" s="36">
        <f>C44/$C44</f>
        <v>1</v>
      </c>
      <c r="N44" s="36">
        <f>D44/$C44</f>
        <v>0.94325021496130701</v>
      </c>
      <c r="O44" s="36">
        <f t="shared" ref="O44:S44" si="8">E44/$C44</f>
        <v>0.90232158211521929</v>
      </c>
      <c r="P44" s="36">
        <f t="shared" si="8"/>
        <v>0.88151332760103185</v>
      </c>
      <c r="Q44" s="36">
        <f t="shared" si="8"/>
        <v>0.87231298366294063</v>
      </c>
      <c r="R44" s="36">
        <f t="shared" si="8"/>
        <v>0.86087704213241611</v>
      </c>
      <c r="S44" s="36">
        <f t="shared" si="8"/>
        <v>0.85098882201203785</v>
      </c>
      <c r="T44" s="4"/>
    </row>
    <row r="45" spans="1:20" s="5" customFormat="1" hidden="1" x14ac:dyDescent="0.25">
      <c r="A45" s="14">
        <v>44136</v>
      </c>
      <c r="B45" t="s">
        <v>11</v>
      </c>
      <c r="C45" s="15">
        <v>8000</v>
      </c>
      <c r="D45" s="15">
        <v>7539</v>
      </c>
      <c r="E45" s="15">
        <v>7200</v>
      </c>
      <c r="F45" s="15">
        <v>7027</v>
      </c>
      <c r="G45" s="15">
        <v>6922</v>
      </c>
      <c r="H45" s="15">
        <v>6820</v>
      </c>
      <c r="I45" s="15">
        <v>6744</v>
      </c>
      <c r="J45" s="3"/>
      <c r="K45" s="14">
        <v>44136</v>
      </c>
      <c r="L45" t="s">
        <v>11</v>
      </c>
      <c r="M45" s="36">
        <f t="shared" ref="M45:M85" si="9">C45/$C45</f>
        <v>1</v>
      </c>
      <c r="N45" s="36">
        <f t="shared" ref="N45:N85" si="10">D45/$C45</f>
        <v>0.94237499999999996</v>
      </c>
      <c r="O45" s="36">
        <f t="shared" ref="O45:O82" si="11">E45/$C45</f>
        <v>0.9</v>
      </c>
      <c r="P45" s="36">
        <f t="shared" ref="P45:P79" si="12">F45/$C45</f>
        <v>0.87837500000000002</v>
      </c>
      <c r="Q45" s="36">
        <f t="shared" ref="Q45:Q76" si="13">G45/$C45</f>
        <v>0.86524999999999996</v>
      </c>
      <c r="R45" s="36">
        <f t="shared" ref="R45:R73" si="14">H45/$C45</f>
        <v>0.85250000000000004</v>
      </c>
      <c r="S45" s="36">
        <f t="shared" ref="S45:S70" si="15">I45/$C45</f>
        <v>0.84299999999999997</v>
      </c>
      <c r="T45" s="4"/>
    </row>
    <row r="46" spans="1:20" s="5" customFormat="1" hidden="1" x14ac:dyDescent="0.25">
      <c r="A46" s="14">
        <v>44136</v>
      </c>
      <c r="B46" t="s">
        <v>10</v>
      </c>
      <c r="C46" s="15">
        <v>455</v>
      </c>
      <c r="D46" s="15">
        <v>421</v>
      </c>
      <c r="E46" s="15">
        <v>401</v>
      </c>
      <c r="F46" s="15">
        <v>392</v>
      </c>
      <c r="G46" s="15">
        <v>385</v>
      </c>
      <c r="H46" s="15">
        <v>380</v>
      </c>
      <c r="I46" s="15">
        <v>377</v>
      </c>
      <c r="J46" s="3"/>
      <c r="K46" s="14">
        <v>44136</v>
      </c>
      <c r="L46" t="s">
        <v>10</v>
      </c>
      <c r="M46" s="36">
        <f t="shared" si="9"/>
        <v>1</v>
      </c>
      <c r="N46" s="36">
        <f t="shared" si="10"/>
        <v>0.92527472527472532</v>
      </c>
      <c r="O46" s="36">
        <f t="shared" si="11"/>
        <v>0.8813186813186813</v>
      </c>
      <c r="P46" s="36">
        <f t="shared" si="12"/>
        <v>0.86153846153846159</v>
      </c>
      <c r="Q46" s="36">
        <f t="shared" si="13"/>
        <v>0.84615384615384615</v>
      </c>
      <c r="R46" s="36">
        <f t="shared" si="14"/>
        <v>0.8351648351648352</v>
      </c>
      <c r="S46" s="36">
        <f t="shared" si="15"/>
        <v>0.82857142857142863</v>
      </c>
      <c r="T46" s="4"/>
    </row>
    <row r="47" spans="1:20" s="5" customFormat="1" hidden="1" x14ac:dyDescent="0.25">
      <c r="A47" s="14">
        <v>44143</v>
      </c>
      <c r="B47" t="s">
        <v>11</v>
      </c>
      <c r="C47" s="15">
        <v>6446</v>
      </c>
      <c r="D47" s="15">
        <v>6075</v>
      </c>
      <c r="E47" s="15">
        <v>5764</v>
      </c>
      <c r="F47" s="15">
        <v>5650</v>
      </c>
      <c r="G47" s="15">
        <v>5574</v>
      </c>
      <c r="H47" s="15">
        <v>5480</v>
      </c>
      <c r="I47" s="15">
        <v>5444</v>
      </c>
      <c r="J47" s="3"/>
      <c r="K47" s="14">
        <v>44143</v>
      </c>
      <c r="L47" t="s">
        <v>11</v>
      </c>
      <c r="M47" s="36">
        <f t="shared" si="9"/>
        <v>1</v>
      </c>
      <c r="N47" s="36">
        <f t="shared" si="10"/>
        <v>0.94244492708656535</v>
      </c>
      <c r="O47" s="36">
        <f t="shared" si="11"/>
        <v>0.89419795221843001</v>
      </c>
      <c r="P47" s="36">
        <f t="shared" si="12"/>
        <v>0.87651256593236115</v>
      </c>
      <c r="Q47" s="36">
        <f t="shared" si="13"/>
        <v>0.86472230840831521</v>
      </c>
      <c r="R47" s="36">
        <f t="shared" si="14"/>
        <v>0.85013962147067945</v>
      </c>
      <c r="S47" s="36">
        <f t="shared" si="15"/>
        <v>0.84455476264349982</v>
      </c>
      <c r="T47" s="4"/>
    </row>
    <row r="48" spans="1:20" s="5" customFormat="1" hidden="1" x14ac:dyDescent="0.25">
      <c r="A48" s="14">
        <v>44143</v>
      </c>
      <c r="B48" t="s">
        <v>9</v>
      </c>
      <c r="C48" s="15">
        <v>9430</v>
      </c>
      <c r="D48" s="15">
        <v>8895</v>
      </c>
      <c r="E48" s="15">
        <v>8440</v>
      </c>
      <c r="F48" s="15">
        <v>8279</v>
      </c>
      <c r="G48" s="15">
        <v>8150</v>
      </c>
      <c r="H48" s="15">
        <v>8046</v>
      </c>
      <c r="I48" s="15">
        <v>7985</v>
      </c>
      <c r="J48" s="3"/>
      <c r="K48" s="14">
        <v>44143</v>
      </c>
      <c r="L48" t="s">
        <v>9</v>
      </c>
      <c r="M48" s="36">
        <f t="shared" si="9"/>
        <v>1</v>
      </c>
      <c r="N48" s="36">
        <f>D48/$C48</f>
        <v>0.94326617179215266</v>
      </c>
      <c r="O48" s="36">
        <f t="shared" si="11"/>
        <v>0.89501590668080588</v>
      </c>
      <c r="P48" s="36">
        <f t="shared" si="12"/>
        <v>0.87794273594909866</v>
      </c>
      <c r="Q48" s="36">
        <f t="shared" si="13"/>
        <v>0.86426299045599153</v>
      </c>
      <c r="R48" s="36">
        <f t="shared" si="14"/>
        <v>0.85323435843054085</v>
      </c>
      <c r="S48" s="36">
        <f t="shared" si="15"/>
        <v>0.84676564156945922</v>
      </c>
      <c r="T48" s="4"/>
    </row>
    <row r="49" spans="1:20" s="5" customFormat="1" hidden="1" x14ac:dyDescent="0.25">
      <c r="A49" s="14">
        <v>44143</v>
      </c>
      <c r="B49" t="s">
        <v>10</v>
      </c>
      <c r="C49" s="15">
        <v>372</v>
      </c>
      <c r="D49" s="15">
        <v>344</v>
      </c>
      <c r="E49" s="15">
        <v>333</v>
      </c>
      <c r="F49" s="15">
        <v>328</v>
      </c>
      <c r="G49" s="15">
        <v>325</v>
      </c>
      <c r="H49" s="15">
        <v>321</v>
      </c>
      <c r="I49" s="15">
        <v>321</v>
      </c>
      <c r="J49" s="3"/>
      <c r="K49" s="14">
        <v>44143</v>
      </c>
      <c r="L49" t="s">
        <v>10</v>
      </c>
      <c r="M49" s="36">
        <f t="shared" si="9"/>
        <v>1</v>
      </c>
      <c r="N49" s="36">
        <f t="shared" si="10"/>
        <v>0.92473118279569888</v>
      </c>
      <c r="O49" s="36">
        <f t="shared" si="11"/>
        <v>0.89516129032258063</v>
      </c>
      <c r="P49" s="36">
        <f t="shared" si="12"/>
        <v>0.88172043010752688</v>
      </c>
      <c r="Q49" s="36">
        <f t="shared" si="13"/>
        <v>0.87365591397849462</v>
      </c>
      <c r="R49" s="36">
        <f t="shared" si="14"/>
        <v>0.86290322580645162</v>
      </c>
      <c r="S49" s="36">
        <f t="shared" si="15"/>
        <v>0.86290322580645162</v>
      </c>
      <c r="T49" s="4"/>
    </row>
    <row r="50" spans="1:20" s="5" customFormat="1" hidden="1" x14ac:dyDescent="0.25">
      <c r="A50" s="14">
        <v>44150</v>
      </c>
      <c r="B50" t="s">
        <v>11</v>
      </c>
      <c r="C50" s="15">
        <v>7248</v>
      </c>
      <c r="D50" s="15">
        <v>6844</v>
      </c>
      <c r="E50" s="15">
        <v>6567</v>
      </c>
      <c r="F50" s="15">
        <v>6431</v>
      </c>
      <c r="G50" s="15">
        <v>6334</v>
      </c>
      <c r="H50" s="15">
        <v>6270</v>
      </c>
      <c r="I50" s="15">
        <v>6240</v>
      </c>
      <c r="J50" s="3"/>
      <c r="K50" s="14">
        <v>44150</v>
      </c>
      <c r="L50" t="s">
        <v>11</v>
      </c>
      <c r="M50" s="36">
        <f t="shared" si="9"/>
        <v>1</v>
      </c>
      <c r="N50" s="36">
        <f t="shared" si="10"/>
        <v>0.94426048565121412</v>
      </c>
      <c r="O50" s="36">
        <f t="shared" si="11"/>
        <v>0.9060430463576159</v>
      </c>
      <c r="P50" s="36">
        <f t="shared" si="12"/>
        <v>0.88727924944812364</v>
      </c>
      <c r="Q50" s="36">
        <f t="shared" si="13"/>
        <v>0.8738962472406181</v>
      </c>
      <c r="R50" s="36">
        <f t="shared" si="14"/>
        <v>0.86506622516556286</v>
      </c>
      <c r="S50" s="36">
        <f t="shared" si="15"/>
        <v>0.86092715231788075</v>
      </c>
      <c r="T50" s="4"/>
    </row>
    <row r="51" spans="1:20" s="5" customFormat="1" hidden="1" x14ac:dyDescent="0.25">
      <c r="A51" s="14">
        <v>44150</v>
      </c>
      <c r="B51" t="s">
        <v>9</v>
      </c>
      <c r="C51" s="15">
        <v>10334</v>
      </c>
      <c r="D51" s="15">
        <v>9728</v>
      </c>
      <c r="E51" s="15">
        <v>9300</v>
      </c>
      <c r="F51" s="15">
        <v>9099</v>
      </c>
      <c r="G51" s="15">
        <v>8959</v>
      </c>
      <c r="H51" s="15">
        <v>8868</v>
      </c>
      <c r="I51" s="15">
        <v>8824</v>
      </c>
      <c r="J51" s="3"/>
      <c r="K51" s="14">
        <v>44150</v>
      </c>
      <c r="L51" t="s">
        <v>9</v>
      </c>
      <c r="M51" s="36">
        <f t="shared" si="9"/>
        <v>1</v>
      </c>
      <c r="N51" s="36">
        <f t="shared" si="10"/>
        <v>0.94135862202438547</v>
      </c>
      <c r="O51" s="36">
        <f t="shared" si="11"/>
        <v>0.89994193922972709</v>
      </c>
      <c r="P51" s="36">
        <f t="shared" si="12"/>
        <v>0.88049158118831039</v>
      </c>
      <c r="Q51" s="36">
        <f t="shared" si="13"/>
        <v>0.86694406812463709</v>
      </c>
      <c r="R51" s="36">
        <f t="shared" si="14"/>
        <v>0.85813818463324942</v>
      </c>
      <c r="S51" s="36">
        <f t="shared" si="15"/>
        <v>0.85388039481323785</v>
      </c>
      <c r="T51" s="4"/>
    </row>
    <row r="52" spans="1:20" s="5" customFormat="1" hidden="1" x14ac:dyDescent="0.25">
      <c r="A52" s="14">
        <v>44150</v>
      </c>
      <c r="B52" t="s">
        <v>10</v>
      </c>
      <c r="C52" s="15">
        <v>390</v>
      </c>
      <c r="D52" s="15">
        <v>365</v>
      </c>
      <c r="E52" s="15">
        <v>345</v>
      </c>
      <c r="F52" s="15">
        <v>336</v>
      </c>
      <c r="G52" s="15">
        <v>330</v>
      </c>
      <c r="H52" s="15">
        <v>327</v>
      </c>
      <c r="I52" s="15">
        <v>326</v>
      </c>
      <c r="J52" s="3"/>
      <c r="K52" s="14">
        <v>44150</v>
      </c>
      <c r="L52" t="s">
        <v>10</v>
      </c>
      <c r="M52" s="36">
        <f t="shared" si="9"/>
        <v>1</v>
      </c>
      <c r="N52" s="36">
        <f t="shared" si="10"/>
        <v>0.9358974358974359</v>
      </c>
      <c r="O52" s="36">
        <f t="shared" si="11"/>
        <v>0.88461538461538458</v>
      </c>
      <c r="P52" s="36">
        <f t="shared" si="12"/>
        <v>0.86153846153846159</v>
      </c>
      <c r="Q52" s="36">
        <f t="shared" si="13"/>
        <v>0.84615384615384615</v>
      </c>
      <c r="R52" s="36">
        <f t="shared" si="14"/>
        <v>0.83846153846153848</v>
      </c>
      <c r="S52" s="36">
        <f t="shared" si="15"/>
        <v>0.83589743589743593</v>
      </c>
      <c r="T52" s="4"/>
    </row>
    <row r="53" spans="1:20" s="5" customFormat="1" hidden="1" x14ac:dyDescent="0.25">
      <c r="A53" s="14">
        <v>44157</v>
      </c>
      <c r="B53" t="s">
        <v>11</v>
      </c>
      <c r="C53" s="15">
        <v>7874</v>
      </c>
      <c r="D53" s="15">
        <v>7430</v>
      </c>
      <c r="E53" s="15">
        <v>7092</v>
      </c>
      <c r="F53" s="15">
        <v>6929</v>
      </c>
      <c r="G53" s="15">
        <v>6829</v>
      </c>
      <c r="H53" s="15">
        <v>6783</v>
      </c>
      <c r="I53" s="15">
        <v>6778</v>
      </c>
      <c r="J53" s="3"/>
      <c r="K53" s="14">
        <v>44157</v>
      </c>
      <c r="L53" t="s">
        <v>11</v>
      </c>
      <c r="M53" s="36">
        <f t="shared" si="9"/>
        <v>1</v>
      </c>
      <c r="N53" s="36">
        <f t="shared" si="10"/>
        <v>0.94361188722377443</v>
      </c>
      <c r="O53" s="36">
        <f t="shared" si="11"/>
        <v>0.9006858013716027</v>
      </c>
      <c r="P53" s="36">
        <f t="shared" si="12"/>
        <v>0.87998475996951997</v>
      </c>
      <c r="Q53" s="36">
        <f t="shared" si="13"/>
        <v>0.86728473456946908</v>
      </c>
      <c r="R53" s="36">
        <f t="shared" si="14"/>
        <v>0.86144272288544577</v>
      </c>
      <c r="S53" s="36">
        <f t="shared" si="15"/>
        <v>0.86080772161544328</v>
      </c>
      <c r="T53" s="4"/>
    </row>
    <row r="54" spans="1:20" s="5" customFormat="1" hidden="1" x14ac:dyDescent="0.25">
      <c r="A54" s="14">
        <v>44157</v>
      </c>
      <c r="B54" t="s">
        <v>9</v>
      </c>
      <c r="C54" s="15">
        <v>11609</v>
      </c>
      <c r="D54" s="15">
        <v>11007</v>
      </c>
      <c r="E54" s="15">
        <v>10542</v>
      </c>
      <c r="F54" s="15">
        <v>10342</v>
      </c>
      <c r="G54" s="15">
        <v>10209</v>
      </c>
      <c r="H54" s="15">
        <v>10163</v>
      </c>
      <c r="I54" s="15">
        <v>10144</v>
      </c>
      <c r="J54" s="3"/>
      <c r="K54" s="14">
        <v>44157</v>
      </c>
      <c r="L54" t="s">
        <v>9</v>
      </c>
      <c r="M54" s="36">
        <f t="shared" si="9"/>
        <v>1</v>
      </c>
      <c r="N54" s="36">
        <f t="shared" si="10"/>
        <v>0.94814368162632445</v>
      </c>
      <c r="O54" s="36">
        <f t="shared" si="11"/>
        <v>0.90808855198552851</v>
      </c>
      <c r="P54" s="36">
        <f t="shared" si="12"/>
        <v>0.89086053923679909</v>
      </c>
      <c r="Q54" s="36">
        <f t="shared" si="13"/>
        <v>0.87940391075889401</v>
      </c>
      <c r="R54" s="36">
        <f t="shared" si="14"/>
        <v>0.87544146782668619</v>
      </c>
      <c r="S54" s="36">
        <f t="shared" si="15"/>
        <v>0.87380480661555693</v>
      </c>
      <c r="T54" s="4"/>
    </row>
    <row r="55" spans="1:20" s="5" customFormat="1" hidden="1" x14ac:dyDescent="0.25">
      <c r="A55" s="14">
        <v>44157</v>
      </c>
      <c r="B55" t="s">
        <v>10</v>
      </c>
      <c r="C55" s="15">
        <v>449</v>
      </c>
      <c r="D55" s="15">
        <v>431</v>
      </c>
      <c r="E55" s="15">
        <v>408</v>
      </c>
      <c r="F55" s="15">
        <v>402</v>
      </c>
      <c r="G55" s="15">
        <v>398</v>
      </c>
      <c r="H55" s="15">
        <v>396</v>
      </c>
      <c r="I55" s="15">
        <v>396</v>
      </c>
      <c r="J55" s="3"/>
      <c r="K55" s="14">
        <v>44157</v>
      </c>
      <c r="L55" t="s">
        <v>10</v>
      </c>
      <c r="M55" s="36">
        <f t="shared" si="9"/>
        <v>1</v>
      </c>
      <c r="N55" s="36">
        <f t="shared" si="10"/>
        <v>0.95991091314031185</v>
      </c>
      <c r="O55" s="36">
        <f t="shared" si="11"/>
        <v>0.90868596881959907</v>
      </c>
      <c r="P55" s="36">
        <f t="shared" si="12"/>
        <v>0.89532293986636968</v>
      </c>
      <c r="Q55" s="36">
        <f t="shared" si="13"/>
        <v>0.88641425389755013</v>
      </c>
      <c r="R55" s="36">
        <f t="shared" si="14"/>
        <v>0.8819599109131403</v>
      </c>
      <c r="S55" s="36">
        <f t="shared" si="15"/>
        <v>0.8819599109131403</v>
      </c>
      <c r="T55" s="4"/>
    </row>
    <row r="56" spans="1:20" s="5" customFormat="1" hidden="1" x14ac:dyDescent="0.25">
      <c r="A56" s="14">
        <v>44164</v>
      </c>
      <c r="B56" t="s">
        <v>11</v>
      </c>
      <c r="C56" s="15">
        <v>8757</v>
      </c>
      <c r="D56" s="15">
        <v>8313</v>
      </c>
      <c r="E56" s="15">
        <v>7928</v>
      </c>
      <c r="F56" s="15">
        <v>7785</v>
      </c>
      <c r="G56" s="15">
        <v>7737</v>
      </c>
      <c r="H56" s="15">
        <v>7726</v>
      </c>
      <c r="I56" s="15">
        <v>7705</v>
      </c>
      <c r="J56" s="3"/>
      <c r="K56" s="14">
        <v>44164</v>
      </c>
      <c r="L56" t="s">
        <v>11</v>
      </c>
      <c r="M56" s="36">
        <f t="shared" si="9"/>
        <v>1</v>
      </c>
      <c r="N56" s="36">
        <f t="shared" si="10"/>
        <v>0.94929770469338814</v>
      </c>
      <c r="O56" s="36">
        <f t="shared" si="11"/>
        <v>0.90533287655589811</v>
      </c>
      <c r="P56" s="36">
        <f t="shared" si="12"/>
        <v>0.88900308324768751</v>
      </c>
      <c r="Q56" s="36">
        <f t="shared" si="13"/>
        <v>0.88352175402535116</v>
      </c>
      <c r="R56" s="36">
        <f t="shared" si="14"/>
        <v>0.88226561607856568</v>
      </c>
      <c r="S56" s="36">
        <f t="shared" si="15"/>
        <v>0.87986753454379352</v>
      </c>
      <c r="T56" s="4"/>
    </row>
    <row r="57" spans="1:20" s="5" customFormat="1" hidden="1" x14ac:dyDescent="0.25">
      <c r="A57" s="14">
        <v>44164</v>
      </c>
      <c r="B57" t="s">
        <v>9</v>
      </c>
      <c r="C57" s="15">
        <v>13041</v>
      </c>
      <c r="D57" s="15">
        <v>12377</v>
      </c>
      <c r="E57" s="15">
        <v>11810</v>
      </c>
      <c r="F57" s="15">
        <v>11580</v>
      </c>
      <c r="G57" s="15">
        <v>11507</v>
      </c>
      <c r="H57" s="15">
        <v>11471</v>
      </c>
      <c r="I57" s="15">
        <v>11433</v>
      </c>
      <c r="J57" s="3"/>
      <c r="K57" s="14">
        <v>44164</v>
      </c>
      <c r="L57" t="s">
        <v>9</v>
      </c>
      <c r="M57" s="36">
        <f t="shared" si="9"/>
        <v>1</v>
      </c>
      <c r="N57" s="36">
        <f t="shared" si="10"/>
        <v>0.94908365922858673</v>
      </c>
      <c r="O57" s="36">
        <f t="shared" si="11"/>
        <v>0.90560539835902154</v>
      </c>
      <c r="P57" s="36">
        <f t="shared" si="12"/>
        <v>0.88796871405567057</v>
      </c>
      <c r="Q57" s="36">
        <f t="shared" si="13"/>
        <v>0.88237098382025914</v>
      </c>
      <c r="R57" s="36">
        <f t="shared" si="14"/>
        <v>0.87961045932060422</v>
      </c>
      <c r="S57" s="36">
        <f t="shared" si="15"/>
        <v>0.87669657234874632</v>
      </c>
      <c r="T57" s="4"/>
    </row>
    <row r="58" spans="1:20" s="5" customFormat="1" hidden="1" x14ac:dyDescent="0.25">
      <c r="A58" s="14">
        <v>44164</v>
      </c>
      <c r="B58" t="s">
        <v>10</v>
      </c>
      <c r="C58" s="15">
        <v>505</v>
      </c>
      <c r="D58" s="15">
        <v>472</v>
      </c>
      <c r="E58" s="15">
        <v>454</v>
      </c>
      <c r="F58" s="15">
        <v>447</v>
      </c>
      <c r="G58" s="15">
        <v>444</v>
      </c>
      <c r="H58" s="15">
        <v>444</v>
      </c>
      <c r="I58" s="15">
        <v>444</v>
      </c>
      <c r="J58" s="3"/>
      <c r="K58" s="14">
        <v>44164</v>
      </c>
      <c r="L58" t="s">
        <v>10</v>
      </c>
      <c r="M58" s="36">
        <f t="shared" si="9"/>
        <v>1</v>
      </c>
      <c r="N58" s="36">
        <f t="shared" si="10"/>
        <v>0.93465346534653471</v>
      </c>
      <c r="O58" s="36">
        <f t="shared" si="11"/>
        <v>0.89900990099009903</v>
      </c>
      <c r="P58" s="36">
        <f t="shared" si="12"/>
        <v>0.88514851485148516</v>
      </c>
      <c r="Q58" s="36">
        <f t="shared" si="13"/>
        <v>0.87920792079207921</v>
      </c>
      <c r="R58" s="36">
        <f t="shared" si="14"/>
        <v>0.87920792079207921</v>
      </c>
      <c r="S58" s="36">
        <f t="shared" si="15"/>
        <v>0.87920792079207921</v>
      </c>
      <c r="T58" s="4"/>
    </row>
    <row r="59" spans="1:20" s="5" customFormat="1" hidden="1" x14ac:dyDescent="0.25">
      <c r="A59" s="14">
        <v>44171</v>
      </c>
      <c r="B59" t="s">
        <v>9</v>
      </c>
      <c r="C59" s="15">
        <v>16636</v>
      </c>
      <c r="D59" s="15">
        <v>15863</v>
      </c>
      <c r="E59" s="15">
        <v>15357</v>
      </c>
      <c r="F59" s="15">
        <v>15219</v>
      </c>
      <c r="G59" s="15">
        <v>15167</v>
      </c>
      <c r="H59" s="15">
        <v>15080</v>
      </c>
      <c r="I59" s="15">
        <v>15031</v>
      </c>
      <c r="J59" s="3"/>
      <c r="K59" s="14">
        <v>44171</v>
      </c>
      <c r="L59" t="s">
        <v>9</v>
      </c>
      <c r="M59" s="36">
        <f t="shared" si="9"/>
        <v>1</v>
      </c>
      <c r="N59" s="36">
        <f t="shared" si="10"/>
        <v>0.953534503486415</v>
      </c>
      <c r="O59" s="36">
        <f t="shared" si="11"/>
        <v>0.92311853811012268</v>
      </c>
      <c r="P59" s="36">
        <f t="shared" si="12"/>
        <v>0.91482327482567927</v>
      </c>
      <c r="Q59" s="36">
        <f t="shared" si="13"/>
        <v>0.91169752344313537</v>
      </c>
      <c r="R59" s="36">
        <f t="shared" si="14"/>
        <v>0.90646790093772545</v>
      </c>
      <c r="S59" s="36">
        <f t="shared" si="15"/>
        <v>0.90352248136571289</v>
      </c>
      <c r="T59" s="4"/>
    </row>
    <row r="60" spans="1:20" s="5" customFormat="1" hidden="1" x14ac:dyDescent="0.25">
      <c r="A60" s="14">
        <v>44171</v>
      </c>
      <c r="B60" t="s">
        <v>11</v>
      </c>
      <c r="C60" s="15">
        <v>11272</v>
      </c>
      <c r="D60" s="15">
        <v>10730</v>
      </c>
      <c r="E60" s="15">
        <v>10388</v>
      </c>
      <c r="F60" s="15">
        <v>10297</v>
      </c>
      <c r="G60" s="15">
        <v>10274</v>
      </c>
      <c r="H60" s="15">
        <v>10231</v>
      </c>
      <c r="I60" s="15">
        <v>10209</v>
      </c>
      <c r="J60" s="3"/>
      <c r="K60" s="14">
        <v>44171</v>
      </c>
      <c r="L60" t="s">
        <v>11</v>
      </c>
      <c r="M60" s="36">
        <f t="shared" si="9"/>
        <v>1</v>
      </c>
      <c r="N60" s="36">
        <f t="shared" si="10"/>
        <v>0.95191625266146207</v>
      </c>
      <c r="O60" s="36">
        <f t="shared" si="11"/>
        <v>0.92157558552164653</v>
      </c>
      <c r="P60" s="36">
        <f t="shared" si="12"/>
        <v>0.9135024840312278</v>
      </c>
      <c r="Q60" s="36">
        <f t="shared" si="13"/>
        <v>0.91146202980837476</v>
      </c>
      <c r="R60" s="36">
        <f t="shared" si="14"/>
        <v>0.9076472675656494</v>
      </c>
      <c r="S60" s="36">
        <f t="shared" si="15"/>
        <v>0.90569552874378989</v>
      </c>
      <c r="T60" s="4"/>
    </row>
    <row r="61" spans="1:20" s="5" customFormat="1" hidden="1" x14ac:dyDescent="0.25">
      <c r="A61" s="14">
        <v>44171</v>
      </c>
      <c r="B61" t="s">
        <v>10</v>
      </c>
      <c r="C61" s="15">
        <v>642</v>
      </c>
      <c r="D61" s="15">
        <v>603</v>
      </c>
      <c r="E61" s="15">
        <v>580</v>
      </c>
      <c r="F61" s="15">
        <v>574</v>
      </c>
      <c r="G61" s="15">
        <v>574</v>
      </c>
      <c r="H61" s="15">
        <v>574</v>
      </c>
      <c r="I61" s="15">
        <v>574</v>
      </c>
      <c r="J61" s="3"/>
      <c r="K61" s="14">
        <v>44171</v>
      </c>
      <c r="L61" t="s">
        <v>10</v>
      </c>
      <c r="M61" s="36">
        <f t="shared" si="9"/>
        <v>1</v>
      </c>
      <c r="N61" s="36">
        <f t="shared" si="10"/>
        <v>0.93925233644859818</v>
      </c>
      <c r="O61" s="36">
        <f t="shared" si="11"/>
        <v>0.90342679127725856</v>
      </c>
      <c r="P61" s="36">
        <f t="shared" si="12"/>
        <v>0.89408099688473519</v>
      </c>
      <c r="Q61" s="36">
        <f t="shared" si="13"/>
        <v>0.89408099688473519</v>
      </c>
      <c r="R61" s="36">
        <f t="shared" si="14"/>
        <v>0.89408099688473519</v>
      </c>
      <c r="S61" s="36">
        <f t="shared" si="15"/>
        <v>0.89408099688473519</v>
      </c>
      <c r="T61" s="4"/>
    </row>
    <row r="62" spans="1:20" s="5" customFormat="1" hidden="1" x14ac:dyDescent="0.25">
      <c r="A62" s="14">
        <v>44178</v>
      </c>
      <c r="B62" t="s">
        <v>9</v>
      </c>
      <c r="C62" s="15">
        <v>14751</v>
      </c>
      <c r="D62" s="15">
        <v>14122</v>
      </c>
      <c r="E62" s="15">
        <v>13790</v>
      </c>
      <c r="F62" s="15">
        <v>13737</v>
      </c>
      <c r="G62" s="15">
        <v>13659</v>
      </c>
      <c r="H62" s="15">
        <v>13600</v>
      </c>
      <c r="I62" s="15">
        <v>13561</v>
      </c>
      <c r="J62" s="3"/>
      <c r="K62" s="14">
        <v>44178</v>
      </c>
      <c r="L62" t="s">
        <v>9</v>
      </c>
      <c r="M62" s="36">
        <f t="shared" si="9"/>
        <v>1</v>
      </c>
      <c r="N62" s="36">
        <f t="shared" si="10"/>
        <v>0.95735882313063525</v>
      </c>
      <c r="O62" s="36">
        <f t="shared" si="11"/>
        <v>0.93485187444918993</v>
      </c>
      <c r="P62" s="36">
        <f t="shared" si="12"/>
        <v>0.93125889770185077</v>
      </c>
      <c r="Q62" s="36">
        <f t="shared" si="13"/>
        <v>0.92597112060199305</v>
      </c>
      <c r="R62" s="36">
        <f t="shared" si="14"/>
        <v>0.9219713917700495</v>
      </c>
      <c r="S62" s="36">
        <f t="shared" si="15"/>
        <v>0.91932750322012069</v>
      </c>
      <c r="T62" s="4"/>
    </row>
    <row r="63" spans="1:20" s="5" customFormat="1" hidden="1" x14ac:dyDescent="0.25">
      <c r="A63" s="14">
        <v>44178</v>
      </c>
      <c r="B63" t="s">
        <v>11</v>
      </c>
      <c r="C63" s="15">
        <v>10230</v>
      </c>
      <c r="D63" s="15">
        <v>9798</v>
      </c>
      <c r="E63" s="15">
        <v>9496</v>
      </c>
      <c r="F63" s="15">
        <v>9475</v>
      </c>
      <c r="G63" s="15">
        <v>9434</v>
      </c>
      <c r="H63" s="15">
        <v>9403</v>
      </c>
      <c r="I63" s="15">
        <v>9380</v>
      </c>
      <c r="J63" s="3"/>
      <c r="K63" s="14">
        <v>44178</v>
      </c>
      <c r="L63" t="s">
        <v>11</v>
      </c>
      <c r="M63" s="36">
        <f t="shared" si="9"/>
        <v>1</v>
      </c>
      <c r="N63" s="36">
        <f t="shared" si="10"/>
        <v>0.95777126099706744</v>
      </c>
      <c r="O63" s="36">
        <f t="shared" si="11"/>
        <v>0.92825024437927661</v>
      </c>
      <c r="P63" s="36">
        <f t="shared" si="12"/>
        <v>0.92619745845552293</v>
      </c>
      <c r="Q63" s="36">
        <f t="shared" si="13"/>
        <v>0.92218963831867062</v>
      </c>
      <c r="R63" s="36">
        <f t="shared" si="14"/>
        <v>0.91915933528836757</v>
      </c>
      <c r="S63" s="36">
        <f t="shared" si="15"/>
        <v>0.91691104594330397</v>
      </c>
      <c r="T63" s="4"/>
    </row>
    <row r="64" spans="1:20" s="5" customFormat="1" hidden="1" x14ac:dyDescent="0.25">
      <c r="A64" s="14">
        <v>44178</v>
      </c>
      <c r="B64" t="s">
        <v>10</v>
      </c>
      <c r="C64" s="15">
        <v>564</v>
      </c>
      <c r="D64" s="15">
        <v>544</v>
      </c>
      <c r="E64" s="15">
        <v>530</v>
      </c>
      <c r="F64" s="15">
        <v>530</v>
      </c>
      <c r="G64" s="15">
        <v>530</v>
      </c>
      <c r="H64" s="15">
        <v>530</v>
      </c>
      <c r="I64" s="15">
        <v>530</v>
      </c>
      <c r="J64" s="3"/>
      <c r="K64" s="14">
        <v>44178</v>
      </c>
      <c r="L64" t="s">
        <v>10</v>
      </c>
      <c r="M64" s="36">
        <f t="shared" si="9"/>
        <v>1</v>
      </c>
      <c r="N64" s="36">
        <f t="shared" si="10"/>
        <v>0.96453900709219853</v>
      </c>
      <c r="O64" s="36">
        <f t="shared" si="11"/>
        <v>0.93971631205673756</v>
      </c>
      <c r="P64" s="36">
        <f t="shared" si="12"/>
        <v>0.93971631205673756</v>
      </c>
      <c r="Q64" s="36">
        <f t="shared" si="13"/>
        <v>0.93971631205673756</v>
      </c>
      <c r="R64" s="36">
        <f t="shared" si="14"/>
        <v>0.93971631205673756</v>
      </c>
      <c r="S64" s="36">
        <f t="shared" si="15"/>
        <v>0.93971631205673756</v>
      </c>
      <c r="T64" s="4"/>
    </row>
    <row r="65" spans="1:20" s="5" customFormat="1" hidden="1" x14ac:dyDescent="0.25">
      <c r="A65" s="14">
        <v>44185</v>
      </c>
      <c r="B65" t="s">
        <v>9</v>
      </c>
      <c r="C65" s="15">
        <v>10493</v>
      </c>
      <c r="D65" s="15">
        <v>10141</v>
      </c>
      <c r="E65" s="15">
        <v>9966</v>
      </c>
      <c r="F65" s="15">
        <v>9888</v>
      </c>
      <c r="G65" s="15">
        <v>9841</v>
      </c>
      <c r="H65" s="15">
        <v>9797</v>
      </c>
      <c r="I65" s="15">
        <v>9763</v>
      </c>
      <c r="J65" s="3"/>
      <c r="K65" s="14">
        <v>44185</v>
      </c>
      <c r="L65" t="s">
        <v>9</v>
      </c>
      <c r="M65" s="36">
        <f t="shared" si="9"/>
        <v>1</v>
      </c>
      <c r="N65" s="36">
        <f t="shared" si="10"/>
        <v>0.96645382636043076</v>
      </c>
      <c r="O65" s="36">
        <f t="shared" si="11"/>
        <v>0.94977604117030401</v>
      </c>
      <c r="P65" s="36">
        <f t="shared" si="12"/>
        <v>0.94234251405699032</v>
      </c>
      <c r="Q65" s="36">
        <f t="shared" si="13"/>
        <v>0.9378633374630706</v>
      </c>
      <c r="R65" s="36">
        <f t="shared" si="14"/>
        <v>0.9336700657581245</v>
      </c>
      <c r="S65" s="36">
        <f t="shared" si="15"/>
        <v>0.93042981034975702</v>
      </c>
      <c r="T65" s="4"/>
    </row>
    <row r="66" spans="1:20" s="5" customFormat="1" hidden="1" x14ac:dyDescent="0.25">
      <c r="A66" s="14">
        <v>44185</v>
      </c>
      <c r="B66" t="s">
        <v>11</v>
      </c>
      <c r="C66" s="15">
        <v>7286</v>
      </c>
      <c r="D66" s="15">
        <v>7065</v>
      </c>
      <c r="E66" s="15">
        <v>6946</v>
      </c>
      <c r="F66" s="15">
        <v>6914</v>
      </c>
      <c r="G66" s="15">
        <v>6878</v>
      </c>
      <c r="H66" s="15">
        <v>6854</v>
      </c>
      <c r="I66" s="15">
        <v>6840</v>
      </c>
      <c r="J66" s="3"/>
      <c r="K66" s="14">
        <v>44185</v>
      </c>
      <c r="L66" t="s">
        <v>11</v>
      </c>
      <c r="M66" s="36">
        <f t="shared" si="9"/>
        <v>1</v>
      </c>
      <c r="N66" s="36">
        <f t="shared" si="10"/>
        <v>0.96966785616250339</v>
      </c>
      <c r="O66" s="36">
        <f t="shared" si="11"/>
        <v>0.95333516332692836</v>
      </c>
      <c r="P66" s="36">
        <f t="shared" si="12"/>
        <v>0.94894317869887457</v>
      </c>
      <c r="Q66" s="36">
        <f t="shared" si="13"/>
        <v>0.94400219599231405</v>
      </c>
      <c r="R66" s="36">
        <f t="shared" si="14"/>
        <v>0.94070820752127371</v>
      </c>
      <c r="S66" s="36">
        <f t="shared" si="15"/>
        <v>0.93878671424650018</v>
      </c>
      <c r="T66" s="4"/>
    </row>
    <row r="67" spans="1:20" s="5" customFormat="1" hidden="1" x14ac:dyDescent="0.25">
      <c r="A67" s="14">
        <v>44185</v>
      </c>
      <c r="B67" t="s">
        <v>10</v>
      </c>
      <c r="C67" s="15">
        <v>411</v>
      </c>
      <c r="D67" s="15">
        <v>400</v>
      </c>
      <c r="E67" s="15">
        <v>393</v>
      </c>
      <c r="F67" s="15">
        <v>391</v>
      </c>
      <c r="G67" s="15">
        <v>390</v>
      </c>
      <c r="H67" s="15">
        <v>389</v>
      </c>
      <c r="I67" s="15">
        <v>389</v>
      </c>
      <c r="J67" s="3"/>
      <c r="K67" s="14">
        <v>44185</v>
      </c>
      <c r="L67" t="s">
        <v>10</v>
      </c>
      <c r="M67" s="36">
        <f t="shared" si="9"/>
        <v>1</v>
      </c>
      <c r="N67" s="36">
        <f t="shared" si="10"/>
        <v>0.97323600973236013</v>
      </c>
      <c r="O67" s="36">
        <f t="shared" si="11"/>
        <v>0.95620437956204385</v>
      </c>
      <c r="P67" s="36">
        <f t="shared" si="12"/>
        <v>0.95133819951338194</v>
      </c>
      <c r="Q67" s="36">
        <f t="shared" si="13"/>
        <v>0.94890510948905105</v>
      </c>
      <c r="R67" s="36">
        <f t="shared" si="14"/>
        <v>0.94647201946472015</v>
      </c>
      <c r="S67" s="36">
        <f t="shared" si="15"/>
        <v>0.94647201946472015</v>
      </c>
      <c r="T67" s="4"/>
    </row>
    <row r="68" spans="1:20" s="5" customFormat="1" hidden="1" x14ac:dyDescent="0.25">
      <c r="A68" s="14">
        <v>44192</v>
      </c>
      <c r="B68" t="s">
        <v>9</v>
      </c>
      <c r="C68" s="15">
        <v>9972</v>
      </c>
      <c r="D68" s="15">
        <v>9664</v>
      </c>
      <c r="E68" s="15">
        <v>9450</v>
      </c>
      <c r="F68" s="15">
        <v>9357</v>
      </c>
      <c r="G68" s="15">
        <v>9296</v>
      </c>
      <c r="H68" s="15">
        <v>9239</v>
      </c>
      <c r="I68" s="15">
        <v>9236</v>
      </c>
      <c r="J68" s="3"/>
      <c r="K68" s="14">
        <v>44192</v>
      </c>
      <c r="L68" t="s">
        <v>9</v>
      </c>
      <c r="M68" s="36">
        <f t="shared" si="9"/>
        <v>1</v>
      </c>
      <c r="N68" s="36">
        <f t="shared" si="10"/>
        <v>0.9691135178499799</v>
      </c>
      <c r="O68" s="36">
        <f t="shared" si="11"/>
        <v>0.94765342960288812</v>
      </c>
      <c r="P68" s="36">
        <f t="shared" si="12"/>
        <v>0.9383273164861613</v>
      </c>
      <c r="Q68" s="36">
        <f t="shared" si="13"/>
        <v>0.93221018852787807</v>
      </c>
      <c r="R68" s="36">
        <f t="shared" si="14"/>
        <v>0.92649418371440029</v>
      </c>
      <c r="S68" s="36">
        <f t="shared" si="15"/>
        <v>0.92619334135579623</v>
      </c>
      <c r="T68" s="4"/>
    </row>
    <row r="69" spans="1:20" s="5" customFormat="1" hidden="1" x14ac:dyDescent="0.25">
      <c r="A69" s="14">
        <v>44192</v>
      </c>
      <c r="B69" t="s">
        <v>10</v>
      </c>
      <c r="C69" s="15">
        <v>427</v>
      </c>
      <c r="D69" s="15">
        <v>408</v>
      </c>
      <c r="E69" s="15">
        <v>400</v>
      </c>
      <c r="F69" s="15">
        <v>394</v>
      </c>
      <c r="G69" s="15">
        <v>392</v>
      </c>
      <c r="H69" s="15">
        <v>388</v>
      </c>
      <c r="I69" s="15">
        <v>388</v>
      </c>
      <c r="J69" s="3"/>
      <c r="K69" s="14">
        <v>44192</v>
      </c>
      <c r="L69" t="s">
        <v>10</v>
      </c>
      <c r="M69" s="36">
        <f t="shared" si="9"/>
        <v>1</v>
      </c>
      <c r="N69" s="36">
        <f t="shared" si="10"/>
        <v>0.95550351288056201</v>
      </c>
      <c r="O69" s="36">
        <f t="shared" si="11"/>
        <v>0.93676814988290402</v>
      </c>
      <c r="P69" s="36">
        <f t="shared" si="12"/>
        <v>0.92271662763466045</v>
      </c>
      <c r="Q69" s="36">
        <f t="shared" si="13"/>
        <v>0.91803278688524592</v>
      </c>
      <c r="R69" s="36">
        <f t="shared" si="14"/>
        <v>0.90866510538641687</v>
      </c>
      <c r="S69" s="36">
        <f t="shared" si="15"/>
        <v>0.90866510538641687</v>
      </c>
      <c r="T69" s="4"/>
    </row>
    <row r="70" spans="1:20" s="5" customFormat="1" hidden="1" x14ac:dyDescent="0.25">
      <c r="A70" s="14">
        <v>44192</v>
      </c>
      <c r="B70" t="s">
        <v>11</v>
      </c>
      <c r="C70" s="15">
        <v>6661</v>
      </c>
      <c r="D70" s="15">
        <v>6455</v>
      </c>
      <c r="E70" s="15">
        <v>6287</v>
      </c>
      <c r="F70" s="15">
        <v>6217</v>
      </c>
      <c r="G70" s="15">
        <v>6182</v>
      </c>
      <c r="H70" s="15">
        <v>6148</v>
      </c>
      <c r="I70" s="15">
        <v>6147</v>
      </c>
      <c r="J70" s="3"/>
      <c r="K70" s="14">
        <v>44192</v>
      </c>
      <c r="L70" t="s">
        <v>11</v>
      </c>
      <c r="M70" s="36">
        <f t="shared" si="9"/>
        <v>1</v>
      </c>
      <c r="N70" s="36">
        <f t="shared" si="10"/>
        <v>0.96907371265575737</v>
      </c>
      <c r="O70" s="36">
        <f t="shared" si="11"/>
        <v>0.94385227443326825</v>
      </c>
      <c r="P70" s="36">
        <f t="shared" si="12"/>
        <v>0.93334334184056444</v>
      </c>
      <c r="Q70" s="36">
        <f t="shared" si="13"/>
        <v>0.9280888755442126</v>
      </c>
      <c r="R70" s="36">
        <f t="shared" si="14"/>
        <v>0.92298453685632786</v>
      </c>
      <c r="S70" s="36">
        <f t="shared" si="15"/>
        <v>0.92283440924786064</v>
      </c>
      <c r="T70" s="4"/>
    </row>
    <row r="71" spans="1:20" s="5" customFormat="1" hidden="1" x14ac:dyDescent="0.25">
      <c r="A71" s="14">
        <v>44199</v>
      </c>
      <c r="B71" t="s">
        <v>11</v>
      </c>
      <c r="C71" s="15">
        <v>9287</v>
      </c>
      <c r="D71" s="15">
        <v>8936</v>
      </c>
      <c r="E71" s="15">
        <v>8662</v>
      </c>
      <c r="F71" s="15">
        <v>8553</v>
      </c>
      <c r="G71" s="15">
        <v>8494</v>
      </c>
      <c r="H71" s="15">
        <v>8490</v>
      </c>
      <c r="I71" s="15"/>
      <c r="J71" s="3"/>
      <c r="K71" s="14">
        <v>44199</v>
      </c>
      <c r="L71" t="s">
        <v>11</v>
      </c>
      <c r="M71" s="36">
        <f t="shared" si="9"/>
        <v>1</v>
      </c>
      <c r="N71" s="36">
        <f t="shared" si="10"/>
        <v>0.9622052331215678</v>
      </c>
      <c r="O71" s="36">
        <f t="shared" si="11"/>
        <v>0.93270162592871753</v>
      </c>
      <c r="P71" s="36">
        <f t="shared" si="12"/>
        <v>0.92096478949068594</v>
      </c>
      <c r="Q71" s="36">
        <f t="shared" si="13"/>
        <v>0.91461182297835686</v>
      </c>
      <c r="R71" s="36">
        <f t="shared" si="14"/>
        <v>0.91418111338430064</v>
      </c>
      <c r="S71" s="36"/>
      <c r="T71" s="4"/>
    </row>
    <row r="72" spans="1:20" s="5" customFormat="1" hidden="1" x14ac:dyDescent="0.25">
      <c r="A72" s="14">
        <v>44199</v>
      </c>
      <c r="B72" t="s">
        <v>9</v>
      </c>
      <c r="C72" s="15">
        <v>13465</v>
      </c>
      <c r="D72" s="15">
        <v>12965</v>
      </c>
      <c r="E72" s="15">
        <v>12588</v>
      </c>
      <c r="F72" s="15">
        <v>12440</v>
      </c>
      <c r="G72" s="15">
        <v>12330</v>
      </c>
      <c r="H72" s="15">
        <v>12321</v>
      </c>
      <c r="I72" s="15"/>
      <c r="J72" s="3"/>
      <c r="K72" s="14">
        <v>44199</v>
      </c>
      <c r="L72" t="s">
        <v>9</v>
      </c>
      <c r="M72" s="36">
        <f t="shared" si="9"/>
        <v>1</v>
      </c>
      <c r="N72" s="36">
        <f t="shared" si="10"/>
        <v>0.96286669142220571</v>
      </c>
      <c r="O72" s="36">
        <f t="shared" si="11"/>
        <v>0.93486817675454881</v>
      </c>
      <c r="P72" s="36">
        <f t="shared" si="12"/>
        <v>0.92387671741552169</v>
      </c>
      <c r="Q72" s="36">
        <f t="shared" si="13"/>
        <v>0.91570738952840702</v>
      </c>
      <c r="R72" s="36">
        <f t="shared" si="14"/>
        <v>0.91503898997400668</v>
      </c>
      <c r="S72" s="36"/>
      <c r="T72" s="4"/>
    </row>
    <row r="73" spans="1:20" s="5" customFormat="1" hidden="1" x14ac:dyDescent="0.25">
      <c r="A73" s="14">
        <v>44199</v>
      </c>
      <c r="B73" t="s">
        <v>10</v>
      </c>
      <c r="C73" s="15">
        <v>544</v>
      </c>
      <c r="D73" s="15">
        <v>523</v>
      </c>
      <c r="E73" s="15">
        <v>503</v>
      </c>
      <c r="F73" s="15">
        <v>498</v>
      </c>
      <c r="G73" s="15">
        <v>497</v>
      </c>
      <c r="H73" s="15">
        <v>497</v>
      </c>
      <c r="I73" s="15"/>
      <c r="J73" s="3"/>
      <c r="K73" s="14">
        <v>44199</v>
      </c>
      <c r="L73" t="s">
        <v>10</v>
      </c>
      <c r="M73" s="36">
        <f t="shared" si="9"/>
        <v>1</v>
      </c>
      <c r="N73" s="36">
        <f t="shared" si="10"/>
        <v>0.96139705882352944</v>
      </c>
      <c r="O73" s="36">
        <f t="shared" si="11"/>
        <v>0.92463235294117652</v>
      </c>
      <c r="P73" s="36">
        <f t="shared" si="12"/>
        <v>0.9154411764705882</v>
      </c>
      <c r="Q73" s="36">
        <f t="shared" si="13"/>
        <v>0.91360294117647056</v>
      </c>
      <c r="R73" s="36">
        <f t="shared" si="14"/>
        <v>0.91360294117647056</v>
      </c>
      <c r="S73" s="36"/>
      <c r="T73" s="4"/>
    </row>
    <row r="74" spans="1:20" s="5" customFormat="1" hidden="1" x14ac:dyDescent="0.25">
      <c r="A74" s="14">
        <v>44206</v>
      </c>
      <c r="B74" t="s">
        <v>9</v>
      </c>
      <c r="C74" s="15">
        <v>12356</v>
      </c>
      <c r="D74" s="15">
        <v>11874</v>
      </c>
      <c r="E74" s="15">
        <v>11499</v>
      </c>
      <c r="F74" s="15">
        <v>11354</v>
      </c>
      <c r="G74" s="15">
        <v>11344</v>
      </c>
      <c r="H74" s="15"/>
      <c r="I74" s="15"/>
      <c r="J74" s="3"/>
      <c r="K74" s="14">
        <v>44206</v>
      </c>
      <c r="L74" t="s">
        <v>9</v>
      </c>
      <c r="M74" s="36">
        <f t="shared" si="9"/>
        <v>1</v>
      </c>
      <c r="N74" s="36">
        <f t="shared" si="10"/>
        <v>0.96099061184849466</v>
      </c>
      <c r="O74" s="36">
        <f t="shared" si="11"/>
        <v>0.93064098413726126</v>
      </c>
      <c r="P74" s="36">
        <f t="shared" si="12"/>
        <v>0.91890579475558432</v>
      </c>
      <c r="Q74" s="36">
        <f t="shared" si="13"/>
        <v>0.91809647134995143</v>
      </c>
      <c r="R74" s="36"/>
      <c r="S74" s="36"/>
      <c r="T74" s="4"/>
    </row>
    <row r="75" spans="1:20" s="5" customFormat="1" hidden="1" x14ac:dyDescent="0.25">
      <c r="A75" s="14">
        <v>44206</v>
      </c>
      <c r="B75" t="s">
        <v>11</v>
      </c>
      <c r="C75" s="15">
        <v>8971</v>
      </c>
      <c r="D75" s="15">
        <v>8607</v>
      </c>
      <c r="E75" s="15">
        <v>8311</v>
      </c>
      <c r="F75" s="15">
        <v>8202</v>
      </c>
      <c r="G75" s="15">
        <v>8196</v>
      </c>
      <c r="H75" s="15"/>
      <c r="I75" s="15"/>
      <c r="J75" s="3"/>
      <c r="K75" s="14">
        <v>44206</v>
      </c>
      <c r="L75" t="s">
        <v>11</v>
      </c>
      <c r="M75" s="36">
        <f t="shared" si="9"/>
        <v>1</v>
      </c>
      <c r="N75" s="36">
        <f t="shared" si="10"/>
        <v>0.95942481328725893</v>
      </c>
      <c r="O75" s="36">
        <f t="shared" si="11"/>
        <v>0.92642960650986517</v>
      </c>
      <c r="P75" s="36">
        <f t="shared" si="12"/>
        <v>0.91427934455467619</v>
      </c>
      <c r="Q75" s="36">
        <f t="shared" si="13"/>
        <v>0.91361052279567501</v>
      </c>
      <c r="R75" s="36"/>
      <c r="S75" s="36"/>
      <c r="T75" s="4"/>
    </row>
    <row r="76" spans="1:20" s="5" customFormat="1" hidden="1" x14ac:dyDescent="0.25">
      <c r="A76" s="14">
        <v>44206</v>
      </c>
      <c r="B76" t="s">
        <v>10</v>
      </c>
      <c r="C76" s="15">
        <v>484</v>
      </c>
      <c r="D76" s="15">
        <v>463</v>
      </c>
      <c r="E76" s="15">
        <v>451</v>
      </c>
      <c r="F76" s="15">
        <v>447</v>
      </c>
      <c r="G76" s="15">
        <v>447</v>
      </c>
      <c r="H76" s="15"/>
      <c r="I76" s="15"/>
      <c r="J76" s="3"/>
      <c r="K76" s="14">
        <v>44206</v>
      </c>
      <c r="L76" t="s">
        <v>10</v>
      </c>
      <c r="M76" s="36">
        <f t="shared" si="9"/>
        <v>1</v>
      </c>
      <c r="N76" s="36">
        <f t="shared" si="10"/>
        <v>0.95661157024793386</v>
      </c>
      <c r="O76" s="36">
        <f t="shared" si="11"/>
        <v>0.93181818181818177</v>
      </c>
      <c r="P76" s="36">
        <f t="shared" si="12"/>
        <v>0.92355371900826444</v>
      </c>
      <c r="Q76" s="36">
        <f t="shared" si="13"/>
        <v>0.92355371900826444</v>
      </c>
      <c r="R76" s="36"/>
      <c r="S76" s="36"/>
      <c r="T76" s="4"/>
    </row>
    <row r="77" spans="1:20" s="5" customFormat="1" hidden="1" x14ac:dyDescent="0.25">
      <c r="A77" s="14">
        <v>44213</v>
      </c>
      <c r="B77" t="s">
        <v>11</v>
      </c>
      <c r="C77" s="15">
        <v>8333</v>
      </c>
      <c r="D77" s="15">
        <v>7945</v>
      </c>
      <c r="E77" s="15">
        <v>7620</v>
      </c>
      <c r="F77" s="15">
        <v>7607</v>
      </c>
      <c r="G77" s="15"/>
      <c r="H77" s="15"/>
      <c r="I77" s="15"/>
      <c r="J77" s="3"/>
      <c r="K77" s="14">
        <v>44213</v>
      </c>
      <c r="L77" t="s">
        <v>11</v>
      </c>
      <c r="M77" s="36">
        <f t="shared" si="9"/>
        <v>1</v>
      </c>
      <c r="N77" s="36">
        <f t="shared" si="10"/>
        <v>0.95343813752550099</v>
      </c>
      <c r="O77" s="36">
        <f t="shared" si="11"/>
        <v>0.91443657746309848</v>
      </c>
      <c r="P77" s="36">
        <f t="shared" si="12"/>
        <v>0.91287651506060241</v>
      </c>
      <c r="Q77" s="36"/>
      <c r="R77" s="36"/>
      <c r="S77" s="36"/>
      <c r="T77" s="4"/>
    </row>
    <row r="78" spans="1:20" hidden="1" x14ac:dyDescent="0.25">
      <c r="A78" s="14">
        <v>44213</v>
      </c>
      <c r="B78" t="s">
        <v>9</v>
      </c>
      <c r="C78" s="15">
        <v>12280</v>
      </c>
      <c r="D78" s="15">
        <v>11748</v>
      </c>
      <c r="E78" s="15">
        <v>11263</v>
      </c>
      <c r="F78" s="15">
        <v>11242</v>
      </c>
      <c r="G78" s="15"/>
      <c r="H78" s="15"/>
      <c r="I78" s="15"/>
      <c r="J78" s="3"/>
      <c r="K78" s="14">
        <v>44213</v>
      </c>
      <c r="L78" t="s">
        <v>9</v>
      </c>
      <c r="M78" s="36">
        <f t="shared" si="9"/>
        <v>1</v>
      </c>
      <c r="N78" s="36">
        <f t="shared" si="10"/>
        <v>0.95667752442996745</v>
      </c>
      <c r="O78" s="36">
        <f t="shared" si="11"/>
        <v>0.91718241042345272</v>
      </c>
      <c r="P78" s="36">
        <f t="shared" si="12"/>
        <v>0.91547231270358309</v>
      </c>
      <c r="Q78" s="36"/>
      <c r="R78" s="36"/>
      <c r="S78" s="36"/>
      <c r="T78" s="4"/>
    </row>
    <row r="79" spans="1:20" hidden="1" x14ac:dyDescent="0.25">
      <c r="A79" s="14">
        <v>44213</v>
      </c>
      <c r="B79" t="s">
        <v>10</v>
      </c>
      <c r="C79" s="15">
        <v>470</v>
      </c>
      <c r="D79" s="15">
        <v>444</v>
      </c>
      <c r="E79" s="15">
        <v>430</v>
      </c>
      <c r="F79" s="15">
        <v>430</v>
      </c>
      <c r="G79" s="15"/>
      <c r="H79" s="15"/>
      <c r="I79" s="15"/>
      <c r="J79" s="3"/>
      <c r="K79" s="14">
        <v>44213</v>
      </c>
      <c r="L79" t="s">
        <v>10</v>
      </c>
      <c r="M79" s="36">
        <f t="shared" si="9"/>
        <v>1</v>
      </c>
      <c r="N79" s="36">
        <f t="shared" si="10"/>
        <v>0.94468085106382982</v>
      </c>
      <c r="O79" s="36">
        <f t="shared" si="11"/>
        <v>0.91489361702127658</v>
      </c>
      <c r="P79" s="36">
        <f t="shared" si="12"/>
        <v>0.91489361702127658</v>
      </c>
      <c r="Q79" s="36"/>
      <c r="R79" s="36"/>
      <c r="S79" s="36"/>
      <c r="T79" s="4"/>
    </row>
    <row r="80" spans="1:20" hidden="1" x14ac:dyDescent="0.25">
      <c r="A80" s="14">
        <v>44220</v>
      </c>
      <c r="B80" t="s">
        <v>11</v>
      </c>
      <c r="C80" s="15">
        <v>7926</v>
      </c>
      <c r="D80" s="15">
        <v>7514</v>
      </c>
      <c r="E80" s="15">
        <v>7430</v>
      </c>
      <c r="F80" s="15"/>
      <c r="G80" s="15"/>
      <c r="H80" s="15"/>
      <c r="I80" s="15"/>
      <c r="J80" s="3"/>
      <c r="K80" s="14">
        <v>44220</v>
      </c>
      <c r="L80" t="s">
        <v>11</v>
      </c>
      <c r="M80" s="36">
        <f t="shared" si="9"/>
        <v>1</v>
      </c>
      <c r="N80" s="36">
        <f t="shared" si="10"/>
        <v>0.9480191773908655</v>
      </c>
      <c r="O80" s="36">
        <f t="shared" si="11"/>
        <v>0.93742114559677014</v>
      </c>
      <c r="P80" s="36"/>
      <c r="Q80" s="36"/>
      <c r="R80" s="36"/>
      <c r="S80" s="36"/>
      <c r="T80" s="4"/>
    </row>
    <row r="81" spans="1:20" hidden="1" x14ac:dyDescent="0.25">
      <c r="A81" s="14">
        <v>44220</v>
      </c>
      <c r="B81" t="s">
        <v>9</v>
      </c>
      <c r="C81" s="15">
        <v>11631</v>
      </c>
      <c r="D81" s="15">
        <v>11028</v>
      </c>
      <c r="E81" s="15">
        <v>10919</v>
      </c>
      <c r="F81" s="15"/>
      <c r="G81" s="15"/>
      <c r="H81" s="15"/>
      <c r="I81" s="15"/>
      <c r="J81" s="3"/>
      <c r="K81" s="14">
        <v>44220</v>
      </c>
      <c r="L81" t="s">
        <v>9</v>
      </c>
      <c r="M81" s="36">
        <f t="shared" si="9"/>
        <v>1</v>
      </c>
      <c r="N81" s="36">
        <f t="shared" si="10"/>
        <v>0.94815579055971111</v>
      </c>
      <c r="O81" s="36">
        <f t="shared" si="11"/>
        <v>0.93878428338062081</v>
      </c>
      <c r="P81" s="36"/>
      <c r="Q81" s="36"/>
      <c r="R81" s="36"/>
      <c r="S81" s="36"/>
      <c r="T81" s="4"/>
    </row>
    <row r="82" spans="1:20" hidden="1" x14ac:dyDescent="0.25">
      <c r="A82" s="14">
        <v>44220</v>
      </c>
      <c r="B82" t="s">
        <v>10</v>
      </c>
      <c r="C82" s="15">
        <v>474</v>
      </c>
      <c r="D82" s="15">
        <v>447</v>
      </c>
      <c r="E82" s="15">
        <v>444</v>
      </c>
      <c r="F82" s="15"/>
      <c r="G82" s="15"/>
      <c r="H82" s="15"/>
      <c r="I82" s="15"/>
      <c r="J82" s="3"/>
      <c r="K82" s="14">
        <v>44220</v>
      </c>
      <c r="L82" t="s">
        <v>10</v>
      </c>
      <c r="M82" s="36">
        <f t="shared" si="9"/>
        <v>1</v>
      </c>
      <c r="N82" s="36">
        <f t="shared" si="10"/>
        <v>0.94303797468354433</v>
      </c>
      <c r="O82" s="36">
        <f t="shared" si="11"/>
        <v>0.93670886075949367</v>
      </c>
      <c r="P82" s="36"/>
      <c r="Q82" s="36"/>
      <c r="R82" s="36"/>
      <c r="S82" s="36"/>
      <c r="T82" s="4"/>
    </row>
    <row r="83" spans="1:20" hidden="1" x14ac:dyDescent="0.25">
      <c r="A83" s="14">
        <v>44227</v>
      </c>
      <c r="B83" t="s">
        <v>11</v>
      </c>
      <c r="C83" s="15">
        <v>904</v>
      </c>
      <c r="D83" s="15">
        <v>904</v>
      </c>
      <c r="E83" s="15"/>
      <c r="F83" s="15"/>
      <c r="G83" s="15"/>
      <c r="H83" s="15"/>
      <c r="I83" s="15"/>
      <c r="J83" s="3"/>
      <c r="K83" s="14">
        <v>44227</v>
      </c>
      <c r="L83" t="s">
        <v>11</v>
      </c>
      <c r="M83" s="36">
        <f t="shared" si="9"/>
        <v>1</v>
      </c>
      <c r="N83" s="36">
        <f t="shared" si="10"/>
        <v>1</v>
      </c>
      <c r="O83" s="36"/>
      <c r="P83" s="36"/>
      <c r="Q83" s="36"/>
      <c r="R83" s="36"/>
      <c r="S83" s="36"/>
      <c r="T83" s="4"/>
    </row>
    <row r="84" spans="1:20" hidden="1" x14ac:dyDescent="0.25">
      <c r="A84" s="14">
        <v>44227</v>
      </c>
      <c r="B84" t="s">
        <v>9</v>
      </c>
      <c r="C84" s="15">
        <v>1289</v>
      </c>
      <c r="D84" s="15">
        <v>1289</v>
      </c>
      <c r="E84" s="15"/>
      <c r="F84" s="15"/>
      <c r="G84" s="15"/>
      <c r="H84" s="15"/>
      <c r="I84" s="15"/>
      <c r="J84" s="3"/>
      <c r="K84" s="14">
        <v>44227</v>
      </c>
      <c r="L84" t="s">
        <v>9</v>
      </c>
      <c r="M84" s="36">
        <f t="shared" si="9"/>
        <v>1</v>
      </c>
      <c r="N84" s="36">
        <f t="shared" si="10"/>
        <v>1</v>
      </c>
      <c r="O84" s="36"/>
      <c r="P84" s="36"/>
      <c r="Q84" s="36"/>
      <c r="R84" s="36"/>
      <c r="S84" s="36"/>
      <c r="T84" s="4"/>
    </row>
    <row r="85" spans="1:20" hidden="1" x14ac:dyDescent="0.25">
      <c r="A85" s="14">
        <v>44227</v>
      </c>
      <c r="B85" t="s">
        <v>10</v>
      </c>
      <c r="C85" s="15">
        <v>63</v>
      </c>
      <c r="D85" s="15">
        <v>63</v>
      </c>
      <c r="E85" s="15"/>
      <c r="F85" s="15"/>
      <c r="G85" s="15"/>
      <c r="H85" s="15"/>
      <c r="I85" s="15"/>
      <c r="J85" s="3"/>
      <c r="K85" s="14">
        <v>44227</v>
      </c>
      <c r="L85" t="s">
        <v>10</v>
      </c>
      <c r="M85" s="36">
        <f t="shared" si="9"/>
        <v>1</v>
      </c>
      <c r="N85" s="36">
        <f t="shared" si="10"/>
        <v>1</v>
      </c>
      <c r="O85" s="36"/>
      <c r="P85" s="36"/>
      <c r="Q85" s="36"/>
      <c r="R85" s="36"/>
      <c r="S85" s="36"/>
      <c r="T85" s="4"/>
    </row>
    <row r="86" spans="1:20" s="29" customFormat="1" ht="15.6" x14ac:dyDescent="0.3">
      <c r="B86" s="29" t="s">
        <v>128</v>
      </c>
      <c r="D86" s="32"/>
      <c r="L86" s="29" t="s">
        <v>129</v>
      </c>
    </row>
    <row r="87" spans="1:20" s="9" customFormat="1" x14ac:dyDescent="0.25">
      <c r="D87" s="16"/>
    </row>
    <row r="88" spans="1:20" x14ac:dyDescent="0.25">
      <c r="B88" s="9" t="s">
        <v>103</v>
      </c>
      <c r="D88" s="15"/>
      <c r="L88" s="9" t="s">
        <v>103</v>
      </c>
    </row>
    <row r="90" spans="1:20" s="9" customFormat="1" x14ac:dyDescent="0.25">
      <c r="B90" s="27" t="s">
        <v>0</v>
      </c>
      <c r="C90" s="27" t="s">
        <v>2</v>
      </c>
      <c r="D90" s="27" t="s">
        <v>3</v>
      </c>
      <c r="E90" s="27" t="s">
        <v>4</v>
      </c>
      <c r="F90" s="27" t="s">
        <v>5</v>
      </c>
      <c r="G90" s="27" t="s">
        <v>6</v>
      </c>
      <c r="H90" s="27" t="s">
        <v>7</v>
      </c>
      <c r="I90" s="27" t="s">
        <v>8</v>
      </c>
      <c r="J90" s="27"/>
      <c r="L90" s="27" t="s">
        <v>0</v>
      </c>
      <c r="M90" s="27" t="s">
        <v>2</v>
      </c>
      <c r="N90" s="27" t="s">
        <v>3</v>
      </c>
      <c r="O90" s="27" t="s">
        <v>4</v>
      </c>
      <c r="P90" s="27" t="s">
        <v>5</v>
      </c>
      <c r="Q90" s="27" t="s">
        <v>6</v>
      </c>
      <c r="R90" s="27" t="s">
        <v>7</v>
      </c>
      <c r="S90" s="27" t="s">
        <v>8</v>
      </c>
    </row>
    <row r="91" spans="1:20" x14ac:dyDescent="0.25">
      <c r="A91" s="5">
        <v>1</v>
      </c>
      <c r="B91" s="14">
        <v>44136</v>
      </c>
      <c r="C91" s="15">
        <v>11630</v>
      </c>
      <c r="D91" s="15">
        <v>10970</v>
      </c>
      <c r="E91" s="15">
        <v>10494</v>
      </c>
      <c r="F91" s="15">
        <v>10252</v>
      </c>
      <c r="G91" s="15">
        <v>10145</v>
      </c>
      <c r="H91" s="15">
        <v>10012</v>
      </c>
      <c r="I91" s="15">
        <v>9897</v>
      </c>
      <c r="J91" s="15"/>
      <c r="K91" s="5">
        <v>1</v>
      </c>
      <c r="L91" s="14">
        <v>44136</v>
      </c>
      <c r="M91" s="36">
        <f>C91/$C91</f>
        <v>1</v>
      </c>
      <c r="N91" s="36">
        <f>D91/$C91</f>
        <v>0.94325021496130701</v>
      </c>
      <c r="O91" s="36">
        <f>E91/$C91</f>
        <v>0.90232158211521929</v>
      </c>
      <c r="P91" s="36">
        <f t="shared" ref="P91:S91" si="16">F91/$C91</f>
        <v>0.88151332760103185</v>
      </c>
      <c r="Q91" s="36">
        <f t="shared" si="16"/>
        <v>0.87231298366294063</v>
      </c>
      <c r="R91" s="36">
        <f t="shared" si="16"/>
        <v>0.86087704213241611</v>
      </c>
      <c r="S91" s="36">
        <f t="shared" si="16"/>
        <v>0.85098882201203785</v>
      </c>
      <c r="T91" s="36"/>
    </row>
    <row r="92" spans="1:20" x14ac:dyDescent="0.25">
      <c r="A92" s="5">
        <v>2</v>
      </c>
      <c r="B92" s="14">
        <v>44143</v>
      </c>
      <c r="C92" s="15">
        <v>9430</v>
      </c>
      <c r="D92" s="15">
        <v>8895</v>
      </c>
      <c r="E92" s="15">
        <v>8440</v>
      </c>
      <c r="F92" s="15">
        <v>8279</v>
      </c>
      <c r="G92" s="15">
        <v>8150</v>
      </c>
      <c r="H92" s="15">
        <v>8046</v>
      </c>
      <c r="I92" s="15">
        <v>7985</v>
      </c>
      <c r="J92" s="15"/>
      <c r="K92" s="5">
        <v>2</v>
      </c>
      <c r="L92" s="14">
        <v>44143</v>
      </c>
      <c r="M92" s="36">
        <f t="shared" ref="M92:M104" si="17">C92/$C92</f>
        <v>1</v>
      </c>
      <c r="N92" s="36">
        <f t="shared" ref="N92:N104" si="18">D92/$C92</f>
        <v>0.94326617179215266</v>
      </c>
      <c r="O92" s="36">
        <f t="shared" ref="O92:O103" si="19">E92/$C92</f>
        <v>0.89501590668080588</v>
      </c>
      <c r="P92" s="36">
        <f t="shared" ref="P92:P102" si="20">F92/$C92</f>
        <v>0.87794273594909866</v>
      </c>
      <c r="Q92" s="36">
        <f t="shared" ref="Q92:Q100" si="21">G92/$C92</f>
        <v>0.86426299045599153</v>
      </c>
      <c r="R92" s="36">
        <f t="shared" ref="R92:R100" si="22">H92/$C92</f>
        <v>0.85323435843054085</v>
      </c>
      <c r="S92" s="36">
        <f t="shared" ref="S92:S99" si="23">I92/$C92</f>
        <v>0.84676564156945922</v>
      </c>
      <c r="T92" s="36"/>
    </row>
    <row r="93" spans="1:20" x14ac:dyDescent="0.25">
      <c r="A93" s="5">
        <v>3</v>
      </c>
      <c r="B93" s="14">
        <v>44150</v>
      </c>
      <c r="C93" s="15">
        <v>10334</v>
      </c>
      <c r="D93" s="15">
        <v>9728</v>
      </c>
      <c r="E93" s="15">
        <v>9300</v>
      </c>
      <c r="F93" s="15">
        <v>9099</v>
      </c>
      <c r="G93" s="15">
        <v>8959</v>
      </c>
      <c r="H93" s="15">
        <v>8868</v>
      </c>
      <c r="I93" s="15">
        <v>8824</v>
      </c>
      <c r="J93" s="15"/>
      <c r="K93" s="5">
        <v>3</v>
      </c>
      <c r="L93" s="14">
        <v>44150</v>
      </c>
      <c r="M93" s="36">
        <f t="shared" si="17"/>
        <v>1</v>
      </c>
      <c r="N93" s="36">
        <f t="shared" si="18"/>
        <v>0.94135862202438547</v>
      </c>
      <c r="O93" s="36">
        <f t="shared" si="19"/>
        <v>0.89994193922972709</v>
      </c>
      <c r="P93" s="36">
        <f t="shared" si="20"/>
        <v>0.88049158118831039</v>
      </c>
      <c r="Q93" s="36">
        <f t="shared" si="21"/>
        <v>0.86694406812463709</v>
      </c>
      <c r="R93" s="36">
        <f t="shared" si="22"/>
        <v>0.85813818463324942</v>
      </c>
      <c r="S93" s="36">
        <f t="shared" si="23"/>
        <v>0.85388039481323785</v>
      </c>
      <c r="T93" s="36"/>
    </row>
    <row r="94" spans="1:20" x14ac:dyDescent="0.25">
      <c r="A94" s="5">
        <v>4</v>
      </c>
      <c r="B94" s="14">
        <v>44157</v>
      </c>
      <c r="C94" s="15">
        <v>11609</v>
      </c>
      <c r="D94" s="15">
        <v>11007</v>
      </c>
      <c r="E94" s="15">
        <v>10542</v>
      </c>
      <c r="F94" s="15">
        <v>10342</v>
      </c>
      <c r="G94" s="15">
        <v>10209</v>
      </c>
      <c r="H94" s="15">
        <v>10163</v>
      </c>
      <c r="I94" s="15">
        <v>10144</v>
      </c>
      <c r="J94" s="15"/>
      <c r="K94" s="5">
        <v>4</v>
      </c>
      <c r="L94" s="14">
        <v>44157</v>
      </c>
      <c r="M94" s="36">
        <f t="shared" si="17"/>
        <v>1</v>
      </c>
      <c r="N94" s="36">
        <f t="shared" si="18"/>
        <v>0.94814368162632445</v>
      </c>
      <c r="O94" s="36">
        <f t="shared" si="19"/>
        <v>0.90808855198552851</v>
      </c>
      <c r="P94" s="36">
        <f t="shared" si="20"/>
        <v>0.89086053923679909</v>
      </c>
      <c r="Q94" s="36">
        <f t="shared" si="21"/>
        <v>0.87940391075889401</v>
      </c>
      <c r="R94" s="36">
        <f t="shared" si="22"/>
        <v>0.87544146782668619</v>
      </c>
      <c r="S94" s="36">
        <f t="shared" si="23"/>
        <v>0.87380480661555693</v>
      </c>
      <c r="T94" s="36"/>
    </row>
    <row r="95" spans="1:20" x14ac:dyDescent="0.25">
      <c r="A95" s="5">
        <v>5</v>
      </c>
      <c r="B95" s="14">
        <v>44164</v>
      </c>
      <c r="C95" s="15">
        <v>13041</v>
      </c>
      <c r="D95" s="15">
        <v>12377</v>
      </c>
      <c r="E95" s="15">
        <v>11810</v>
      </c>
      <c r="F95" s="15">
        <v>11580</v>
      </c>
      <c r="G95" s="15">
        <v>11507</v>
      </c>
      <c r="H95" s="15">
        <v>11471</v>
      </c>
      <c r="I95" s="15">
        <v>11433</v>
      </c>
      <c r="J95" s="15"/>
      <c r="K95" s="5">
        <v>5</v>
      </c>
      <c r="L95" s="14">
        <v>44164</v>
      </c>
      <c r="M95" s="36">
        <f t="shared" si="17"/>
        <v>1</v>
      </c>
      <c r="N95" s="36">
        <f t="shared" si="18"/>
        <v>0.94908365922858673</v>
      </c>
      <c r="O95" s="36">
        <f t="shared" si="19"/>
        <v>0.90560539835902154</v>
      </c>
      <c r="P95" s="36">
        <f t="shared" si="20"/>
        <v>0.88796871405567057</v>
      </c>
      <c r="Q95" s="36">
        <f t="shared" si="21"/>
        <v>0.88237098382025914</v>
      </c>
      <c r="R95" s="36">
        <f t="shared" si="22"/>
        <v>0.87961045932060422</v>
      </c>
      <c r="S95" s="36">
        <f t="shared" si="23"/>
        <v>0.87669657234874632</v>
      </c>
      <c r="T95" s="36"/>
    </row>
    <row r="96" spans="1:20" x14ac:dyDescent="0.25">
      <c r="A96" s="5">
        <v>6</v>
      </c>
      <c r="B96" s="14">
        <v>44171</v>
      </c>
      <c r="C96" s="15">
        <v>16636</v>
      </c>
      <c r="D96" s="15">
        <v>15863</v>
      </c>
      <c r="E96" s="15">
        <v>15357</v>
      </c>
      <c r="F96" s="15">
        <v>15219</v>
      </c>
      <c r="G96" s="15">
        <v>15167</v>
      </c>
      <c r="H96" s="15">
        <v>15080</v>
      </c>
      <c r="I96" s="15">
        <v>15031</v>
      </c>
      <c r="J96" s="15"/>
      <c r="K96" s="5">
        <v>6</v>
      </c>
      <c r="L96" s="14">
        <v>44171</v>
      </c>
      <c r="M96" s="36">
        <f t="shared" si="17"/>
        <v>1</v>
      </c>
      <c r="N96" s="36">
        <f t="shared" si="18"/>
        <v>0.953534503486415</v>
      </c>
      <c r="O96" s="36">
        <f t="shared" si="19"/>
        <v>0.92311853811012268</v>
      </c>
      <c r="P96" s="36">
        <f t="shared" si="20"/>
        <v>0.91482327482567927</v>
      </c>
      <c r="Q96" s="36">
        <f t="shared" si="21"/>
        <v>0.91169752344313537</v>
      </c>
      <c r="R96" s="36">
        <f t="shared" si="22"/>
        <v>0.90646790093772545</v>
      </c>
      <c r="S96" s="36">
        <f t="shared" si="23"/>
        <v>0.90352248136571289</v>
      </c>
      <c r="T96" s="36"/>
    </row>
    <row r="97" spans="1:20" x14ac:dyDescent="0.25">
      <c r="A97" s="5">
        <v>7</v>
      </c>
      <c r="B97" s="14">
        <v>44178</v>
      </c>
      <c r="C97" s="15">
        <v>14751</v>
      </c>
      <c r="D97" s="15">
        <v>14122</v>
      </c>
      <c r="E97" s="15">
        <v>13790</v>
      </c>
      <c r="F97" s="15">
        <v>13737</v>
      </c>
      <c r="G97" s="15">
        <v>13659</v>
      </c>
      <c r="H97" s="15">
        <v>13600</v>
      </c>
      <c r="I97" s="15">
        <v>13561</v>
      </c>
      <c r="J97" s="15"/>
      <c r="K97" s="5">
        <v>7</v>
      </c>
      <c r="L97" s="14">
        <v>44178</v>
      </c>
      <c r="M97" s="36">
        <f t="shared" si="17"/>
        <v>1</v>
      </c>
      <c r="N97" s="36">
        <f t="shared" si="18"/>
        <v>0.95735882313063525</v>
      </c>
      <c r="O97" s="36">
        <f t="shared" si="19"/>
        <v>0.93485187444918993</v>
      </c>
      <c r="P97" s="36">
        <f t="shared" si="20"/>
        <v>0.93125889770185077</v>
      </c>
      <c r="Q97" s="36">
        <f t="shared" si="21"/>
        <v>0.92597112060199305</v>
      </c>
      <c r="R97" s="36">
        <f t="shared" si="22"/>
        <v>0.9219713917700495</v>
      </c>
      <c r="S97" s="36">
        <f t="shared" si="23"/>
        <v>0.91932750322012069</v>
      </c>
      <c r="T97" s="36"/>
    </row>
    <row r="98" spans="1:20" x14ac:dyDescent="0.25">
      <c r="A98" s="5">
        <v>8</v>
      </c>
      <c r="B98" s="14">
        <v>44185</v>
      </c>
      <c r="C98" s="15">
        <v>10493</v>
      </c>
      <c r="D98" s="15">
        <v>10141</v>
      </c>
      <c r="E98" s="15">
        <v>9966</v>
      </c>
      <c r="F98" s="15">
        <v>9888</v>
      </c>
      <c r="G98" s="15">
        <v>9841</v>
      </c>
      <c r="H98" s="15">
        <v>9797</v>
      </c>
      <c r="I98" s="15">
        <v>9763</v>
      </c>
      <c r="J98" s="15"/>
      <c r="K98" s="5">
        <v>8</v>
      </c>
      <c r="L98" s="14">
        <v>44185</v>
      </c>
      <c r="M98" s="36">
        <f t="shared" si="17"/>
        <v>1</v>
      </c>
      <c r="N98" s="36">
        <f t="shared" si="18"/>
        <v>0.96645382636043076</v>
      </c>
      <c r="O98" s="36">
        <f t="shared" si="19"/>
        <v>0.94977604117030401</v>
      </c>
      <c r="P98" s="36">
        <f t="shared" si="20"/>
        <v>0.94234251405699032</v>
      </c>
      <c r="Q98" s="36">
        <f t="shared" si="21"/>
        <v>0.9378633374630706</v>
      </c>
      <c r="R98" s="36">
        <f t="shared" si="22"/>
        <v>0.9336700657581245</v>
      </c>
      <c r="S98" s="36">
        <f t="shared" si="23"/>
        <v>0.93042981034975702</v>
      </c>
      <c r="T98" s="36"/>
    </row>
    <row r="99" spans="1:20" x14ac:dyDescent="0.25">
      <c r="A99" s="5">
        <v>9</v>
      </c>
      <c r="B99" s="14">
        <v>44192</v>
      </c>
      <c r="C99" s="15">
        <v>9972</v>
      </c>
      <c r="D99" s="15">
        <v>9664</v>
      </c>
      <c r="E99" s="15">
        <v>9450</v>
      </c>
      <c r="F99" s="15">
        <v>9357</v>
      </c>
      <c r="G99" s="15">
        <v>9296</v>
      </c>
      <c r="H99" s="15">
        <v>9239</v>
      </c>
      <c r="I99" s="15">
        <v>9236</v>
      </c>
      <c r="J99" s="15"/>
      <c r="K99" s="5">
        <v>9</v>
      </c>
      <c r="L99" s="14">
        <v>44192</v>
      </c>
      <c r="M99" s="36">
        <f t="shared" si="17"/>
        <v>1</v>
      </c>
      <c r="N99" s="36">
        <f t="shared" si="18"/>
        <v>0.9691135178499799</v>
      </c>
      <c r="O99" s="36">
        <f t="shared" si="19"/>
        <v>0.94765342960288812</v>
      </c>
      <c r="P99" s="36">
        <f t="shared" si="20"/>
        <v>0.9383273164861613</v>
      </c>
      <c r="Q99" s="36">
        <f t="shared" si="21"/>
        <v>0.93221018852787807</v>
      </c>
      <c r="R99" s="36">
        <f t="shared" si="22"/>
        <v>0.92649418371440029</v>
      </c>
      <c r="S99" s="36">
        <f t="shared" si="23"/>
        <v>0.92619334135579623</v>
      </c>
      <c r="T99" s="36"/>
    </row>
    <row r="100" spans="1:20" x14ac:dyDescent="0.25">
      <c r="A100" s="5">
        <v>10</v>
      </c>
      <c r="B100" s="14">
        <v>44199</v>
      </c>
      <c r="C100" s="15">
        <v>13465</v>
      </c>
      <c r="D100" s="15">
        <v>12965</v>
      </c>
      <c r="E100" s="15">
        <v>12588</v>
      </c>
      <c r="F100" s="15">
        <v>12440</v>
      </c>
      <c r="G100" s="15">
        <v>12330</v>
      </c>
      <c r="H100" s="15">
        <v>12321</v>
      </c>
      <c r="I100" s="15"/>
      <c r="J100" s="15"/>
      <c r="K100" s="5">
        <v>10</v>
      </c>
      <c r="L100" s="14">
        <v>44199</v>
      </c>
      <c r="M100" s="36">
        <f t="shared" si="17"/>
        <v>1</v>
      </c>
      <c r="N100" s="36">
        <f t="shared" si="18"/>
        <v>0.96286669142220571</v>
      </c>
      <c r="O100" s="36">
        <f t="shared" si="19"/>
        <v>0.93486817675454881</v>
      </c>
      <c r="P100" s="36">
        <f t="shared" si="20"/>
        <v>0.92387671741552169</v>
      </c>
      <c r="Q100" s="36">
        <f t="shared" si="21"/>
        <v>0.91570738952840702</v>
      </c>
      <c r="R100" s="36">
        <f t="shared" si="22"/>
        <v>0.91503898997400668</v>
      </c>
      <c r="S100" s="36"/>
      <c r="T100" s="36"/>
    </row>
    <row r="101" spans="1:20" x14ac:dyDescent="0.25">
      <c r="A101" s="5">
        <v>11</v>
      </c>
      <c r="B101" s="14">
        <v>44206</v>
      </c>
      <c r="C101" s="15">
        <v>12356</v>
      </c>
      <c r="D101" s="15">
        <v>11874</v>
      </c>
      <c r="E101" s="15">
        <v>11499</v>
      </c>
      <c r="F101" s="15">
        <v>11354</v>
      </c>
      <c r="G101" s="15">
        <v>11344</v>
      </c>
      <c r="H101" s="15"/>
      <c r="I101" s="15"/>
      <c r="J101" s="15"/>
      <c r="K101" s="5">
        <v>11</v>
      </c>
      <c r="L101" s="14">
        <v>44206</v>
      </c>
      <c r="M101" s="36">
        <f t="shared" si="17"/>
        <v>1</v>
      </c>
      <c r="N101" s="36">
        <f t="shared" si="18"/>
        <v>0.96099061184849466</v>
      </c>
      <c r="O101" s="36">
        <f t="shared" si="19"/>
        <v>0.93064098413726126</v>
      </c>
      <c r="P101" s="36">
        <f t="shared" si="20"/>
        <v>0.91890579475558432</v>
      </c>
      <c r="Q101" s="36">
        <f>G101/$C101</f>
        <v>0.91809647134995143</v>
      </c>
      <c r="R101" s="36"/>
      <c r="S101" s="36"/>
      <c r="T101" s="36"/>
    </row>
    <row r="102" spans="1:20" x14ac:dyDescent="0.25">
      <c r="A102" s="5">
        <v>12</v>
      </c>
      <c r="B102" s="14">
        <v>44213</v>
      </c>
      <c r="C102" s="15">
        <v>12280</v>
      </c>
      <c r="D102" s="15">
        <v>11748</v>
      </c>
      <c r="E102" s="15">
        <v>11263</v>
      </c>
      <c r="F102" s="15">
        <v>11242</v>
      </c>
      <c r="G102" s="15"/>
      <c r="H102" s="15"/>
      <c r="I102" s="15"/>
      <c r="J102" s="15"/>
      <c r="K102" s="5">
        <v>12</v>
      </c>
      <c r="L102" s="14">
        <v>44213</v>
      </c>
      <c r="M102" s="36">
        <f t="shared" si="17"/>
        <v>1</v>
      </c>
      <c r="N102" s="36">
        <f t="shared" si="18"/>
        <v>0.95667752442996745</v>
      </c>
      <c r="O102" s="36">
        <f t="shared" si="19"/>
        <v>0.91718241042345272</v>
      </c>
      <c r="P102" s="36">
        <f t="shared" si="20"/>
        <v>0.91547231270358309</v>
      </c>
      <c r="Q102" s="36"/>
      <c r="R102" s="36"/>
      <c r="S102" s="36"/>
      <c r="T102" s="36"/>
    </row>
    <row r="103" spans="1:20" x14ac:dyDescent="0.25">
      <c r="A103" s="5">
        <v>13</v>
      </c>
      <c r="B103" s="14">
        <v>44220</v>
      </c>
      <c r="C103" s="15">
        <v>11631</v>
      </c>
      <c r="D103" s="15">
        <v>11028</v>
      </c>
      <c r="E103" s="15">
        <v>10919</v>
      </c>
      <c r="F103" s="15"/>
      <c r="G103" s="15"/>
      <c r="H103" s="15"/>
      <c r="I103" s="15"/>
      <c r="J103" s="15"/>
      <c r="K103" s="5">
        <v>13</v>
      </c>
      <c r="L103" s="14">
        <v>44220</v>
      </c>
      <c r="M103" s="36">
        <f t="shared" si="17"/>
        <v>1</v>
      </c>
      <c r="N103" s="36">
        <f t="shared" si="18"/>
        <v>0.94815579055971111</v>
      </c>
      <c r="O103" s="36">
        <f t="shared" si="19"/>
        <v>0.93878428338062081</v>
      </c>
      <c r="P103" s="36"/>
      <c r="Q103" s="36"/>
      <c r="R103" s="36"/>
      <c r="S103" s="36"/>
      <c r="T103" s="36"/>
    </row>
    <row r="104" spans="1:20" x14ac:dyDescent="0.25">
      <c r="A104" s="5">
        <v>14</v>
      </c>
      <c r="B104" s="14">
        <v>44227</v>
      </c>
      <c r="C104" s="15">
        <v>1289</v>
      </c>
      <c r="D104" s="15">
        <v>1289</v>
      </c>
      <c r="E104" s="15"/>
      <c r="F104" s="15"/>
      <c r="G104" s="15"/>
      <c r="H104" s="15"/>
      <c r="I104" s="15"/>
      <c r="J104" s="15"/>
      <c r="K104" s="5">
        <v>14</v>
      </c>
      <c r="L104" s="14">
        <v>44227</v>
      </c>
      <c r="M104" s="36">
        <f t="shared" si="17"/>
        <v>1</v>
      </c>
      <c r="N104" s="36">
        <f t="shared" si="18"/>
        <v>1</v>
      </c>
      <c r="O104" s="36"/>
      <c r="P104" s="36"/>
      <c r="Q104" s="36"/>
      <c r="R104" s="36"/>
      <c r="S104" s="36"/>
      <c r="T104" s="36"/>
    </row>
    <row r="105" spans="1:20" x14ac:dyDescent="0.25">
      <c r="B105" s="2"/>
      <c r="C105" s="1"/>
      <c r="D105" s="3"/>
      <c r="E105" s="3"/>
      <c r="F105" s="3"/>
      <c r="G105" s="3"/>
      <c r="H105" s="3"/>
      <c r="I105" s="3"/>
      <c r="J105" s="3"/>
      <c r="L105" s="2"/>
      <c r="M105" s="1"/>
      <c r="N105" s="25"/>
      <c r="O105" s="4"/>
      <c r="P105" s="4"/>
      <c r="Q105" s="4"/>
      <c r="R105" s="4"/>
      <c r="S105" s="4"/>
      <c r="T105" s="4"/>
    </row>
    <row r="106" spans="1:20" hidden="1" outlineLevel="1" x14ac:dyDescent="0.25">
      <c r="B106" s="2" t="s">
        <v>107</v>
      </c>
      <c r="C106" s="3">
        <f>SUM(C91:C104)</f>
        <v>158917</v>
      </c>
      <c r="D106" s="3"/>
      <c r="E106" s="3"/>
      <c r="F106" s="3"/>
      <c r="G106" s="3"/>
      <c r="H106" s="3"/>
      <c r="I106" s="3"/>
      <c r="J106" s="3"/>
      <c r="L106" s="23"/>
      <c r="M106" s="26" t="s">
        <v>99</v>
      </c>
      <c r="N106" s="34">
        <f>SUM(N91:N103)/COUNT(N91:N103)</f>
        <v>0.95386566451696875</v>
      </c>
      <c r="O106" s="34">
        <f>SUM(O91:O102)/COUNT(O91:O102)</f>
        <v>0.92075540275150558</v>
      </c>
      <c r="P106" s="34">
        <f>SUM(P91:P101)/COUNT(P91:P101)</f>
        <v>0.90802831029751807</v>
      </c>
      <c r="Q106" s="34">
        <f>SUM(Q91:Q100)/COUNT(Q91:Q100)</f>
        <v>0.89887444963872054</v>
      </c>
      <c r="R106" s="34">
        <f>SUM(R91:R99)/COUNT(R91:R99)</f>
        <v>0.89065611716931081</v>
      </c>
      <c r="S106" s="34">
        <f>SUM(S91:S98)/COUNT(S91:S98)</f>
        <v>0.88192700403682867</v>
      </c>
      <c r="T106" s="4"/>
    </row>
    <row r="107" spans="1:20" hidden="1" outlineLevel="1" x14ac:dyDescent="0.25">
      <c r="B107" s="2" t="s">
        <v>106</v>
      </c>
      <c r="C107" s="25">
        <f>C106/C22</f>
        <v>0.57922379921417688</v>
      </c>
      <c r="D107" s="3"/>
      <c r="E107" s="3"/>
      <c r="F107" s="3"/>
      <c r="G107" s="3"/>
      <c r="H107" s="3"/>
      <c r="I107" s="3"/>
      <c r="J107" s="3"/>
      <c r="L107" s="23"/>
      <c r="M107" s="26" t="s">
        <v>100</v>
      </c>
      <c r="N107" s="35">
        <f>MAX(N91:N103)</f>
        <v>0.9691135178499799</v>
      </c>
      <c r="O107" s="35">
        <f>MAX(O91:O102)</f>
        <v>0.94977604117030401</v>
      </c>
      <c r="P107" s="35">
        <f>MAX(P91:P101)</f>
        <v>0.94234251405699032</v>
      </c>
      <c r="Q107" s="35">
        <f>MAX(Q91:Q100)</f>
        <v>0.9378633374630706</v>
      </c>
      <c r="R107" s="35">
        <f>MAX(R91:R99)</f>
        <v>0.9336700657581245</v>
      </c>
      <c r="S107" s="35">
        <f>MAX(S91:S98)</f>
        <v>0.93042981034975702</v>
      </c>
      <c r="T107" s="4"/>
    </row>
    <row r="108" spans="1:20" hidden="1" outlineLevel="1" x14ac:dyDescent="0.25">
      <c r="B108" s="2"/>
      <c r="C108" s="1"/>
      <c r="D108" s="3"/>
      <c r="E108" s="3"/>
      <c r="F108" s="3"/>
      <c r="G108" s="3"/>
      <c r="H108" s="3"/>
      <c r="I108" s="3"/>
      <c r="J108" s="3"/>
      <c r="L108" s="23"/>
      <c r="M108" s="26" t="s">
        <v>101</v>
      </c>
      <c r="N108" s="35">
        <f>MIN(N91:N103)</f>
        <v>0.94135862202438547</v>
      </c>
      <c r="O108" s="35">
        <f>MIN(O91:O102)</f>
        <v>0.89501590668080588</v>
      </c>
      <c r="P108" s="35">
        <f>MIN(P91:P101)</f>
        <v>0.87794273594909866</v>
      </c>
      <c r="Q108" s="35">
        <f>MIN(Q91:Q100)</f>
        <v>0.86426299045599153</v>
      </c>
      <c r="R108" s="35">
        <f>MIN(R91:R99)</f>
        <v>0.85323435843054085</v>
      </c>
      <c r="S108" s="35">
        <f>MIN(S91:S98)</f>
        <v>0.84676564156945922</v>
      </c>
      <c r="T108" s="4"/>
    </row>
    <row r="109" spans="1:20" hidden="1" outlineLevel="1" x14ac:dyDescent="0.25">
      <c r="B109" s="2"/>
      <c r="C109" s="1"/>
      <c r="D109" s="3"/>
      <c r="E109" s="3"/>
      <c r="F109" s="3"/>
      <c r="G109" s="3"/>
      <c r="H109" s="3"/>
      <c r="I109" s="3"/>
      <c r="J109" s="3"/>
      <c r="L109" s="23"/>
      <c r="M109" s="26" t="s">
        <v>102</v>
      </c>
      <c r="N109" s="35">
        <f>1-N106</f>
        <v>4.6134335483031252E-2</v>
      </c>
      <c r="O109" s="35">
        <f>N106-O106</f>
        <v>3.3110261765463167E-2</v>
      </c>
      <c r="P109" s="35">
        <f>O106-P106</f>
        <v>1.272709245398751E-2</v>
      </c>
      <c r="Q109" s="35">
        <f>P106-Q106</f>
        <v>9.1538606587975302E-3</v>
      </c>
      <c r="R109" s="35">
        <f>Q106-R106</f>
        <v>8.2183324694097282E-3</v>
      </c>
      <c r="S109" s="35">
        <f>R106-S106</f>
        <v>8.7291131324821469E-3</v>
      </c>
      <c r="T109" s="4"/>
    </row>
    <row r="110" spans="1:20" hidden="1" outlineLevel="1" x14ac:dyDescent="0.25">
      <c r="B110" s="2"/>
      <c r="C110" s="1"/>
      <c r="D110" s="3"/>
      <c r="E110" s="3"/>
      <c r="F110" s="3"/>
      <c r="G110" s="3"/>
      <c r="H110" s="3"/>
      <c r="I110" s="3"/>
      <c r="J110" s="3"/>
      <c r="L110" s="23"/>
      <c r="M110" s="26" t="s">
        <v>127</v>
      </c>
      <c r="N110" s="35"/>
      <c r="O110" s="35"/>
      <c r="P110" s="35"/>
      <c r="Q110" s="35"/>
      <c r="R110" s="35"/>
      <c r="S110" s="35"/>
      <c r="T110" s="4"/>
    </row>
    <row r="111" spans="1:20" hidden="1" outlineLevel="1" x14ac:dyDescent="0.25">
      <c r="B111" s="2"/>
      <c r="C111" s="1"/>
      <c r="D111" s="3"/>
      <c r="E111" s="3"/>
      <c r="F111" s="3"/>
      <c r="G111" s="3"/>
      <c r="H111" s="3"/>
      <c r="I111" s="3"/>
      <c r="J111" s="3"/>
      <c r="L111">
        <v>2</v>
      </c>
      <c r="M111" s="33">
        <v>44143</v>
      </c>
      <c r="N111" s="35">
        <f>N92-$N$91</f>
        <v>1.5956830845653691E-5</v>
      </c>
      <c r="O111" s="35">
        <f>O92-$O$91</f>
        <v>-7.3056754344134056E-3</v>
      </c>
      <c r="P111" s="35">
        <f>P92-$P$91</f>
        <v>-3.570591651933186E-3</v>
      </c>
      <c r="Q111" s="35">
        <f>Q92-$Q$91</f>
        <v>-8.049993206949102E-3</v>
      </c>
      <c r="R111" s="35">
        <f>R92-$R$91</f>
        <v>-7.6426837018752636E-3</v>
      </c>
      <c r="S111" s="35">
        <f>S92-$S$91</f>
        <v>-4.2231804425786335E-3</v>
      </c>
      <c r="T111" s="4"/>
    </row>
    <row r="112" spans="1:20" hidden="1" outlineLevel="1" x14ac:dyDescent="0.25">
      <c r="B112" s="2"/>
      <c r="C112" s="1"/>
      <c r="D112" s="3"/>
      <c r="E112" s="3"/>
      <c r="F112" s="3"/>
      <c r="G112" s="3"/>
      <c r="H112" s="3"/>
      <c r="I112" s="3"/>
      <c r="J112" s="3"/>
      <c r="L112">
        <v>3</v>
      </c>
      <c r="M112" s="33">
        <v>44150</v>
      </c>
      <c r="N112" s="35">
        <f t="shared" ref="N112:N121" si="24">N93-$N$91</f>
        <v>-1.8915929369215378E-3</v>
      </c>
      <c r="O112" s="35">
        <f t="shared" ref="O112:O121" si="25">O93-$O$91</f>
        <v>-2.3796428854921947E-3</v>
      </c>
      <c r="P112" s="35">
        <f t="shared" ref="P112:P120" si="26">P93-$P$91</f>
        <v>-1.0217464127214582E-3</v>
      </c>
      <c r="Q112" s="35">
        <f t="shared" ref="Q112:Q119" si="27">Q93-$Q$91</f>
        <v>-5.3689155383035425E-3</v>
      </c>
      <c r="R112" s="35">
        <f t="shared" ref="R112:R118" si="28">R93-$R$91</f>
        <v>-2.7388574991666914E-3</v>
      </c>
      <c r="S112" s="35">
        <f t="shared" ref="S112:S117" si="29">S93-$S$91</f>
        <v>2.8915728012000042E-3</v>
      </c>
      <c r="T112" s="4"/>
    </row>
    <row r="113" spans="1:20" hidden="1" outlineLevel="1" x14ac:dyDescent="0.25">
      <c r="B113" s="2"/>
      <c r="C113" s="1"/>
      <c r="D113" s="3"/>
      <c r="E113" s="3"/>
      <c r="F113" s="3"/>
      <c r="G113" s="3"/>
      <c r="H113" s="3"/>
      <c r="I113" s="3"/>
      <c r="J113" s="3"/>
      <c r="L113">
        <v>4</v>
      </c>
      <c r="M113" s="33">
        <v>44157</v>
      </c>
      <c r="N113" s="35">
        <f t="shared" si="24"/>
        <v>4.893466665017443E-3</v>
      </c>
      <c r="O113" s="35">
        <f t="shared" si="25"/>
        <v>5.7669698703092243E-3</v>
      </c>
      <c r="P113" s="35">
        <f t="shared" si="26"/>
        <v>9.3472116357672386E-3</v>
      </c>
      <c r="Q113" s="35">
        <f t="shared" si="27"/>
        <v>7.090927095953381E-3</v>
      </c>
      <c r="R113" s="35">
        <f t="shared" si="28"/>
        <v>1.4564425694270078E-2</v>
      </c>
      <c r="S113" s="35">
        <f t="shared" si="29"/>
        <v>2.2815984603519079E-2</v>
      </c>
      <c r="T113" s="4"/>
    </row>
    <row r="114" spans="1:20" hidden="1" outlineLevel="1" x14ac:dyDescent="0.25">
      <c r="L114">
        <v>5</v>
      </c>
      <c r="M114" s="33">
        <v>44164</v>
      </c>
      <c r="N114" s="35">
        <f t="shared" si="24"/>
        <v>5.8334442672797193E-3</v>
      </c>
      <c r="O114" s="35">
        <f t="shared" si="25"/>
        <v>3.2838162438022511E-3</v>
      </c>
      <c r="P114" s="35">
        <f t="shared" si="26"/>
        <v>6.455386454638723E-3</v>
      </c>
      <c r="Q114" s="35">
        <f t="shared" si="27"/>
        <v>1.0058000157318503E-2</v>
      </c>
      <c r="R114" s="35">
        <f t="shared" si="28"/>
        <v>1.8733417188188106E-2</v>
      </c>
      <c r="S114" s="35">
        <f t="shared" si="29"/>
        <v>2.5707750336708468E-2</v>
      </c>
    </row>
    <row r="115" spans="1:20" hidden="1" outlineLevel="1" x14ac:dyDescent="0.25">
      <c r="L115">
        <v>6</v>
      </c>
      <c r="M115" s="33">
        <v>44171</v>
      </c>
      <c r="N115" s="35">
        <f t="shared" si="24"/>
        <v>1.0284288525107987E-2</v>
      </c>
      <c r="O115" s="35">
        <f t="shared" si="25"/>
        <v>2.0796955994903388E-2</v>
      </c>
      <c r="P115" s="35">
        <f t="shared" si="26"/>
        <v>3.3309947224647418E-2</v>
      </c>
      <c r="Q115" s="35">
        <f t="shared" si="27"/>
        <v>3.9384539780194738E-2</v>
      </c>
      <c r="R115" s="35">
        <f t="shared" si="28"/>
        <v>4.5590858805309331E-2</v>
      </c>
      <c r="S115" s="35">
        <f t="shared" si="29"/>
        <v>5.2533659353675044E-2</v>
      </c>
    </row>
    <row r="116" spans="1:20" hidden="1" outlineLevel="1" x14ac:dyDescent="0.25">
      <c r="L116">
        <v>7</v>
      </c>
      <c r="M116" s="33">
        <v>44178</v>
      </c>
      <c r="N116" s="35">
        <f t="shared" si="24"/>
        <v>1.4108608169328241E-2</v>
      </c>
      <c r="O116" s="35">
        <f t="shared" si="25"/>
        <v>3.2530292333970645E-2</v>
      </c>
      <c r="P116" s="35">
        <f t="shared" si="26"/>
        <v>4.9745570100818925E-2</v>
      </c>
      <c r="Q116" s="35">
        <f t="shared" si="27"/>
        <v>5.3658136939052414E-2</v>
      </c>
      <c r="R116" s="35">
        <f t="shared" si="28"/>
        <v>6.1094349637633383E-2</v>
      </c>
      <c r="S116" s="35">
        <f t="shared" si="29"/>
        <v>6.8338681208082841E-2</v>
      </c>
    </row>
    <row r="117" spans="1:20" hidden="1" outlineLevel="1" x14ac:dyDescent="0.25">
      <c r="L117">
        <v>8</v>
      </c>
      <c r="M117" s="33">
        <v>44185</v>
      </c>
      <c r="N117" s="35">
        <f t="shared" si="24"/>
        <v>2.3203611399123747E-2</v>
      </c>
      <c r="O117" s="35">
        <f t="shared" si="25"/>
        <v>4.7454459055084719E-2</v>
      </c>
      <c r="P117" s="35">
        <f t="shared" si="26"/>
        <v>6.0829186455958473E-2</v>
      </c>
      <c r="Q117" s="35">
        <f t="shared" si="27"/>
        <v>6.5550353800129968E-2</v>
      </c>
      <c r="R117" s="35">
        <f t="shared" si="28"/>
        <v>7.2793023625708386E-2</v>
      </c>
      <c r="S117" s="35">
        <f t="shared" si="29"/>
        <v>7.9440988337719176E-2</v>
      </c>
    </row>
    <row r="118" spans="1:20" hidden="1" outlineLevel="1" x14ac:dyDescent="0.25">
      <c r="L118">
        <v>9</v>
      </c>
      <c r="M118" s="33">
        <v>44192</v>
      </c>
      <c r="N118" s="35">
        <f t="shared" si="24"/>
        <v>2.586330288867289E-2</v>
      </c>
      <c r="O118" s="35">
        <f t="shared" si="25"/>
        <v>4.533184748766883E-2</v>
      </c>
      <c r="P118" s="35">
        <f t="shared" si="26"/>
        <v>5.6813988885129452E-2</v>
      </c>
      <c r="Q118" s="35">
        <f t="shared" si="27"/>
        <v>5.9897204864937437E-2</v>
      </c>
      <c r="R118" s="35">
        <f t="shared" si="28"/>
        <v>6.5617141581984173E-2</v>
      </c>
      <c r="S118" s="35"/>
    </row>
    <row r="119" spans="1:20" hidden="1" outlineLevel="1" x14ac:dyDescent="0.25">
      <c r="L119">
        <v>10</v>
      </c>
      <c r="M119" s="33">
        <v>44199</v>
      </c>
      <c r="N119" s="35">
        <f t="shared" si="24"/>
        <v>1.9616476460898702E-2</v>
      </c>
      <c r="O119" s="35">
        <f t="shared" si="25"/>
        <v>3.2546594639329518E-2</v>
      </c>
      <c r="P119" s="35">
        <f t="shared" si="26"/>
        <v>4.2363389814489838E-2</v>
      </c>
      <c r="Q119" s="35">
        <f t="shared" si="27"/>
        <v>4.339440586546639E-2</v>
      </c>
      <c r="R119" s="35"/>
      <c r="S119" s="35"/>
    </row>
    <row r="120" spans="1:20" hidden="1" outlineLevel="1" x14ac:dyDescent="0.25">
      <c r="L120">
        <v>11</v>
      </c>
      <c r="M120" s="33">
        <v>44206</v>
      </c>
      <c r="N120" s="35">
        <f t="shared" si="24"/>
        <v>1.7740396887187648E-2</v>
      </c>
      <c r="O120" s="35">
        <f t="shared" si="25"/>
        <v>2.8319402022041973E-2</v>
      </c>
      <c r="P120" s="35">
        <f t="shared" si="26"/>
        <v>3.7392467154552467E-2</v>
      </c>
      <c r="Q120" s="35"/>
      <c r="R120" s="35"/>
      <c r="S120" s="35"/>
    </row>
    <row r="121" spans="1:20" hidden="1" outlineLevel="1" x14ac:dyDescent="0.25">
      <c r="L121">
        <v>12</v>
      </c>
      <c r="M121" s="33">
        <v>44213</v>
      </c>
      <c r="N121" s="35">
        <f t="shared" si="24"/>
        <v>1.3427309468660442E-2</v>
      </c>
      <c r="O121" s="35">
        <f t="shared" si="25"/>
        <v>1.4860828308233431E-2</v>
      </c>
      <c r="P121" s="35"/>
      <c r="Q121" s="35"/>
      <c r="R121" s="35"/>
      <c r="S121" s="35"/>
    </row>
    <row r="122" spans="1:20" hidden="1" outlineLevel="1" x14ac:dyDescent="0.25">
      <c r="L122">
        <v>13</v>
      </c>
      <c r="M122" s="33">
        <v>44220</v>
      </c>
      <c r="N122" s="35">
        <f>N103-$N$91</f>
        <v>4.9055755984040994E-3</v>
      </c>
      <c r="O122" s="35"/>
      <c r="P122" s="35"/>
      <c r="Q122" s="35"/>
      <c r="R122" s="35"/>
      <c r="S122" s="35"/>
    </row>
    <row r="123" spans="1:20" collapsed="1" x14ac:dyDescent="0.25">
      <c r="M123" s="21"/>
      <c r="N123" s="20"/>
      <c r="O123" s="20"/>
      <c r="P123" s="5"/>
      <c r="Q123" s="5"/>
      <c r="R123" s="5"/>
    </row>
    <row r="124" spans="1:20" s="9" customFormat="1" x14ac:dyDescent="0.25">
      <c r="B124" s="9" t="s">
        <v>104</v>
      </c>
      <c r="L124" s="9" t="s">
        <v>104</v>
      </c>
      <c r="M124" s="22"/>
      <c r="N124" s="18"/>
      <c r="O124" s="18"/>
    </row>
    <row r="126" spans="1:20" s="9" customFormat="1" x14ac:dyDescent="0.25">
      <c r="B126" s="9" t="s">
        <v>0</v>
      </c>
      <c r="C126" s="9" t="s">
        <v>2</v>
      </c>
      <c r="D126" s="9" t="s">
        <v>3</v>
      </c>
      <c r="E126" s="9" t="s">
        <v>4</v>
      </c>
      <c r="F126" s="9" t="s">
        <v>5</v>
      </c>
      <c r="G126" s="9" t="s">
        <v>6</v>
      </c>
      <c r="H126" s="9" t="s">
        <v>7</v>
      </c>
      <c r="I126" s="9" t="s">
        <v>8</v>
      </c>
      <c r="J126" s="28"/>
      <c r="L126" s="9" t="s">
        <v>0</v>
      </c>
      <c r="M126" s="9" t="s">
        <v>2</v>
      </c>
      <c r="N126" s="9" t="s">
        <v>3</v>
      </c>
      <c r="O126" s="9" t="s">
        <v>4</v>
      </c>
      <c r="P126" s="9" t="s">
        <v>5</v>
      </c>
      <c r="Q126" s="9" t="s">
        <v>6</v>
      </c>
      <c r="R126" s="9" t="s">
        <v>7</v>
      </c>
      <c r="S126" s="9" t="s">
        <v>8</v>
      </c>
    </row>
    <row r="127" spans="1:20" x14ac:dyDescent="0.25">
      <c r="A127" s="5">
        <v>1</v>
      </c>
      <c r="B127" s="14">
        <v>44136</v>
      </c>
      <c r="C127" s="15">
        <v>8000</v>
      </c>
      <c r="D127" s="15">
        <v>7539</v>
      </c>
      <c r="E127" s="15">
        <v>7200</v>
      </c>
      <c r="F127" s="15">
        <v>7027</v>
      </c>
      <c r="G127" s="15">
        <v>6922</v>
      </c>
      <c r="H127" s="15">
        <v>6820</v>
      </c>
      <c r="I127" s="15">
        <v>6744</v>
      </c>
      <c r="J127" s="3"/>
      <c r="K127" s="5">
        <v>1</v>
      </c>
      <c r="L127" s="14">
        <v>44136</v>
      </c>
      <c r="M127" s="36">
        <f>C127/$C127</f>
        <v>1</v>
      </c>
      <c r="N127" s="36">
        <f>D127/$C127</f>
        <v>0.94237499999999996</v>
      </c>
      <c r="O127" s="36">
        <f t="shared" ref="O127:R127" si="30">E127/$C127</f>
        <v>0.9</v>
      </c>
      <c r="P127" s="36">
        <f t="shared" si="30"/>
        <v>0.87837500000000002</v>
      </c>
      <c r="Q127" s="36">
        <f t="shared" si="30"/>
        <v>0.86524999999999996</v>
      </c>
      <c r="R127" s="36">
        <f t="shared" si="30"/>
        <v>0.85250000000000004</v>
      </c>
      <c r="S127" s="36">
        <f>I127/$C127</f>
        <v>0.84299999999999997</v>
      </c>
    </row>
    <row r="128" spans="1:20" x14ac:dyDescent="0.25">
      <c r="A128" s="5">
        <v>2</v>
      </c>
      <c r="B128" s="14">
        <v>44143</v>
      </c>
      <c r="C128" s="15">
        <v>6446</v>
      </c>
      <c r="D128" s="15">
        <v>6075</v>
      </c>
      <c r="E128" s="15">
        <v>5764</v>
      </c>
      <c r="F128" s="15">
        <v>5650</v>
      </c>
      <c r="G128" s="15">
        <v>5574</v>
      </c>
      <c r="H128" s="15">
        <v>5480</v>
      </c>
      <c r="I128" s="15">
        <v>5444</v>
      </c>
      <c r="J128" s="3"/>
      <c r="K128" s="5">
        <v>2</v>
      </c>
      <c r="L128" s="14">
        <v>44143</v>
      </c>
      <c r="M128" s="36">
        <f t="shared" ref="M128:M140" si="31">C128/$C128</f>
        <v>1</v>
      </c>
      <c r="N128" s="36">
        <f t="shared" ref="N128:N135" si="32">D128/$C128</f>
        <v>0.94244492708656535</v>
      </c>
      <c r="O128" s="36">
        <f t="shared" ref="O128:O135" si="33">E128/$C128</f>
        <v>0.89419795221843001</v>
      </c>
      <c r="P128" s="36">
        <f t="shared" ref="P128:P135" si="34">F128/$C128</f>
        <v>0.87651256593236115</v>
      </c>
      <c r="Q128" s="36">
        <f t="shared" ref="Q128:Q135" si="35">G128/$C128</f>
        <v>0.86472230840831521</v>
      </c>
      <c r="R128" s="36">
        <f t="shared" ref="R128:R135" si="36">H128/$C128</f>
        <v>0.85013962147067945</v>
      </c>
      <c r="S128" s="36">
        <f t="shared" ref="S128:S135" si="37">I128/$C128</f>
        <v>0.84455476264349982</v>
      </c>
    </row>
    <row r="129" spans="1:19" x14ac:dyDescent="0.25">
      <c r="A129" s="5">
        <v>3</v>
      </c>
      <c r="B129" s="14">
        <v>44150</v>
      </c>
      <c r="C129" s="15">
        <v>7248</v>
      </c>
      <c r="D129" s="15">
        <v>6844</v>
      </c>
      <c r="E129" s="15">
        <v>6567</v>
      </c>
      <c r="F129" s="15">
        <v>6431</v>
      </c>
      <c r="G129" s="15">
        <v>6334</v>
      </c>
      <c r="H129" s="15">
        <v>6270</v>
      </c>
      <c r="I129" s="15">
        <v>6240</v>
      </c>
      <c r="J129" s="3"/>
      <c r="K129" s="5">
        <v>3</v>
      </c>
      <c r="L129" s="14">
        <v>44150</v>
      </c>
      <c r="M129" s="36">
        <f t="shared" si="31"/>
        <v>1</v>
      </c>
      <c r="N129" s="36">
        <f t="shared" si="32"/>
        <v>0.94426048565121412</v>
      </c>
      <c r="O129" s="36">
        <f t="shared" si="33"/>
        <v>0.9060430463576159</v>
      </c>
      <c r="P129" s="36">
        <f t="shared" si="34"/>
        <v>0.88727924944812364</v>
      </c>
      <c r="Q129" s="36">
        <f t="shared" si="35"/>
        <v>0.8738962472406181</v>
      </c>
      <c r="R129" s="36">
        <f t="shared" si="36"/>
        <v>0.86506622516556286</v>
      </c>
      <c r="S129" s="36">
        <f t="shared" si="37"/>
        <v>0.86092715231788075</v>
      </c>
    </row>
    <row r="130" spans="1:19" x14ac:dyDescent="0.25">
      <c r="A130" s="5">
        <v>4</v>
      </c>
      <c r="B130" s="14">
        <v>44157</v>
      </c>
      <c r="C130" s="15">
        <v>7874</v>
      </c>
      <c r="D130" s="15">
        <v>7430</v>
      </c>
      <c r="E130" s="15">
        <v>7092</v>
      </c>
      <c r="F130" s="15">
        <v>6929</v>
      </c>
      <c r="G130" s="15">
        <v>6829</v>
      </c>
      <c r="H130" s="15">
        <v>6783</v>
      </c>
      <c r="I130" s="15">
        <v>6778</v>
      </c>
      <c r="J130" s="3"/>
      <c r="K130" s="5">
        <v>4</v>
      </c>
      <c r="L130" s="14">
        <v>44157</v>
      </c>
      <c r="M130" s="36">
        <f t="shared" si="31"/>
        <v>1</v>
      </c>
      <c r="N130" s="36">
        <f t="shared" si="32"/>
        <v>0.94361188722377443</v>
      </c>
      <c r="O130" s="36">
        <f t="shared" si="33"/>
        <v>0.9006858013716027</v>
      </c>
      <c r="P130" s="36">
        <f t="shared" si="34"/>
        <v>0.87998475996951997</v>
      </c>
      <c r="Q130" s="36">
        <f t="shared" si="35"/>
        <v>0.86728473456946908</v>
      </c>
      <c r="R130" s="36">
        <f t="shared" si="36"/>
        <v>0.86144272288544577</v>
      </c>
      <c r="S130" s="36">
        <f t="shared" si="37"/>
        <v>0.86080772161544328</v>
      </c>
    </row>
    <row r="131" spans="1:19" x14ac:dyDescent="0.25">
      <c r="A131" s="5">
        <v>5</v>
      </c>
      <c r="B131" s="14">
        <v>44164</v>
      </c>
      <c r="C131" s="15">
        <v>8757</v>
      </c>
      <c r="D131" s="15">
        <v>8313</v>
      </c>
      <c r="E131" s="15">
        <v>7928</v>
      </c>
      <c r="F131" s="15">
        <v>7785</v>
      </c>
      <c r="G131" s="15">
        <v>7737</v>
      </c>
      <c r="H131" s="15">
        <v>7726</v>
      </c>
      <c r="I131" s="15">
        <v>7705</v>
      </c>
      <c r="J131" s="3"/>
      <c r="K131" s="5">
        <v>5</v>
      </c>
      <c r="L131" s="14">
        <v>44164</v>
      </c>
      <c r="M131" s="36">
        <f>C131/$C131</f>
        <v>1</v>
      </c>
      <c r="N131" s="36">
        <f t="shared" si="32"/>
        <v>0.94929770469338814</v>
      </c>
      <c r="O131" s="36">
        <f t="shared" si="33"/>
        <v>0.90533287655589811</v>
      </c>
      <c r="P131" s="36">
        <f t="shared" si="34"/>
        <v>0.88900308324768751</v>
      </c>
      <c r="Q131" s="36">
        <f t="shared" si="35"/>
        <v>0.88352175402535116</v>
      </c>
      <c r="R131" s="36">
        <f t="shared" si="36"/>
        <v>0.88226561607856568</v>
      </c>
      <c r="S131" s="36">
        <f t="shared" si="37"/>
        <v>0.87986753454379352</v>
      </c>
    </row>
    <row r="132" spans="1:19" x14ac:dyDescent="0.25">
      <c r="A132" s="5">
        <v>6</v>
      </c>
      <c r="B132" s="14">
        <v>44171</v>
      </c>
      <c r="C132" s="15">
        <v>11272</v>
      </c>
      <c r="D132" s="15">
        <v>10730</v>
      </c>
      <c r="E132" s="15">
        <v>10388</v>
      </c>
      <c r="F132" s="15">
        <v>10297</v>
      </c>
      <c r="G132" s="15">
        <v>10274</v>
      </c>
      <c r="H132" s="15">
        <v>10231</v>
      </c>
      <c r="I132" s="15">
        <v>10209</v>
      </c>
      <c r="J132" s="3"/>
      <c r="K132" s="5">
        <v>6</v>
      </c>
      <c r="L132" s="14">
        <v>44171</v>
      </c>
      <c r="M132" s="36">
        <f t="shared" si="31"/>
        <v>1</v>
      </c>
      <c r="N132" s="36">
        <f t="shared" si="32"/>
        <v>0.95191625266146207</v>
      </c>
      <c r="O132" s="36">
        <f t="shared" si="33"/>
        <v>0.92157558552164653</v>
      </c>
      <c r="P132" s="36">
        <f t="shared" si="34"/>
        <v>0.9135024840312278</v>
      </c>
      <c r="Q132" s="36">
        <f t="shared" si="35"/>
        <v>0.91146202980837476</v>
      </c>
      <c r="R132" s="36">
        <f>H132/$C132</f>
        <v>0.9076472675656494</v>
      </c>
      <c r="S132" s="36">
        <f t="shared" si="37"/>
        <v>0.90569552874378989</v>
      </c>
    </row>
    <row r="133" spans="1:19" x14ac:dyDescent="0.25">
      <c r="A133" s="5">
        <v>7</v>
      </c>
      <c r="B133" s="14">
        <v>44178</v>
      </c>
      <c r="C133" s="15">
        <v>10230</v>
      </c>
      <c r="D133" s="15">
        <v>9798</v>
      </c>
      <c r="E133" s="15">
        <v>9496</v>
      </c>
      <c r="F133" s="15">
        <v>9475</v>
      </c>
      <c r="G133" s="15">
        <v>9434</v>
      </c>
      <c r="H133" s="15">
        <v>9403</v>
      </c>
      <c r="I133" s="15">
        <v>9380</v>
      </c>
      <c r="J133" s="3"/>
      <c r="K133" s="5">
        <v>7</v>
      </c>
      <c r="L133" s="14">
        <v>44178</v>
      </c>
      <c r="M133" s="36">
        <f t="shared" si="31"/>
        <v>1</v>
      </c>
      <c r="N133" s="36">
        <f t="shared" si="32"/>
        <v>0.95777126099706744</v>
      </c>
      <c r="O133" s="36">
        <f t="shared" si="33"/>
        <v>0.92825024437927661</v>
      </c>
      <c r="P133" s="36">
        <f t="shared" si="34"/>
        <v>0.92619745845552293</v>
      </c>
      <c r="Q133" s="36">
        <f t="shared" si="35"/>
        <v>0.92218963831867062</v>
      </c>
      <c r="R133" s="36">
        <f t="shared" si="36"/>
        <v>0.91915933528836757</v>
      </c>
      <c r="S133" s="36">
        <f t="shared" si="37"/>
        <v>0.91691104594330397</v>
      </c>
    </row>
    <row r="134" spans="1:19" x14ac:dyDescent="0.25">
      <c r="A134" s="5">
        <v>8</v>
      </c>
      <c r="B134" s="14">
        <v>44185</v>
      </c>
      <c r="C134" s="15">
        <v>7286</v>
      </c>
      <c r="D134" s="15">
        <v>7065</v>
      </c>
      <c r="E134" s="15">
        <v>6946</v>
      </c>
      <c r="F134" s="15">
        <v>6914</v>
      </c>
      <c r="G134" s="15">
        <v>6878</v>
      </c>
      <c r="H134" s="15">
        <v>6854</v>
      </c>
      <c r="I134" s="15">
        <v>6840</v>
      </c>
      <c r="J134" s="3"/>
      <c r="K134" s="5">
        <v>8</v>
      </c>
      <c r="L134" s="14">
        <v>44185</v>
      </c>
      <c r="M134" s="36">
        <f t="shared" si="31"/>
        <v>1</v>
      </c>
      <c r="N134" s="36">
        <f t="shared" si="32"/>
        <v>0.96966785616250339</v>
      </c>
      <c r="O134" s="36">
        <f t="shared" si="33"/>
        <v>0.95333516332692836</v>
      </c>
      <c r="P134" s="36">
        <f t="shared" si="34"/>
        <v>0.94894317869887457</v>
      </c>
      <c r="Q134" s="36">
        <f t="shared" si="35"/>
        <v>0.94400219599231405</v>
      </c>
      <c r="R134" s="36">
        <f t="shared" si="36"/>
        <v>0.94070820752127371</v>
      </c>
      <c r="S134" s="36">
        <f t="shared" si="37"/>
        <v>0.93878671424650018</v>
      </c>
    </row>
    <row r="135" spans="1:19" x14ac:dyDescent="0.25">
      <c r="A135" s="5">
        <v>9</v>
      </c>
      <c r="B135" s="14">
        <v>44192</v>
      </c>
      <c r="C135" s="15">
        <v>6661</v>
      </c>
      <c r="D135" s="15">
        <v>6455</v>
      </c>
      <c r="E135" s="15">
        <v>6287</v>
      </c>
      <c r="F135" s="15">
        <v>6217</v>
      </c>
      <c r="G135" s="15">
        <v>6182</v>
      </c>
      <c r="H135" s="15">
        <v>6148</v>
      </c>
      <c r="I135" s="15">
        <v>6147</v>
      </c>
      <c r="J135" s="3"/>
      <c r="K135" s="5">
        <v>9</v>
      </c>
      <c r="L135" s="14">
        <v>44192</v>
      </c>
      <c r="M135" s="36">
        <f t="shared" si="31"/>
        <v>1</v>
      </c>
      <c r="N135" s="36">
        <f t="shared" si="32"/>
        <v>0.96907371265575737</v>
      </c>
      <c r="O135" s="36">
        <f t="shared" si="33"/>
        <v>0.94385227443326825</v>
      </c>
      <c r="P135" s="36">
        <f t="shared" si="34"/>
        <v>0.93334334184056444</v>
      </c>
      <c r="Q135" s="36">
        <f t="shared" si="35"/>
        <v>0.9280888755442126</v>
      </c>
      <c r="R135" s="36">
        <f t="shared" si="36"/>
        <v>0.92298453685632786</v>
      </c>
      <c r="S135" s="36">
        <f t="shared" si="37"/>
        <v>0.92283440924786064</v>
      </c>
    </row>
    <row r="136" spans="1:19" x14ac:dyDescent="0.25">
      <c r="A136" s="5">
        <v>10</v>
      </c>
      <c r="B136" s="14">
        <v>44199</v>
      </c>
      <c r="C136" s="15">
        <v>9287</v>
      </c>
      <c r="D136" s="15">
        <v>8936</v>
      </c>
      <c r="E136" s="15">
        <v>8662</v>
      </c>
      <c r="F136" s="15">
        <v>8553</v>
      </c>
      <c r="G136" s="15">
        <v>8494</v>
      </c>
      <c r="H136" s="15">
        <v>8490</v>
      </c>
      <c r="I136" s="15"/>
      <c r="J136" s="3"/>
      <c r="K136" s="5">
        <v>10</v>
      </c>
      <c r="L136" s="14">
        <v>44199</v>
      </c>
      <c r="M136" s="36">
        <f t="shared" si="31"/>
        <v>1</v>
      </c>
      <c r="N136" s="36">
        <f t="shared" ref="N136" si="38">D136/$C136</f>
        <v>0.9622052331215678</v>
      </c>
      <c r="O136" s="36">
        <f t="shared" ref="O136" si="39">E136/$C136</f>
        <v>0.93270162592871753</v>
      </c>
      <c r="P136" s="36">
        <f t="shared" ref="P136" si="40">F136/$C136</f>
        <v>0.92096478949068594</v>
      </c>
      <c r="Q136" s="36">
        <f t="shared" ref="Q136" si="41">G136/$C136</f>
        <v>0.91461182297835686</v>
      </c>
      <c r="R136" s="36">
        <f t="shared" ref="R136" si="42">H136/$C136</f>
        <v>0.91418111338430064</v>
      </c>
      <c r="S136" s="36"/>
    </row>
    <row r="137" spans="1:19" x14ac:dyDescent="0.25">
      <c r="A137" s="5">
        <v>11</v>
      </c>
      <c r="B137" s="14">
        <v>44206</v>
      </c>
      <c r="C137" s="15">
        <v>8971</v>
      </c>
      <c r="D137" s="15">
        <v>8607</v>
      </c>
      <c r="E137" s="15">
        <v>8311</v>
      </c>
      <c r="F137" s="15">
        <v>8202</v>
      </c>
      <c r="G137" s="15">
        <v>8196</v>
      </c>
      <c r="H137" s="15"/>
      <c r="I137" s="15"/>
      <c r="J137" s="3"/>
      <c r="K137" s="5">
        <v>11</v>
      </c>
      <c r="L137" s="14">
        <v>44206</v>
      </c>
      <c r="M137" s="36">
        <f t="shared" si="31"/>
        <v>1</v>
      </c>
      <c r="N137" s="36">
        <f t="shared" ref="N137" si="43">D137/$C137</f>
        <v>0.95942481328725893</v>
      </c>
      <c r="O137" s="36">
        <f t="shared" ref="O137" si="44">E137/$C137</f>
        <v>0.92642960650986517</v>
      </c>
      <c r="P137" s="36">
        <f t="shared" ref="P137" si="45">F137/$C137</f>
        <v>0.91427934455467619</v>
      </c>
      <c r="Q137" s="36">
        <f t="shared" ref="Q137" si="46">G137/$C137</f>
        <v>0.91361052279567501</v>
      </c>
      <c r="R137" s="36"/>
      <c r="S137" s="36"/>
    </row>
    <row r="138" spans="1:19" x14ac:dyDescent="0.25">
      <c r="A138" s="5">
        <v>12</v>
      </c>
      <c r="B138" s="14">
        <v>44213</v>
      </c>
      <c r="C138" s="15">
        <v>8333</v>
      </c>
      <c r="D138" s="15">
        <v>7945</v>
      </c>
      <c r="E138" s="15">
        <v>7620</v>
      </c>
      <c r="F138" s="15">
        <v>7607</v>
      </c>
      <c r="G138" s="15"/>
      <c r="H138" s="15"/>
      <c r="I138" s="15"/>
      <c r="J138" s="3"/>
      <c r="K138" s="5">
        <v>12</v>
      </c>
      <c r="L138" s="14">
        <v>44213</v>
      </c>
      <c r="M138" s="36">
        <f t="shared" si="31"/>
        <v>1</v>
      </c>
      <c r="N138" s="36">
        <f t="shared" ref="N138" si="47">D138/$C138</f>
        <v>0.95343813752550099</v>
      </c>
      <c r="O138" s="36">
        <f t="shared" ref="O138" si="48">E138/$C138</f>
        <v>0.91443657746309848</v>
      </c>
      <c r="P138" s="36">
        <f>F138/$C138</f>
        <v>0.91287651506060241</v>
      </c>
      <c r="Q138" s="36"/>
      <c r="R138" s="36"/>
      <c r="S138" s="36"/>
    </row>
    <row r="139" spans="1:19" x14ac:dyDescent="0.25">
      <c r="A139" s="5">
        <v>13</v>
      </c>
      <c r="B139" s="14">
        <v>44220</v>
      </c>
      <c r="C139" s="15">
        <v>7926</v>
      </c>
      <c r="D139" s="15">
        <v>7514</v>
      </c>
      <c r="E139" s="15">
        <v>7430</v>
      </c>
      <c r="F139" s="15"/>
      <c r="G139" s="15"/>
      <c r="H139" s="15"/>
      <c r="I139" s="15"/>
      <c r="J139" s="3"/>
      <c r="K139" s="5">
        <v>13</v>
      </c>
      <c r="L139" s="14">
        <v>44220</v>
      </c>
      <c r="M139" s="36">
        <f t="shared" si="31"/>
        <v>1</v>
      </c>
      <c r="N139" s="36">
        <f t="shared" ref="N139" si="49">D139/$C139</f>
        <v>0.9480191773908655</v>
      </c>
      <c r="O139" s="36">
        <f>E139/$C139</f>
        <v>0.93742114559677014</v>
      </c>
      <c r="P139" s="36"/>
      <c r="Q139" s="36"/>
      <c r="R139" s="36"/>
      <c r="S139" s="36"/>
    </row>
    <row r="140" spans="1:19" x14ac:dyDescent="0.25">
      <c r="A140" s="5">
        <v>14</v>
      </c>
      <c r="B140" s="14">
        <v>44227</v>
      </c>
      <c r="C140" s="15">
        <v>904</v>
      </c>
      <c r="D140" s="15">
        <v>904</v>
      </c>
      <c r="E140" s="15"/>
      <c r="F140" s="15"/>
      <c r="G140" s="15"/>
      <c r="H140" s="15"/>
      <c r="I140" s="15"/>
      <c r="J140" s="3"/>
      <c r="K140" s="5">
        <v>14</v>
      </c>
      <c r="L140" s="14">
        <v>44227</v>
      </c>
      <c r="M140" s="36">
        <f t="shared" si="31"/>
        <v>1</v>
      </c>
      <c r="N140" s="36">
        <v>1</v>
      </c>
      <c r="O140" s="36"/>
      <c r="P140" s="36"/>
      <c r="Q140" s="36"/>
      <c r="R140" s="36"/>
      <c r="S140" s="36"/>
    </row>
    <row r="141" spans="1:19" x14ac:dyDescent="0.25">
      <c r="B141" s="2"/>
      <c r="C141" s="3"/>
      <c r="D141" s="3"/>
      <c r="E141" s="3"/>
      <c r="F141" s="3"/>
      <c r="G141" s="3"/>
      <c r="H141" s="3"/>
      <c r="I141" s="3"/>
      <c r="J141" s="3"/>
      <c r="K141" s="3"/>
      <c r="L141" s="2"/>
      <c r="M141" s="25"/>
      <c r="N141" s="4"/>
      <c r="O141" s="4"/>
      <c r="P141" s="4"/>
      <c r="Q141" s="4"/>
      <c r="R141" s="4"/>
      <c r="S141" s="4"/>
    </row>
    <row r="142" spans="1:19" hidden="1" outlineLevel="1" x14ac:dyDescent="0.25">
      <c r="B142" s="2" t="s">
        <v>107</v>
      </c>
      <c r="C142" s="3">
        <f>SUM(C127:C140)</f>
        <v>109195</v>
      </c>
      <c r="D142" s="3"/>
      <c r="E142" s="3"/>
      <c r="F142" s="3"/>
      <c r="G142" s="3"/>
      <c r="H142" s="3"/>
      <c r="I142" s="3"/>
      <c r="J142" s="3"/>
      <c r="L142" s="23"/>
      <c r="M142" s="26" t="s">
        <v>99</v>
      </c>
      <c r="N142" s="34">
        <f>SUM(N127:N139)/COUNT(N127:N139)</f>
        <v>0.9533466498813018</v>
      </c>
      <c r="O142" s="34">
        <f>SUM(O127:O138)/COUNT(O127:O138)</f>
        <v>0.91890339617219541</v>
      </c>
      <c r="P142" s="34">
        <f>SUM(P127:P137)/COUNT(P127:P137)</f>
        <v>0.90621684142447667</v>
      </c>
      <c r="Q142" s="34">
        <f>SUM(Q127:Q136)/COUNT(Q127:Q136)</f>
        <v>0.89750296068856827</v>
      </c>
      <c r="R142" s="34">
        <f>SUM(R127:R135)/COUNT(R127:R135)</f>
        <v>0.88910150364798568</v>
      </c>
      <c r="S142" s="34">
        <f>SUM(S127:S134)/COUNT(S127:S134)</f>
        <v>0.88131880750677649</v>
      </c>
    </row>
    <row r="143" spans="1:19" hidden="1" outlineLevel="1" x14ac:dyDescent="0.25">
      <c r="B143" s="2" t="s">
        <v>106</v>
      </c>
      <c r="C143" s="25">
        <f>C142/$C$22</f>
        <v>0.39799607817409116</v>
      </c>
      <c r="D143" s="3"/>
      <c r="E143" s="3"/>
      <c r="F143" s="3"/>
      <c r="G143" s="3"/>
      <c r="H143" s="3"/>
      <c r="I143" s="3"/>
      <c r="J143" s="3"/>
      <c r="L143" s="23"/>
      <c r="M143" s="26" t="s">
        <v>100</v>
      </c>
      <c r="N143" s="35">
        <f>MAX(N127:N139)</f>
        <v>0.96966785616250339</v>
      </c>
      <c r="O143" s="35">
        <f>MAX(O127:O138)</f>
        <v>0.95333516332692836</v>
      </c>
      <c r="P143" s="35">
        <f>MAX(P127:P137)</f>
        <v>0.94894317869887457</v>
      </c>
      <c r="Q143" s="35">
        <f>MAX(Q127:Q136)</f>
        <v>0.94400219599231405</v>
      </c>
      <c r="R143" s="35">
        <f>MAX(R127:R135)</f>
        <v>0.94070820752127371</v>
      </c>
      <c r="S143" s="35">
        <f>MAX(S127:S134)</f>
        <v>0.93878671424650018</v>
      </c>
    </row>
    <row r="144" spans="1:19" hidden="1" outlineLevel="1" x14ac:dyDescent="0.25">
      <c r="B144" s="2"/>
      <c r="C144" s="3"/>
      <c r="D144" s="3"/>
      <c r="E144" s="3"/>
      <c r="F144" s="3"/>
      <c r="G144" s="3"/>
      <c r="H144" s="3"/>
      <c r="I144" s="3"/>
      <c r="J144" s="3"/>
      <c r="L144" s="23"/>
      <c r="M144" s="26" t="s">
        <v>101</v>
      </c>
      <c r="N144" s="35">
        <f>MIN(N127:N139)</f>
        <v>0.94237499999999996</v>
      </c>
      <c r="O144" s="35">
        <f>MIN(O127:O138)</f>
        <v>0.89419795221843001</v>
      </c>
      <c r="P144" s="35">
        <f>MIN(P127:P137)</f>
        <v>0.87651256593236115</v>
      </c>
      <c r="Q144" s="35">
        <f>MIN(Q127:Q136)</f>
        <v>0.86472230840831521</v>
      </c>
      <c r="R144" s="35">
        <f>MIN(R127:R135)</f>
        <v>0.85013962147067945</v>
      </c>
      <c r="S144" s="35">
        <f>MIN(S127:S134)</f>
        <v>0.84299999999999997</v>
      </c>
    </row>
    <row r="145" spans="2:19" hidden="1" outlineLevel="1" x14ac:dyDescent="0.25">
      <c r="B145" s="2"/>
      <c r="C145" s="3"/>
      <c r="D145" s="3"/>
      <c r="E145" s="3"/>
      <c r="F145" s="3"/>
      <c r="G145" s="3"/>
      <c r="H145" s="3"/>
      <c r="I145" s="3"/>
      <c r="J145" s="3"/>
      <c r="L145" s="23"/>
      <c r="M145" s="26" t="s">
        <v>102</v>
      </c>
      <c r="N145" s="35">
        <f>1-N142</f>
        <v>4.66533501186982E-2</v>
      </c>
      <c r="O145" s="35">
        <f>N142-O142</f>
        <v>3.4443253709106392E-2</v>
      </c>
      <c r="P145" s="35">
        <f>O142-P142</f>
        <v>1.2686554747718737E-2</v>
      </c>
      <c r="Q145" s="35">
        <f>P142-Q142</f>
        <v>8.713880735908397E-3</v>
      </c>
      <c r="R145" s="35">
        <f>Q142-R142</f>
        <v>8.4014570405825939E-3</v>
      </c>
      <c r="S145" s="35">
        <f>R142-S142</f>
        <v>7.7826961412091888E-3</v>
      </c>
    </row>
    <row r="146" spans="2:19" hidden="1" outlineLevel="1" x14ac:dyDescent="0.25">
      <c r="B146" s="2"/>
      <c r="C146" s="3"/>
      <c r="D146" s="3"/>
      <c r="E146" s="3"/>
      <c r="F146" s="3"/>
      <c r="G146" s="3"/>
      <c r="H146" s="3"/>
      <c r="I146" s="3"/>
      <c r="J146" s="3"/>
      <c r="L146" s="23"/>
      <c r="M146" s="26" t="s">
        <v>127</v>
      </c>
      <c r="N146" s="35"/>
      <c r="O146" s="35"/>
      <c r="P146" s="35"/>
      <c r="Q146" s="35"/>
      <c r="R146" s="35"/>
      <c r="S146" s="35"/>
    </row>
    <row r="147" spans="2:19" hidden="1" outlineLevel="1" x14ac:dyDescent="0.25">
      <c r="B147" s="2"/>
      <c r="C147" s="3"/>
      <c r="D147" s="3"/>
      <c r="E147" s="3"/>
      <c r="F147" s="3"/>
      <c r="G147" s="3"/>
      <c r="H147" s="3"/>
      <c r="I147" s="3"/>
      <c r="J147" s="3"/>
      <c r="L147">
        <v>2</v>
      </c>
      <c r="M147" s="33">
        <v>44143</v>
      </c>
      <c r="N147" s="35">
        <f>N128-$N$127</f>
        <v>6.992708656539115E-5</v>
      </c>
      <c r="O147" s="35">
        <f>O128-$O$127</f>
        <v>-5.8020477815700078E-3</v>
      </c>
      <c r="P147" s="35">
        <f>P128-$P$127</f>
        <v>-1.8624340676388629E-3</v>
      </c>
      <c r="Q147" s="35">
        <f>Q128-$Q$127</f>
        <v>-5.2769159168475355E-4</v>
      </c>
      <c r="R147" s="35">
        <f>R128-$R$127</f>
        <v>-2.3603785293205837E-3</v>
      </c>
      <c r="S147" s="35">
        <f>S128-$S$127</f>
        <v>1.5547626434998518E-3</v>
      </c>
    </row>
    <row r="148" spans="2:19" hidden="1" outlineLevel="1" x14ac:dyDescent="0.25">
      <c r="B148" s="2"/>
      <c r="C148" s="3"/>
      <c r="D148" s="3"/>
      <c r="E148" s="3"/>
      <c r="F148" s="3"/>
      <c r="G148" s="3"/>
      <c r="H148" s="3"/>
      <c r="I148" s="3"/>
      <c r="J148" s="3"/>
      <c r="L148">
        <v>3</v>
      </c>
      <c r="M148" s="33">
        <v>44150</v>
      </c>
      <c r="N148" s="35">
        <f t="shared" ref="N148:N158" si="50">N129-$N$127</f>
        <v>1.8854856512141582E-3</v>
      </c>
      <c r="O148" s="35">
        <f t="shared" ref="O148:O157" si="51">O129-$O$127</f>
        <v>6.0430463576158777E-3</v>
      </c>
      <c r="P148" s="35">
        <f t="shared" ref="P148:P156" si="52">P129-$P$127</f>
        <v>8.9042494481236245E-3</v>
      </c>
      <c r="Q148" s="35">
        <f t="shared" ref="Q148:Q155" si="53">Q129-$Q$127</f>
        <v>8.6462472406181323E-3</v>
      </c>
      <c r="R148" s="35">
        <f t="shared" ref="R148:R154" si="54">R129-$R$127</f>
        <v>1.2566225165562828E-2</v>
      </c>
      <c r="S148" s="35">
        <f t="shared" ref="S148:S153" si="55">S129-$S$127</f>
        <v>1.7927152317880779E-2</v>
      </c>
    </row>
    <row r="149" spans="2:19" hidden="1" outlineLevel="1" x14ac:dyDescent="0.25">
      <c r="B149" s="2"/>
      <c r="C149" s="3"/>
      <c r="D149" s="3"/>
      <c r="E149" s="3"/>
      <c r="F149" s="3"/>
      <c r="G149" s="3"/>
      <c r="H149" s="3"/>
      <c r="I149" s="3"/>
      <c r="J149" s="3"/>
      <c r="L149">
        <v>4</v>
      </c>
      <c r="M149" s="33">
        <v>44157</v>
      </c>
      <c r="N149" s="35">
        <f t="shared" si="50"/>
        <v>1.2368872237744633E-3</v>
      </c>
      <c r="O149" s="35">
        <f t="shared" si="51"/>
        <v>6.8580137160267896E-4</v>
      </c>
      <c r="P149" s="35">
        <f t="shared" si="52"/>
        <v>1.6097599695199527E-3</v>
      </c>
      <c r="Q149" s="35">
        <f t="shared" si="53"/>
        <v>2.034734569469121E-3</v>
      </c>
      <c r="R149" s="35">
        <f t="shared" si="54"/>
        <v>8.9427228854457308E-3</v>
      </c>
      <c r="S149" s="35">
        <f t="shared" si="55"/>
        <v>1.7807721615443306E-2</v>
      </c>
    </row>
    <row r="150" spans="2:19" hidden="1" outlineLevel="1" x14ac:dyDescent="0.25">
      <c r="B150" s="2"/>
      <c r="C150" s="3"/>
      <c r="D150" s="3"/>
      <c r="E150" s="3"/>
      <c r="F150" s="3"/>
      <c r="G150" s="3"/>
      <c r="H150" s="3"/>
      <c r="I150" s="3"/>
      <c r="J150" s="3"/>
      <c r="L150">
        <v>5</v>
      </c>
      <c r="M150" s="33">
        <v>44164</v>
      </c>
      <c r="N150" s="35">
        <f t="shared" si="50"/>
        <v>6.922704693388182E-3</v>
      </c>
      <c r="O150" s="35">
        <f t="shared" si="51"/>
        <v>5.3328765558980917E-3</v>
      </c>
      <c r="P150" s="35">
        <f t="shared" si="52"/>
        <v>1.0628083247687492E-2</v>
      </c>
      <c r="Q150" s="35">
        <f t="shared" si="53"/>
        <v>1.8271754025351195E-2</v>
      </c>
      <c r="R150" s="35">
        <f t="shared" si="54"/>
        <v>2.9765616078565649E-2</v>
      </c>
      <c r="S150" s="35">
        <f t="shared" si="55"/>
        <v>3.6867534543793545E-2</v>
      </c>
    </row>
    <row r="151" spans="2:19" hidden="1" outlineLevel="1" x14ac:dyDescent="0.25">
      <c r="B151" s="2"/>
      <c r="C151" s="3"/>
      <c r="D151" s="3"/>
      <c r="E151" s="3"/>
      <c r="F151" s="3"/>
      <c r="G151" s="3"/>
      <c r="H151" s="3"/>
      <c r="I151" s="3"/>
      <c r="J151" s="3"/>
      <c r="L151">
        <v>6</v>
      </c>
      <c r="M151" s="33">
        <v>44171</v>
      </c>
      <c r="N151" s="35">
        <f t="shared" si="50"/>
        <v>9.5412526614621074E-3</v>
      </c>
      <c r="O151" s="35">
        <f t="shared" si="51"/>
        <v>2.1575585521646512E-2</v>
      </c>
      <c r="P151" s="35">
        <f t="shared" si="52"/>
        <v>3.5127484031227785E-2</v>
      </c>
      <c r="Q151" s="35">
        <f t="shared" si="53"/>
        <v>4.6212029808374799E-2</v>
      </c>
      <c r="R151" s="35">
        <f t="shared" si="54"/>
        <v>5.514726756564936E-2</v>
      </c>
      <c r="S151" s="35">
        <f t="shared" si="55"/>
        <v>6.2695528743789919E-2</v>
      </c>
    </row>
    <row r="152" spans="2:19" hidden="1" outlineLevel="1" x14ac:dyDescent="0.25">
      <c r="B152" s="2"/>
      <c r="C152" s="3"/>
      <c r="D152" s="3"/>
      <c r="E152" s="3"/>
      <c r="F152" s="3"/>
      <c r="G152" s="3"/>
      <c r="H152" s="3"/>
      <c r="I152" s="3"/>
      <c r="J152" s="3"/>
      <c r="L152">
        <v>7</v>
      </c>
      <c r="M152" s="33">
        <v>44178</v>
      </c>
      <c r="N152" s="35">
        <f t="shared" si="50"/>
        <v>1.5396260997067479E-2</v>
      </c>
      <c r="O152" s="35">
        <f t="shared" si="51"/>
        <v>2.825024437927659E-2</v>
      </c>
      <c r="P152" s="35">
        <f t="shared" si="52"/>
        <v>4.7822458455522909E-2</v>
      </c>
      <c r="Q152" s="35">
        <f t="shared" si="53"/>
        <v>5.693963831867066E-2</v>
      </c>
      <c r="R152" s="35">
        <f t="shared" si="54"/>
        <v>6.6659335288367538E-2</v>
      </c>
      <c r="S152" s="35">
        <f t="shared" si="55"/>
        <v>7.3911045943303999E-2</v>
      </c>
    </row>
    <row r="153" spans="2:19" hidden="1" outlineLevel="1" x14ac:dyDescent="0.25">
      <c r="B153" s="2"/>
      <c r="C153" s="3"/>
      <c r="D153" s="3"/>
      <c r="E153" s="3"/>
      <c r="F153" s="3"/>
      <c r="G153" s="3"/>
      <c r="H153" s="3"/>
      <c r="I153" s="3"/>
      <c r="J153" s="3"/>
      <c r="L153">
        <v>8</v>
      </c>
      <c r="M153" s="33">
        <v>44185</v>
      </c>
      <c r="N153" s="35">
        <f t="shared" si="50"/>
        <v>2.7292856162503432E-2</v>
      </c>
      <c r="O153" s="35">
        <f t="shared" si="51"/>
        <v>5.3335163326928337E-2</v>
      </c>
      <c r="P153" s="35">
        <f t="shared" si="52"/>
        <v>7.0568178698874551E-2</v>
      </c>
      <c r="Q153" s="35">
        <f t="shared" si="53"/>
        <v>7.8752195992314089E-2</v>
      </c>
      <c r="R153" s="35">
        <f t="shared" si="54"/>
        <v>8.8208207521273674E-2</v>
      </c>
      <c r="S153" s="35">
        <f t="shared" si="55"/>
        <v>9.5786714246500204E-2</v>
      </c>
    </row>
    <row r="154" spans="2:19" hidden="1" outlineLevel="1" x14ac:dyDescent="0.25">
      <c r="B154" s="2"/>
      <c r="C154" s="3"/>
      <c r="D154" s="3"/>
      <c r="E154" s="3"/>
      <c r="F154" s="3"/>
      <c r="G154" s="3"/>
      <c r="H154" s="3"/>
      <c r="I154" s="3"/>
      <c r="J154" s="3"/>
      <c r="L154">
        <v>9</v>
      </c>
      <c r="M154" s="33">
        <v>44192</v>
      </c>
      <c r="N154" s="35">
        <f t="shared" si="50"/>
        <v>2.6698712655757406E-2</v>
      </c>
      <c r="O154" s="35">
        <f t="shared" si="51"/>
        <v>4.3852274433268223E-2</v>
      </c>
      <c r="P154" s="35">
        <f t="shared" si="52"/>
        <v>5.4968341840564428E-2</v>
      </c>
      <c r="Q154" s="35">
        <f t="shared" si="53"/>
        <v>6.2838875544212636E-2</v>
      </c>
      <c r="R154" s="35">
        <f t="shared" si="54"/>
        <v>7.0484536856327829E-2</v>
      </c>
      <c r="S154" s="35"/>
    </row>
    <row r="155" spans="2:19" hidden="1" outlineLevel="1" x14ac:dyDescent="0.25">
      <c r="B155" s="2"/>
      <c r="C155" s="3"/>
      <c r="D155" s="3"/>
      <c r="E155" s="3"/>
      <c r="F155" s="3"/>
      <c r="G155" s="3"/>
      <c r="H155" s="3"/>
      <c r="I155" s="3"/>
      <c r="J155" s="3"/>
      <c r="L155">
        <v>10</v>
      </c>
      <c r="M155" s="33">
        <v>44199</v>
      </c>
      <c r="N155" s="35">
        <f t="shared" si="50"/>
        <v>1.9830233121567842E-2</v>
      </c>
      <c r="O155" s="35">
        <f t="shared" si="51"/>
        <v>3.2701625928717504E-2</v>
      </c>
      <c r="P155" s="35">
        <f t="shared" si="52"/>
        <v>4.2589789490685925E-2</v>
      </c>
      <c r="Q155" s="35">
        <f t="shared" si="53"/>
        <v>4.9361822978356895E-2</v>
      </c>
      <c r="R155" s="35"/>
      <c r="S155" s="35"/>
    </row>
    <row r="156" spans="2:19" hidden="1" outlineLevel="1" x14ac:dyDescent="0.25">
      <c r="B156" s="2"/>
      <c r="C156" s="3"/>
      <c r="D156" s="3"/>
      <c r="E156" s="3"/>
      <c r="F156" s="3"/>
      <c r="G156" s="3"/>
      <c r="H156" s="3"/>
      <c r="I156" s="3"/>
      <c r="J156" s="3"/>
      <c r="L156">
        <v>11</v>
      </c>
      <c r="M156" s="33">
        <v>44206</v>
      </c>
      <c r="N156" s="35">
        <f t="shared" si="50"/>
        <v>1.7049813287258964E-2</v>
      </c>
      <c r="O156" s="35">
        <f t="shared" si="51"/>
        <v>2.6429606509865144E-2</v>
      </c>
      <c r="P156" s="35">
        <f t="shared" si="52"/>
        <v>3.5904344554676171E-2</v>
      </c>
      <c r="Q156" s="35"/>
      <c r="R156" s="35"/>
      <c r="S156" s="35"/>
    </row>
    <row r="157" spans="2:19" hidden="1" outlineLevel="1" x14ac:dyDescent="0.25">
      <c r="B157" s="2"/>
      <c r="C157" s="3"/>
      <c r="D157" s="3"/>
      <c r="E157" s="3"/>
      <c r="F157" s="3"/>
      <c r="G157" s="3"/>
      <c r="H157" s="3"/>
      <c r="I157" s="3"/>
      <c r="J157" s="3"/>
      <c r="L157">
        <v>12</v>
      </c>
      <c r="M157" s="33">
        <v>44213</v>
      </c>
      <c r="N157" s="35">
        <f t="shared" si="50"/>
        <v>1.1063137525501032E-2</v>
      </c>
      <c r="O157" s="35">
        <f t="shared" si="51"/>
        <v>1.4436577463098454E-2</v>
      </c>
      <c r="P157" s="35"/>
      <c r="Q157" s="35"/>
      <c r="R157" s="35"/>
      <c r="S157" s="35"/>
    </row>
    <row r="158" spans="2:19" hidden="1" outlineLevel="1" x14ac:dyDescent="0.25">
      <c r="B158" s="2"/>
      <c r="C158" s="3"/>
      <c r="D158" s="3"/>
      <c r="E158" s="3"/>
      <c r="F158" s="3"/>
      <c r="G158" s="3"/>
      <c r="H158" s="3"/>
      <c r="I158" s="3"/>
      <c r="J158" s="3"/>
      <c r="L158">
        <v>13</v>
      </c>
      <c r="M158" s="33">
        <v>44220</v>
      </c>
      <c r="N158" s="35">
        <f t="shared" si="50"/>
        <v>5.6441773908655346E-3</v>
      </c>
      <c r="O158" s="35"/>
      <c r="P158" s="35"/>
      <c r="Q158" s="35"/>
      <c r="R158" s="35"/>
      <c r="S158" s="35"/>
    </row>
    <row r="159" spans="2:19" collapsed="1" x14ac:dyDescent="0.25">
      <c r="B159" s="2"/>
      <c r="C159" s="3"/>
      <c r="D159" s="3"/>
      <c r="E159" s="3"/>
      <c r="F159" s="3"/>
      <c r="G159" s="3"/>
      <c r="H159" s="3"/>
      <c r="I159" s="3"/>
      <c r="J159" s="3"/>
      <c r="L159" s="2"/>
      <c r="M159" s="21"/>
      <c r="N159" s="20"/>
      <c r="O159" s="20"/>
      <c r="P159" s="5"/>
      <c r="Q159" s="5"/>
      <c r="R159" s="5"/>
      <c r="S159" s="4"/>
    </row>
    <row r="160" spans="2:19" x14ac:dyDescent="0.25">
      <c r="B160" s="2"/>
      <c r="C160" s="3"/>
      <c r="D160" s="3"/>
      <c r="E160" s="3"/>
      <c r="F160" s="3"/>
      <c r="G160" s="3"/>
      <c r="H160" s="3"/>
      <c r="I160" s="3"/>
      <c r="J160" s="3"/>
      <c r="L160" s="2"/>
      <c r="M160" s="21"/>
      <c r="N160" s="20"/>
      <c r="O160" s="20"/>
      <c r="P160" s="5"/>
      <c r="Q160" s="5"/>
      <c r="R160" s="5"/>
      <c r="S160" s="4"/>
    </row>
    <row r="161" spans="1:19" x14ac:dyDescent="0.25">
      <c r="B161" s="9" t="s">
        <v>105</v>
      </c>
      <c r="L161" s="9" t="s">
        <v>105</v>
      </c>
    </row>
    <row r="163" spans="1:19" s="9" customFormat="1" x14ac:dyDescent="0.25">
      <c r="B163" s="27" t="s">
        <v>0</v>
      </c>
      <c r="C163" s="27" t="s">
        <v>2</v>
      </c>
      <c r="D163" s="27" t="s">
        <v>3</v>
      </c>
      <c r="E163" s="27" t="s">
        <v>4</v>
      </c>
      <c r="F163" s="27" t="s">
        <v>5</v>
      </c>
      <c r="G163" s="27" t="s">
        <v>6</v>
      </c>
      <c r="H163" s="27" t="s">
        <v>7</v>
      </c>
      <c r="I163" s="27" t="s">
        <v>8</v>
      </c>
      <c r="J163" s="27"/>
      <c r="L163" s="27" t="s">
        <v>0</v>
      </c>
      <c r="M163" s="27" t="s">
        <v>2</v>
      </c>
      <c r="N163" s="27" t="s">
        <v>3</v>
      </c>
      <c r="O163" s="27" t="s">
        <v>4</v>
      </c>
      <c r="P163" s="27" t="s">
        <v>5</v>
      </c>
      <c r="Q163" s="27" t="s">
        <v>6</v>
      </c>
      <c r="R163" s="27" t="s">
        <v>7</v>
      </c>
      <c r="S163" s="27" t="s">
        <v>8</v>
      </c>
    </row>
    <row r="164" spans="1:19" x14ac:dyDescent="0.25">
      <c r="A164" s="5">
        <v>1</v>
      </c>
      <c r="B164" s="14">
        <v>44136</v>
      </c>
      <c r="C164" s="15">
        <v>455</v>
      </c>
      <c r="D164" s="15">
        <v>421</v>
      </c>
      <c r="E164" s="15">
        <v>401</v>
      </c>
      <c r="F164" s="15">
        <v>392</v>
      </c>
      <c r="G164" s="15">
        <v>385</v>
      </c>
      <c r="H164" s="15">
        <v>380</v>
      </c>
      <c r="I164" s="15">
        <v>377</v>
      </c>
      <c r="J164" s="3"/>
      <c r="K164" s="5">
        <v>1</v>
      </c>
      <c r="L164" s="14">
        <v>44136</v>
      </c>
      <c r="M164" s="36">
        <f>C164/$C164</f>
        <v>1</v>
      </c>
      <c r="N164" s="36">
        <f t="shared" ref="N164:R164" si="56">D164/$C164</f>
        <v>0.92527472527472532</v>
      </c>
      <c r="O164" s="36">
        <f t="shared" si="56"/>
        <v>0.8813186813186813</v>
      </c>
      <c r="P164" s="36">
        <f t="shared" si="56"/>
        <v>0.86153846153846159</v>
      </c>
      <c r="Q164" s="36">
        <f t="shared" si="56"/>
        <v>0.84615384615384615</v>
      </c>
      <c r="R164" s="36">
        <f t="shared" si="56"/>
        <v>0.8351648351648352</v>
      </c>
      <c r="S164" s="36">
        <f>I164/$C164</f>
        <v>0.82857142857142863</v>
      </c>
    </row>
    <row r="165" spans="1:19" x14ac:dyDescent="0.25">
      <c r="A165" s="5">
        <v>2</v>
      </c>
      <c r="B165" s="14">
        <v>44143</v>
      </c>
      <c r="C165" s="15">
        <v>372</v>
      </c>
      <c r="D165" s="15">
        <v>344</v>
      </c>
      <c r="E165" s="15">
        <v>333</v>
      </c>
      <c r="F165" s="15">
        <v>328</v>
      </c>
      <c r="G165" s="15">
        <v>325</v>
      </c>
      <c r="H165" s="15">
        <v>321</v>
      </c>
      <c r="I165" s="15">
        <v>321</v>
      </c>
      <c r="J165" s="3"/>
      <c r="K165" s="5">
        <v>2</v>
      </c>
      <c r="L165" s="14">
        <v>44143</v>
      </c>
      <c r="M165" s="36">
        <f t="shared" ref="M165:M177" si="57">C165/$C165</f>
        <v>1</v>
      </c>
      <c r="N165" s="36">
        <f t="shared" ref="N165:N177" si="58">D165/$C165</f>
        <v>0.92473118279569888</v>
      </c>
      <c r="O165" s="36">
        <f t="shared" ref="O165:O176" si="59">E165/$C165</f>
        <v>0.89516129032258063</v>
      </c>
      <c r="P165" s="36">
        <f t="shared" ref="P165:P175" si="60">F165/$C165</f>
        <v>0.88172043010752688</v>
      </c>
      <c r="Q165" s="36">
        <f t="shared" ref="Q165:Q174" si="61">G165/$C165</f>
        <v>0.87365591397849462</v>
      </c>
      <c r="R165" s="36">
        <f t="shared" ref="R165:R173" si="62">H165/$C165</f>
        <v>0.86290322580645162</v>
      </c>
      <c r="S165" s="36">
        <f t="shared" ref="S165:S172" si="63">I165/$C165</f>
        <v>0.86290322580645162</v>
      </c>
    </row>
    <row r="166" spans="1:19" x14ac:dyDescent="0.25">
      <c r="A166" s="5">
        <v>3</v>
      </c>
      <c r="B166" s="14">
        <v>44150</v>
      </c>
      <c r="C166" s="15">
        <v>390</v>
      </c>
      <c r="D166" s="15">
        <v>365</v>
      </c>
      <c r="E166" s="15">
        <v>345</v>
      </c>
      <c r="F166" s="15">
        <v>336</v>
      </c>
      <c r="G166" s="15">
        <v>330</v>
      </c>
      <c r="H166" s="15">
        <v>327</v>
      </c>
      <c r="I166" s="15">
        <v>326</v>
      </c>
      <c r="J166" s="3"/>
      <c r="K166" s="5">
        <v>3</v>
      </c>
      <c r="L166" s="14">
        <v>44150</v>
      </c>
      <c r="M166" s="36">
        <f t="shared" si="57"/>
        <v>1</v>
      </c>
      <c r="N166" s="36">
        <f t="shared" si="58"/>
        <v>0.9358974358974359</v>
      </c>
      <c r="O166" s="36">
        <f t="shared" si="59"/>
        <v>0.88461538461538458</v>
      </c>
      <c r="P166" s="36">
        <f t="shared" si="60"/>
        <v>0.86153846153846159</v>
      </c>
      <c r="Q166" s="36">
        <f t="shared" si="61"/>
        <v>0.84615384615384615</v>
      </c>
      <c r="R166" s="36">
        <f t="shared" si="62"/>
        <v>0.83846153846153848</v>
      </c>
      <c r="S166" s="36">
        <f t="shared" si="63"/>
        <v>0.83589743589743593</v>
      </c>
    </row>
    <row r="167" spans="1:19" x14ac:dyDescent="0.25">
      <c r="A167" s="5">
        <v>4</v>
      </c>
      <c r="B167" s="14">
        <v>44157</v>
      </c>
      <c r="C167" s="15">
        <v>449</v>
      </c>
      <c r="D167" s="15">
        <v>431</v>
      </c>
      <c r="E167" s="15">
        <v>408</v>
      </c>
      <c r="F167" s="15">
        <v>402</v>
      </c>
      <c r="G167" s="15">
        <v>398</v>
      </c>
      <c r="H167" s="15">
        <v>396</v>
      </c>
      <c r="I167" s="15">
        <v>396</v>
      </c>
      <c r="J167" s="3"/>
      <c r="K167" s="5">
        <v>4</v>
      </c>
      <c r="L167" s="14">
        <v>44157</v>
      </c>
      <c r="M167" s="36">
        <f t="shared" si="57"/>
        <v>1</v>
      </c>
      <c r="N167" s="36">
        <f t="shared" si="58"/>
        <v>0.95991091314031185</v>
      </c>
      <c r="O167" s="36">
        <f t="shared" si="59"/>
        <v>0.90868596881959907</v>
      </c>
      <c r="P167" s="36">
        <f t="shared" si="60"/>
        <v>0.89532293986636968</v>
      </c>
      <c r="Q167" s="36">
        <f t="shared" si="61"/>
        <v>0.88641425389755013</v>
      </c>
      <c r="R167" s="36">
        <f t="shared" si="62"/>
        <v>0.8819599109131403</v>
      </c>
      <c r="S167" s="36">
        <f t="shared" si="63"/>
        <v>0.8819599109131403</v>
      </c>
    </row>
    <row r="168" spans="1:19" x14ac:dyDescent="0.25">
      <c r="A168" s="5">
        <v>5</v>
      </c>
      <c r="B168" s="14">
        <v>44164</v>
      </c>
      <c r="C168" s="15">
        <v>505</v>
      </c>
      <c r="D168" s="15">
        <v>472</v>
      </c>
      <c r="E168" s="15">
        <v>454</v>
      </c>
      <c r="F168" s="15">
        <v>447</v>
      </c>
      <c r="G168" s="15">
        <v>444</v>
      </c>
      <c r="H168" s="15">
        <v>444</v>
      </c>
      <c r="I168" s="15">
        <v>444</v>
      </c>
      <c r="J168" s="3"/>
      <c r="K168" s="5">
        <v>5</v>
      </c>
      <c r="L168" s="14">
        <v>44164</v>
      </c>
      <c r="M168" s="36">
        <f>C168/$C168</f>
        <v>1</v>
      </c>
      <c r="N168" s="36">
        <f t="shared" si="58"/>
        <v>0.93465346534653471</v>
      </c>
      <c r="O168" s="36">
        <f t="shared" si="59"/>
        <v>0.89900990099009903</v>
      </c>
      <c r="P168" s="36">
        <f t="shared" si="60"/>
        <v>0.88514851485148516</v>
      </c>
      <c r="Q168" s="36">
        <f t="shared" si="61"/>
        <v>0.87920792079207921</v>
      </c>
      <c r="R168" s="36">
        <f t="shared" si="62"/>
        <v>0.87920792079207921</v>
      </c>
      <c r="S168" s="36">
        <f t="shared" si="63"/>
        <v>0.87920792079207921</v>
      </c>
    </row>
    <row r="169" spans="1:19" x14ac:dyDescent="0.25">
      <c r="A169" s="5">
        <v>6</v>
      </c>
      <c r="B169" s="14">
        <v>44171</v>
      </c>
      <c r="C169" s="15">
        <v>642</v>
      </c>
      <c r="D169" s="15">
        <v>603</v>
      </c>
      <c r="E169" s="15">
        <v>580</v>
      </c>
      <c r="F169" s="15">
        <v>574</v>
      </c>
      <c r="G169" s="15">
        <v>574</v>
      </c>
      <c r="H169" s="15">
        <v>574</v>
      </c>
      <c r="I169" s="15">
        <v>574</v>
      </c>
      <c r="J169" s="3"/>
      <c r="K169" s="5">
        <v>6</v>
      </c>
      <c r="L169" s="14">
        <v>44171</v>
      </c>
      <c r="M169" s="36">
        <f t="shared" si="57"/>
        <v>1</v>
      </c>
      <c r="N169" s="36">
        <f t="shared" si="58"/>
        <v>0.93925233644859818</v>
      </c>
      <c r="O169" s="36">
        <f t="shared" si="59"/>
        <v>0.90342679127725856</v>
      </c>
      <c r="P169" s="36">
        <f t="shared" si="60"/>
        <v>0.89408099688473519</v>
      </c>
      <c r="Q169" s="36">
        <f t="shared" si="61"/>
        <v>0.89408099688473519</v>
      </c>
      <c r="R169" s="36">
        <f t="shared" si="62"/>
        <v>0.89408099688473519</v>
      </c>
      <c r="S169" s="36">
        <f t="shared" si="63"/>
        <v>0.89408099688473519</v>
      </c>
    </row>
    <row r="170" spans="1:19" x14ac:dyDescent="0.25">
      <c r="A170" s="5">
        <v>7</v>
      </c>
      <c r="B170" s="14">
        <v>44178</v>
      </c>
      <c r="C170" s="15">
        <v>564</v>
      </c>
      <c r="D170" s="15">
        <v>544</v>
      </c>
      <c r="E170" s="15">
        <v>530</v>
      </c>
      <c r="F170" s="15">
        <v>530</v>
      </c>
      <c r="G170" s="15">
        <v>530</v>
      </c>
      <c r="H170" s="15">
        <v>530</v>
      </c>
      <c r="I170" s="15">
        <v>530</v>
      </c>
      <c r="J170" s="3"/>
      <c r="K170" s="5">
        <v>7</v>
      </c>
      <c r="L170" s="14">
        <v>44178</v>
      </c>
      <c r="M170" s="36">
        <f t="shared" si="57"/>
        <v>1</v>
      </c>
      <c r="N170" s="36">
        <f t="shared" si="58"/>
        <v>0.96453900709219853</v>
      </c>
      <c r="O170" s="36">
        <f t="shared" si="59"/>
        <v>0.93971631205673756</v>
      </c>
      <c r="P170" s="36">
        <f t="shared" si="60"/>
        <v>0.93971631205673756</v>
      </c>
      <c r="Q170" s="36">
        <f t="shared" si="61"/>
        <v>0.93971631205673756</v>
      </c>
      <c r="R170" s="36">
        <f t="shared" si="62"/>
        <v>0.93971631205673756</v>
      </c>
      <c r="S170" s="36">
        <f t="shared" si="63"/>
        <v>0.93971631205673756</v>
      </c>
    </row>
    <row r="171" spans="1:19" x14ac:dyDescent="0.25">
      <c r="A171" s="5">
        <v>8</v>
      </c>
      <c r="B171" s="14">
        <v>44185</v>
      </c>
      <c r="C171" s="15">
        <v>411</v>
      </c>
      <c r="D171" s="15">
        <v>400</v>
      </c>
      <c r="E171" s="15">
        <v>393</v>
      </c>
      <c r="F171" s="15">
        <v>391</v>
      </c>
      <c r="G171" s="15">
        <v>390</v>
      </c>
      <c r="H171" s="15">
        <v>389</v>
      </c>
      <c r="I171" s="15">
        <v>389</v>
      </c>
      <c r="J171" s="3"/>
      <c r="K171" s="5">
        <v>8</v>
      </c>
      <c r="L171" s="14">
        <v>44185</v>
      </c>
      <c r="M171" s="36">
        <f t="shared" si="57"/>
        <v>1</v>
      </c>
      <c r="N171" s="36">
        <f t="shared" si="58"/>
        <v>0.97323600973236013</v>
      </c>
      <c r="O171" s="36">
        <f t="shared" si="59"/>
        <v>0.95620437956204385</v>
      </c>
      <c r="P171" s="36">
        <f t="shared" si="60"/>
        <v>0.95133819951338194</v>
      </c>
      <c r="Q171" s="36">
        <f t="shared" si="61"/>
        <v>0.94890510948905105</v>
      </c>
      <c r="R171" s="36">
        <f t="shared" si="62"/>
        <v>0.94647201946472015</v>
      </c>
      <c r="S171" s="36">
        <f t="shared" si="63"/>
        <v>0.94647201946472015</v>
      </c>
    </row>
    <row r="172" spans="1:19" x14ac:dyDescent="0.25">
      <c r="A172" s="5">
        <v>9</v>
      </c>
      <c r="B172" s="14">
        <v>44192</v>
      </c>
      <c r="C172" s="15">
        <v>427</v>
      </c>
      <c r="D172" s="15">
        <v>408</v>
      </c>
      <c r="E172" s="15">
        <v>400</v>
      </c>
      <c r="F172" s="15">
        <v>394</v>
      </c>
      <c r="G172" s="15">
        <v>392</v>
      </c>
      <c r="H172" s="15">
        <v>388</v>
      </c>
      <c r="I172" s="15">
        <v>388</v>
      </c>
      <c r="J172" s="3"/>
      <c r="K172" s="5">
        <v>9</v>
      </c>
      <c r="L172" s="14">
        <v>44192</v>
      </c>
      <c r="M172" s="36">
        <f t="shared" si="57"/>
        <v>1</v>
      </c>
      <c r="N172" s="36">
        <f t="shared" si="58"/>
        <v>0.95550351288056201</v>
      </c>
      <c r="O172" s="36">
        <f t="shared" si="59"/>
        <v>0.93676814988290402</v>
      </c>
      <c r="P172" s="36">
        <f t="shared" si="60"/>
        <v>0.92271662763466045</v>
      </c>
      <c r="Q172" s="36">
        <f t="shared" si="61"/>
        <v>0.91803278688524592</v>
      </c>
      <c r="R172" s="36">
        <f t="shared" si="62"/>
        <v>0.90866510538641687</v>
      </c>
      <c r="S172" s="36">
        <f t="shared" si="63"/>
        <v>0.90866510538641687</v>
      </c>
    </row>
    <row r="173" spans="1:19" x14ac:dyDescent="0.25">
      <c r="A173" s="5">
        <v>10</v>
      </c>
      <c r="B173" s="14">
        <v>44199</v>
      </c>
      <c r="C173" s="15">
        <v>544</v>
      </c>
      <c r="D173" s="15">
        <v>523</v>
      </c>
      <c r="E173" s="15">
        <v>503</v>
      </c>
      <c r="F173" s="15">
        <v>498</v>
      </c>
      <c r="G173" s="15">
        <v>497</v>
      </c>
      <c r="H173" s="15">
        <v>497</v>
      </c>
      <c r="I173" s="15"/>
      <c r="J173" s="3"/>
      <c r="K173" s="5">
        <v>10</v>
      </c>
      <c r="L173" s="14">
        <v>44199</v>
      </c>
      <c r="M173" s="36">
        <f t="shared" si="57"/>
        <v>1</v>
      </c>
      <c r="N173" s="36">
        <f t="shared" si="58"/>
        <v>0.96139705882352944</v>
      </c>
      <c r="O173" s="36">
        <f t="shared" si="59"/>
        <v>0.92463235294117652</v>
      </c>
      <c r="P173" s="36">
        <f t="shared" si="60"/>
        <v>0.9154411764705882</v>
      </c>
      <c r="Q173" s="36">
        <f t="shared" si="61"/>
        <v>0.91360294117647056</v>
      </c>
      <c r="R173" s="36">
        <f t="shared" si="62"/>
        <v>0.91360294117647056</v>
      </c>
      <c r="S173" s="36"/>
    </row>
    <row r="174" spans="1:19" x14ac:dyDescent="0.25">
      <c r="A174" s="5">
        <v>11</v>
      </c>
      <c r="B174" s="14">
        <v>44206</v>
      </c>
      <c r="C174" s="15">
        <v>484</v>
      </c>
      <c r="D174" s="15">
        <v>463</v>
      </c>
      <c r="E174" s="15">
        <v>451</v>
      </c>
      <c r="F174" s="15">
        <v>447</v>
      </c>
      <c r="G174" s="15">
        <v>447</v>
      </c>
      <c r="H174" s="15"/>
      <c r="I174" s="15"/>
      <c r="J174" s="3"/>
      <c r="K174" s="5">
        <v>11</v>
      </c>
      <c r="L174" s="14">
        <v>44206</v>
      </c>
      <c r="M174" s="36">
        <f t="shared" si="57"/>
        <v>1</v>
      </c>
      <c r="N174" s="36">
        <f t="shared" si="58"/>
        <v>0.95661157024793386</v>
      </c>
      <c r="O174" s="36">
        <f t="shared" si="59"/>
        <v>0.93181818181818177</v>
      </c>
      <c r="P174" s="36">
        <f t="shared" si="60"/>
        <v>0.92355371900826444</v>
      </c>
      <c r="Q174" s="36">
        <f t="shared" si="61"/>
        <v>0.92355371900826444</v>
      </c>
      <c r="R174" s="36"/>
      <c r="S174" s="36"/>
    </row>
    <row r="175" spans="1:19" x14ac:dyDescent="0.25">
      <c r="A175" s="5">
        <v>12</v>
      </c>
      <c r="B175" s="14">
        <v>44213</v>
      </c>
      <c r="C175" s="15">
        <v>470</v>
      </c>
      <c r="D175" s="15">
        <v>444</v>
      </c>
      <c r="E175" s="15">
        <v>430</v>
      </c>
      <c r="F175" s="15">
        <v>430</v>
      </c>
      <c r="G175" s="15"/>
      <c r="H175" s="15"/>
      <c r="I175" s="15"/>
      <c r="J175" s="3"/>
      <c r="K175" s="5">
        <v>12</v>
      </c>
      <c r="L175" s="14">
        <v>44213</v>
      </c>
      <c r="M175" s="36">
        <f t="shared" si="57"/>
        <v>1</v>
      </c>
      <c r="N175" s="36">
        <f t="shared" si="58"/>
        <v>0.94468085106382982</v>
      </c>
      <c r="O175" s="36">
        <f t="shared" si="59"/>
        <v>0.91489361702127658</v>
      </c>
      <c r="P175" s="36">
        <f t="shared" si="60"/>
        <v>0.91489361702127658</v>
      </c>
      <c r="Q175" s="36"/>
      <c r="R175" s="36"/>
      <c r="S175" s="36"/>
    </row>
    <row r="176" spans="1:19" x14ac:dyDescent="0.25">
      <c r="A176" s="5">
        <v>13</v>
      </c>
      <c r="B176" s="14">
        <v>44220</v>
      </c>
      <c r="C176" s="15">
        <v>474</v>
      </c>
      <c r="D176" s="15">
        <v>447</v>
      </c>
      <c r="E176" s="15">
        <v>444</v>
      </c>
      <c r="F176" s="15"/>
      <c r="G176" s="15"/>
      <c r="H176" s="15"/>
      <c r="I176" s="15"/>
      <c r="J176" s="3"/>
      <c r="K176" s="5">
        <v>13</v>
      </c>
      <c r="L176" s="14">
        <v>44220</v>
      </c>
      <c r="M176" s="36">
        <f t="shared" si="57"/>
        <v>1</v>
      </c>
      <c r="N176" s="36">
        <f t="shared" si="58"/>
        <v>0.94303797468354433</v>
      </c>
      <c r="O176" s="36">
        <f t="shared" si="59"/>
        <v>0.93670886075949367</v>
      </c>
      <c r="P176" s="36"/>
      <c r="Q176" s="36"/>
      <c r="R176" s="36"/>
      <c r="S176" s="36"/>
    </row>
    <row r="177" spans="1:19" x14ac:dyDescent="0.25">
      <c r="A177" s="5">
        <v>14</v>
      </c>
      <c r="B177" s="14">
        <v>44227</v>
      </c>
      <c r="C177" s="15">
        <v>63</v>
      </c>
      <c r="D177" s="15">
        <v>63</v>
      </c>
      <c r="E177" s="15"/>
      <c r="F177" s="15"/>
      <c r="G177" s="15"/>
      <c r="H177" s="15"/>
      <c r="I177" s="15"/>
      <c r="J177" s="3"/>
      <c r="K177" s="5">
        <v>14</v>
      </c>
      <c r="L177" s="14">
        <v>44227</v>
      </c>
      <c r="M177" s="36">
        <f t="shared" si="57"/>
        <v>1</v>
      </c>
      <c r="N177" s="36">
        <f t="shared" si="58"/>
        <v>1</v>
      </c>
      <c r="O177" s="36"/>
      <c r="P177" s="36"/>
      <c r="Q177" s="36"/>
      <c r="R177" s="36"/>
      <c r="S177" s="36"/>
    </row>
    <row r="178" spans="1:19" x14ac:dyDescent="0.25">
      <c r="B178" s="2"/>
      <c r="C178" s="3"/>
      <c r="D178" s="3"/>
      <c r="E178" s="3"/>
      <c r="F178" s="3"/>
      <c r="G178" s="3"/>
      <c r="H178" s="3"/>
      <c r="I178" s="3"/>
      <c r="J178" s="3"/>
      <c r="K178" s="3"/>
      <c r="L178" s="2"/>
      <c r="M178" s="25"/>
      <c r="N178" s="4"/>
      <c r="O178" s="4"/>
      <c r="P178" s="4"/>
      <c r="Q178" s="4"/>
      <c r="R178" s="4"/>
      <c r="S178" s="4"/>
    </row>
    <row r="179" spans="1:19" hidden="1" outlineLevel="1" x14ac:dyDescent="0.25">
      <c r="B179" s="2" t="s">
        <v>107</v>
      </c>
      <c r="C179" s="3">
        <f>SUM(C164:C177)</f>
        <v>6250</v>
      </c>
      <c r="L179" s="23"/>
      <c r="M179" s="26" t="s">
        <v>99</v>
      </c>
      <c r="N179" s="34">
        <f>SUM(N164:N176)/COUNT(N164:N176)</f>
        <v>0.94759431103286629</v>
      </c>
      <c r="O179" s="34">
        <f>SUM(O164:O175)/COUNT(O164:O175)</f>
        <v>0.91468758421882679</v>
      </c>
      <c r="P179" s="34">
        <f>SUM(P164:P174)/COUNT(P164:P174)</f>
        <v>0.90291962177006124</v>
      </c>
      <c r="Q179" s="34">
        <f>SUM(Q164:Q173)/COUNT(Q164:Q173)</f>
        <v>0.89459239274680569</v>
      </c>
      <c r="R179" s="34">
        <f>SUM(R164:R172)/COUNT(R164:R172)</f>
        <v>0.88740354054785053</v>
      </c>
      <c r="S179" s="34">
        <f>SUM(S164:S171)/COUNT(S164:S171)</f>
        <v>0.88360115629834113</v>
      </c>
    </row>
    <row r="180" spans="1:19" hidden="1" outlineLevel="1" x14ac:dyDescent="0.25">
      <c r="B180" s="2" t="s">
        <v>106</v>
      </c>
      <c r="C180" s="25">
        <f>C179/$C$22</f>
        <v>2.2780122611731946E-2</v>
      </c>
      <c r="L180" s="23"/>
      <c r="M180" s="26" t="s">
        <v>100</v>
      </c>
      <c r="N180" s="35">
        <f>MAX(N164:N176)</f>
        <v>0.97323600973236013</v>
      </c>
      <c r="O180" s="35">
        <f>MAX(O164:O175)</f>
        <v>0.95620437956204385</v>
      </c>
      <c r="P180" s="35">
        <f>MAX(P164:P174)</f>
        <v>0.95133819951338194</v>
      </c>
      <c r="Q180" s="35">
        <f>MAX(Q164:Q173)</f>
        <v>0.94890510948905105</v>
      </c>
      <c r="R180" s="35">
        <f>MAX(R164:R172)</f>
        <v>0.94647201946472015</v>
      </c>
      <c r="S180" s="35">
        <f>MAX(S164:S171)</f>
        <v>0.94647201946472015</v>
      </c>
    </row>
    <row r="181" spans="1:19" hidden="1" outlineLevel="1" x14ac:dyDescent="0.25">
      <c r="L181" s="23"/>
      <c r="M181" s="26" t="s">
        <v>101</v>
      </c>
      <c r="N181" s="35">
        <f>MIN(N164:N176)</f>
        <v>0.92473118279569888</v>
      </c>
      <c r="O181" s="35">
        <f>MIN(O164:O175)</f>
        <v>0.8813186813186813</v>
      </c>
      <c r="P181" s="35">
        <f>MIN(P164:P174)</f>
        <v>0.86153846153846159</v>
      </c>
      <c r="Q181" s="35">
        <f>MIN(Q164:Q173)</f>
        <v>0.84615384615384615</v>
      </c>
      <c r="R181" s="35">
        <f>MIN(R164:R172)</f>
        <v>0.8351648351648352</v>
      </c>
      <c r="S181" s="35">
        <f>MIN(S164:S171)</f>
        <v>0.82857142857142863</v>
      </c>
    </row>
    <row r="182" spans="1:19" hidden="1" outlineLevel="1" x14ac:dyDescent="0.25">
      <c r="L182" s="23"/>
      <c r="M182" s="26" t="s">
        <v>102</v>
      </c>
      <c r="N182" s="35">
        <f>1-N179</f>
        <v>5.2405688967133712E-2</v>
      </c>
      <c r="O182" s="35">
        <f>N179-O179</f>
        <v>3.29067268140395E-2</v>
      </c>
      <c r="P182" s="35">
        <f>O179-P179</f>
        <v>1.1767962448765545E-2</v>
      </c>
      <c r="Q182" s="35">
        <f>P179-Q179</f>
        <v>8.3272290232555557E-3</v>
      </c>
      <c r="R182" s="35">
        <f>Q179-R179</f>
        <v>7.1888521989551535E-3</v>
      </c>
      <c r="S182" s="35">
        <f>R179-S179</f>
        <v>3.8023842495094051E-3</v>
      </c>
    </row>
    <row r="183" spans="1:19" hidden="1" outlineLevel="1" x14ac:dyDescent="0.25">
      <c r="L183" s="23"/>
      <c r="M183" s="26" t="s">
        <v>127</v>
      </c>
      <c r="N183" s="35"/>
      <c r="O183" s="35"/>
      <c r="P183" s="35"/>
      <c r="Q183" s="35"/>
      <c r="R183" s="35"/>
      <c r="S183" s="35"/>
    </row>
    <row r="184" spans="1:19" hidden="1" outlineLevel="1" x14ac:dyDescent="0.25">
      <c r="L184">
        <v>2</v>
      </c>
      <c r="M184" s="33">
        <v>44143</v>
      </c>
      <c r="N184" s="35">
        <f>N165-$N$164</f>
        <v>-5.435424790264376E-4</v>
      </c>
      <c r="O184" s="35">
        <f>O165-$O$164</f>
        <v>1.3842609003899331E-2</v>
      </c>
      <c r="P184" s="35">
        <f>P165-$P$164</f>
        <v>2.0181968569065289E-2</v>
      </c>
      <c r="Q184" s="35">
        <f>Q165-$Q$164</f>
        <v>2.750206782464848E-2</v>
      </c>
      <c r="R184" s="35">
        <f>R165-$R$164</f>
        <v>2.7738390641616428E-2</v>
      </c>
      <c r="S184" s="35">
        <f>S165-$S$164</f>
        <v>3.4331797235022998E-2</v>
      </c>
    </row>
    <row r="185" spans="1:19" hidden="1" outlineLevel="1" x14ac:dyDescent="0.25">
      <c r="L185">
        <v>3</v>
      </c>
      <c r="M185" s="33">
        <v>44150</v>
      </c>
      <c r="N185" s="35">
        <f t="shared" ref="N185:N195" si="64">N166-$N$164</f>
        <v>1.0622710622710585E-2</v>
      </c>
      <c r="O185" s="35">
        <f t="shared" ref="O185:O194" si="65">O166-$O$164</f>
        <v>3.296703296703285E-3</v>
      </c>
      <c r="P185" s="35">
        <f t="shared" ref="P185:P193" si="66">P166-$P$164</f>
        <v>0</v>
      </c>
      <c r="Q185" s="35">
        <f t="shared" ref="Q185:Q192" si="67">Q166-$Q$164</f>
        <v>0</v>
      </c>
      <c r="R185" s="35">
        <f t="shared" ref="R185:R191" si="68">R166-$R$164</f>
        <v>3.296703296703285E-3</v>
      </c>
      <c r="S185" s="35">
        <f t="shared" ref="S185:S190" si="69">S166-$S$164</f>
        <v>7.3260073260073E-3</v>
      </c>
    </row>
    <row r="186" spans="1:19" hidden="1" outlineLevel="1" x14ac:dyDescent="0.25">
      <c r="L186">
        <v>4</v>
      </c>
      <c r="M186" s="33">
        <v>44157</v>
      </c>
      <c r="N186" s="35">
        <f t="shared" si="64"/>
        <v>3.4636187865586532E-2</v>
      </c>
      <c r="O186" s="35">
        <f t="shared" si="65"/>
        <v>2.736728750091777E-2</v>
      </c>
      <c r="P186" s="35">
        <f t="shared" si="66"/>
        <v>3.3784478327908096E-2</v>
      </c>
      <c r="Q186" s="35">
        <f t="shared" si="67"/>
        <v>4.0260407743703985E-2</v>
      </c>
      <c r="R186" s="35">
        <f t="shared" si="68"/>
        <v>4.6795075748305104E-2</v>
      </c>
      <c r="S186" s="35">
        <f t="shared" si="69"/>
        <v>5.3388482341711674E-2</v>
      </c>
    </row>
    <row r="187" spans="1:19" hidden="1" outlineLevel="1" x14ac:dyDescent="0.25">
      <c r="L187">
        <v>5</v>
      </c>
      <c r="M187" s="33">
        <v>44164</v>
      </c>
      <c r="N187" s="35">
        <f t="shared" si="64"/>
        <v>9.3787400718093883E-3</v>
      </c>
      <c r="O187" s="35">
        <f t="shared" si="65"/>
        <v>1.7691219671417735E-2</v>
      </c>
      <c r="P187" s="35">
        <f t="shared" si="66"/>
        <v>2.3610053313023571E-2</v>
      </c>
      <c r="Q187" s="35">
        <f t="shared" si="67"/>
        <v>3.3054074638233066E-2</v>
      </c>
      <c r="R187" s="35">
        <f t="shared" si="68"/>
        <v>4.4043085627244016E-2</v>
      </c>
      <c r="S187" s="35">
        <f t="shared" si="69"/>
        <v>5.0636492220650586E-2</v>
      </c>
    </row>
    <row r="188" spans="1:19" hidden="1" outlineLevel="1" x14ac:dyDescent="0.25">
      <c r="L188">
        <v>6</v>
      </c>
      <c r="M188" s="33">
        <v>44171</v>
      </c>
      <c r="N188" s="35">
        <f t="shared" si="64"/>
        <v>1.3977611173872861E-2</v>
      </c>
      <c r="O188" s="35">
        <f t="shared" si="65"/>
        <v>2.210810995857726E-2</v>
      </c>
      <c r="P188" s="35">
        <f t="shared" si="66"/>
        <v>3.2542535346273604E-2</v>
      </c>
      <c r="Q188" s="35">
        <f t="shared" si="67"/>
        <v>4.7927150730889045E-2</v>
      </c>
      <c r="R188" s="35">
        <f t="shared" si="68"/>
        <v>5.8916161719899995E-2</v>
      </c>
      <c r="S188" s="35">
        <f t="shared" si="69"/>
        <v>6.5509568313306565E-2</v>
      </c>
    </row>
    <row r="189" spans="1:19" hidden="1" outlineLevel="1" x14ac:dyDescent="0.25">
      <c r="L189">
        <v>7</v>
      </c>
      <c r="M189" s="33">
        <v>44178</v>
      </c>
      <c r="N189" s="35">
        <f t="shared" si="64"/>
        <v>3.9264281817473212E-2</v>
      </c>
      <c r="O189" s="35">
        <f t="shared" si="65"/>
        <v>5.8397630738056261E-2</v>
      </c>
      <c r="P189" s="35">
        <f t="shared" si="66"/>
        <v>7.8177850518275971E-2</v>
      </c>
      <c r="Q189" s="35">
        <f t="shared" si="67"/>
        <v>9.3562465902891412E-2</v>
      </c>
      <c r="R189" s="35">
        <f t="shared" si="68"/>
        <v>0.10455147689190236</v>
      </c>
      <c r="S189" s="35">
        <f t="shared" si="69"/>
        <v>0.11114488348530893</v>
      </c>
    </row>
    <row r="190" spans="1:19" hidden="1" outlineLevel="1" x14ac:dyDescent="0.25">
      <c r="L190">
        <v>8</v>
      </c>
      <c r="M190" s="33">
        <v>44185</v>
      </c>
      <c r="N190" s="35">
        <f t="shared" si="64"/>
        <v>4.7961284457634812E-2</v>
      </c>
      <c r="O190" s="35">
        <f t="shared" si="65"/>
        <v>7.4885698243362553E-2</v>
      </c>
      <c r="P190" s="35">
        <f t="shared" si="66"/>
        <v>8.9799737974920357E-2</v>
      </c>
      <c r="Q190" s="35">
        <f t="shared" si="67"/>
        <v>0.1027512633352049</v>
      </c>
      <c r="R190" s="35">
        <f t="shared" si="68"/>
        <v>0.11130718429988495</v>
      </c>
      <c r="S190" s="35">
        <f t="shared" si="69"/>
        <v>0.11790059089329152</v>
      </c>
    </row>
    <row r="191" spans="1:19" hidden="1" outlineLevel="1" x14ac:dyDescent="0.25">
      <c r="L191">
        <v>9</v>
      </c>
      <c r="M191" s="33">
        <v>44192</v>
      </c>
      <c r="N191" s="35">
        <f t="shared" si="64"/>
        <v>3.0228787605836693E-2</v>
      </c>
      <c r="O191" s="35">
        <f t="shared" si="65"/>
        <v>5.5449468564222726E-2</v>
      </c>
      <c r="P191" s="35">
        <f t="shared" si="66"/>
        <v>6.117816609619886E-2</v>
      </c>
      <c r="Q191" s="35">
        <f t="shared" si="67"/>
        <v>7.1878940731399776E-2</v>
      </c>
      <c r="R191" s="35">
        <f t="shared" si="68"/>
        <v>7.3500270221581676E-2</v>
      </c>
      <c r="S191" s="35"/>
    </row>
    <row r="192" spans="1:19" hidden="1" outlineLevel="1" x14ac:dyDescent="0.25">
      <c r="L192">
        <v>10</v>
      </c>
      <c r="M192" s="33">
        <v>44199</v>
      </c>
      <c r="N192" s="35">
        <f t="shared" si="64"/>
        <v>3.612233354880412E-2</v>
      </c>
      <c r="O192" s="35">
        <f t="shared" si="65"/>
        <v>4.331367162249522E-2</v>
      </c>
      <c r="P192" s="35">
        <f t="shared" si="66"/>
        <v>5.3902714932126616E-2</v>
      </c>
      <c r="Q192" s="35">
        <f t="shared" si="67"/>
        <v>6.7449095022624417E-2</v>
      </c>
      <c r="R192" s="35"/>
      <c r="S192" s="35"/>
    </row>
    <row r="193" spans="12:19" hidden="1" outlineLevel="1" x14ac:dyDescent="0.25">
      <c r="L193">
        <v>11</v>
      </c>
      <c r="M193" s="33">
        <v>44206</v>
      </c>
      <c r="N193" s="35">
        <f t="shared" si="64"/>
        <v>3.1336844973208544E-2</v>
      </c>
      <c r="O193" s="35">
        <f t="shared" si="65"/>
        <v>5.0499500499500471E-2</v>
      </c>
      <c r="P193" s="35">
        <f t="shared" si="66"/>
        <v>6.2015257469802854E-2</v>
      </c>
      <c r="Q193" s="35"/>
      <c r="R193" s="35"/>
      <c r="S193" s="35"/>
    </row>
    <row r="194" spans="12:19" hidden="1" outlineLevel="1" x14ac:dyDescent="0.25">
      <c r="L194">
        <v>12</v>
      </c>
      <c r="M194" s="33">
        <v>44213</v>
      </c>
      <c r="N194" s="35">
        <f t="shared" si="64"/>
        <v>1.94061257891045E-2</v>
      </c>
      <c r="O194" s="35">
        <f t="shared" si="65"/>
        <v>3.3574935702595288E-2</v>
      </c>
      <c r="P194" s="35"/>
      <c r="Q194" s="35"/>
      <c r="R194" s="35"/>
      <c r="S194" s="35"/>
    </row>
    <row r="195" spans="12:19" hidden="1" outlineLevel="1" x14ac:dyDescent="0.25">
      <c r="L195">
        <v>13</v>
      </c>
      <c r="M195" s="33">
        <v>44220</v>
      </c>
      <c r="N195" s="35">
        <f t="shared" si="64"/>
        <v>1.7763249408819015E-2</v>
      </c>
      <c r="O195" s="35"/>
      <c r="P195" s="35"/>
      <c r="Q195" s="35"/>
      <c r="R195" s="35"/>
      <c r="S195" s="35"/>
    </row>
    <row r="196" spans="12:19" collapsed="1" x14ac:dyDescent="0.25"/>
  </sheetData>
  <autoFilter ref="A43:AA85" xr:uid="{9F32CE41-4750-49CC-AEAD-3FBE88ECC03B}">
    <filterColumn colId="1">
      <filters>
        <filter val="tablet"/>
      </filters>
    </filterColumn>
  </autoFilter>
  <conditionalFormatting sqref="C8:D20 I8:I15 H8:H16 G8:G17 F8:F18 E8:E19">
    <cfRule type="colorScale" priority="62">
      <colorScale>
        <cfvo type="min"/>
        <cfvo type="percentile" val="50"/>
        <cfvo type="max"/>
        <color rgb="FFF8696B"/>
        <color rgb="FFFCFCFF"/>
        <color rgb="FF5A8AC6"/>
      </colorScale>
    </cfRule>
  </conditionalFormatting>
  <conditionalFormatting sqref="C91:D103 I91:I98 H91:H99 G91:G100 F91:F101 E91:E102">
    <cfRule type="colorScale" priority="6">
      <colorScale>
        <cfvo type="min"/>
        <cfvo type="percentile" val="50"/>
        <cfvo type="max"/>
        <color rgb="FFF8696B"/>
        <color rgb="FFFCFCFF"/>
        <color rgb="FF5A8AC6"/>
      </colorScale>
    </cfRule>
  </conditionalFormatting>
  <conditionalFormatting sqref="C127:D139 I127:I134 H127:H135 G127:G136 F127:F137 E127:E138">
    <cfRule type="colorScale" priority="4">
      <colorScale>
        <cfvo type="min"/>
        <cfvo type="percentile" val="50"/>
        <cfvo type="max"/>
        <color rgb="FFF8696B"/>
        <color rgb="FFFCFCFF"/>
        <color rgb="FF5A8AC6"/>
      </colorScale>
    </cfRule>
  </conditionalFormatting>
  <conditionalFormatting sqref="C164:D176 I164:I171 H164:H172 G164:G173 F164:F174 E164:E175">
    <cfRule type="colorScale" priority="2">
      <colorScale>
        <cfvo type="min"/>
        <cfvo type="percentile" val="50"/>
        <cfvo type="max"/>
        <color rgb="FFF8696B"/>
        <color rgb="FFFCFCFF"/>
        <color rgb="FF5A8AC6"/>
      </colorScale>
    </cfRule>
  </conditionalFormatting>
  <conditionalFormatting sqref="D26:I33 D38 D37:E37 D36:F36 D35:G35 D34:H34">
    <cfRule type="colorScale" priority="7">
      <colorScale>
        <cfvo type="min"/>
        <cfvo type="percentile" val="50"/>
        <cfvo type="max"/>
        <color rgb="FF5A8AC6"/>
        <color rgb="FFFCFCFF"/>
        <color rgb="FFF8696B"/>
      </colorScale>
    </cfRule>
  </conditionalFormatting>
  <conditionalFormatting sqref="N8:N20 S8:S15 R8:R16 Q8:Q17 P8:P18 O8:O19">
    <cfRule type="colorScale" priority="8">
      <colorScale>
        <cfvo type="min"/>
        <cfvo type="percentile" val="50"/>
        <cfvo type="max"/>
        <color rgb="FFF8696B"/>
        <color rgb="FFFCFCFF"/>
        <color rgb="FF5A8AC6"/>
      </colorScale>
    </cfRule>
  </conditionalFormatting>
  <conditionalFormatting sqref="N91:N103 S91:S98 R91:R99 Q91:Q100 P91:P101 O91:O102">
    <cfRule type="colorScale" priority="5">
      <colorScale>
        <cfvo type="min"/>
        <cfvo type="percentile" val="50"/>
        <cfvo type="max"/>
        <color rgb="FFF8696B"/>
        <color rgb="FFFCFCFF"/>
        <color rgb="FF5A8AC6"/>
      </colorScale>
    </cfRule>
  </conditionalFormatting>
  <conditionalFormatting sqref="N164:N176 S164:S171 R164:R172 Q164:Q173 P164:P174 O164:O175">
    <cfRule type="colorScale" priority="1">
      <colorScale>
        <cfvo type="min"/>
        <cfvo type="percentile" val="50"/>
        <cfvo type="max"/>
        <color rgb="FFF8696B"/>
        <color rgb="FFFCFCFF"/>
        <color rgb="FF5A8AC6"/>
      </colorScale>
    </cfRule>
  </conditionalFormatting>
  <conditionalFormatting sqref="N127:S134 N139 N138:O138 N137:P137 N136:Q136 N135:R135">
    <cfRule type="colorScale" priority="3">
      <colorScale>
        <cfvo type="min"/>
        <cfvo type="percentile" val="50"/>
        <cfvo type="max"/>
        <color rgb="FFF8696B"/>
        <color rgb="FFFCFCFF"/>
        <color rgb="FF5A8AC6"/>
      </colorScale>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8B3D-1457-4B45-BF0F-783D24A3D8C6}">
  <dimension ref="A1:H55"/>
  <sheetViews>
    <sheetView topLeftCell="A24" workbookViewId="0">
      <selection activeCell="F25" sqref="F25"/>
    </sheetView>
  </sheetViews>
  <sheetFormatPr defaultRowHeight="13.2" x14ac:dyDescent="0.25"/>
  <cols>
    <col min="1" max="1" width="18.5546875" customWidth="1"/>
  </cols>
  <sheetData>
    <row r="1" spans="1:1" s="9" customFormat="1" x14ac:dyDescent="0.25">
      <c r="A1" s="9" t="s">
        <v>135</v>
      </c>
    </row>
    <row r="3" spans="1:1" x14ac:dyDescent="0.25">
      <c r="A3" s="6" t="s">
        <v>14</v>
      </c>
    </row>
    <row r="4" spans="1:1" x14ac:dyDescent="0.25">
      <c r="A4" s="11" t="s">
        <v>136</v>
      </c>
    </row>
    <row r="5" spans="1:1" x14ac:dyDescent="0.25">
      <c r="A5" s="7" t="s">
        <v>15</v>
      </c>
    </row>
    <row r="6" spans="1:1" x14ac:dyDescent="0.25">
      <c r="A6" s="7" t="s">
        <v>16</v>
      </c>
    </row>
    <row r="7" spans="1:1" x14ac:dyDescent="0.25">
      <c r="A7" s="7" t="s">
        <v>17</v>
      </c>
    </row>
    <row r="8" spans="1:1" x14ac:dyDescent="0.25">
      <c r="A8" s="7" t="s">
        <v>18</v>
      </c>
    </row>
    <row r="9" spans="1:1" x14ac:dyDescent="0.25">
      <c r="A9" s="7" t="s">
        <v>19</v>
      </c>
    </row>
    <row r="10" spans="1:1" x14ac:dyDescent="0.25">
      <c r="A10" s="7" t="s">
        <v>20</v>
      </c>
    </row>
    <row r="11" spans="1:1" x14ac:dyDescent="0.25">
      <c r="A11" s="7" t="s">
        <v>21</v>
      </c>
    </row>
    <row r="12" spans="1:1" x14ac:dyDescent="0.25">
      <c r="A12" s="7" t="s">
        <v>22</v>
      </c>
    </row>
    <row r="13" spans="1:1" x14ac:dyDescent="0.25">
      <c r="A13" s="7" t="s">
        <v>130</v>
      </c>
    </row>
    <row r="14" spans="1:1" x14ac:dyDescent="0.25">
      <c r="A14" s="7" t="s">
        <v>131</v>
      </c>
    </row>
    <row r="15" spans="1:1" x14ac:dyDescent="0.25">
      <c r="A15" s="8"/>
    </row>
    <row r="16" spans="1:1" x14ac:dyDescent="0.25">
      <c r="A16" s="6" t="s">
        <v>12</v>
      </c>
    </row>
    <row r="17" spans="1:1" x14ac:dyDescent="0.25">
      <c r="A17" s="7" t="s">
        <v>23</v>
      </c>
    </row>
    <row r="18" spans="1:1" x14ac:dyDescent="0.25">
      <c r="A18" s="7" t="s">
        <v>24</v>
      </c>
    </row>
    <row r="19" spans="1:1" x14ac:dyDescent="0.25">
      <c r="A19" s="7" t="s">
        <v>25</v>
      </c>
    </row>
    <row r="20" spans="1:1" x14ac:dyDescent="0.25">
      <c r="A20" s="7" t="s">
        <v>91</v>
      </c>
    </row>
    <row r="21" spans="1:1" x14ac:dyDescent="0.25">
      <c r="A21" s="7" t="s">
        <v>27</v>
      </c>
    </row>
    <row r="22" spans="1:1" x14ac:dyDescent="0.25">
      <c r="A22" s="7" t="s">
        <v>28</v>
      </c>
    </row>
    <row r="23" spans="1:1" x14ac:dyDescent="0.25">
      <c r="A23" s="7" t="s">
        <v>29</v>
      </c>
    </row>
    <row r="24" spans="1:1" x14ac:dyDescent="0.25">
      <c r="A24" s="7" t="s">
        <v>30</v>
      </c>
    </row>
    <row r="25" spans="1:1" x14ac:dyDescent="0.25">
      <c r="A25" s="7" t="s">
        <v>31</v>
      </c>
    </row>
    <row r="26" spans="1:1" x14ac:dyDescent="0.25">
      <c r="A26" s="7" t="s">
        <v>32</v>
      </c>
    </row>
    <row r="27" spans="1:1" x14ac:dyDescent="0.25">
      <c r="A27" s="7" t="s">
        <v>33</v>
      </c>
    </row>
    <row r="28" spans="1:1" x14ac:dyDescent="0.25">
      <c r="A28" s="7" t="s">
        <v>34</v>
      </c>
    </row>
    <row r="29" spans="1:1" x14ac:dyDescent="0.25">
      <c r="A29" s="7" t="s">
        <v>35</v>
      </c>
    </row>
    <row r="30" spans="1:1" x14ac:dyDescent="0.25">
      <c r="A30" s="7" t="s">
        <v>36</v>
      </c>
    </row>
    <row r="31" spans="1:1" x14ac:dyDescent="0.25">
      <c r="A31" s="7" t="s">
        <v>37</v>
      </c>
    </row>
    <row r="32" spans="1:1" x14ac:dyDescent="0.25">
      <c r="A32" s="6" t="s">
        <v>13</v>
      </c>
    </row>
    <row r="33" spans="1:8" x14ac:dyDescent="0.25">
      <c r="A33" s="7" t="s">
        <v>38</v>
      </c>
    </row>
    <row r="34" spans="1:8" x14ac:dyDescent="0.25">
      <c r="A34" s="6" t="s">
        <v>39</v>
      </c>
    </row>
    <row r="35" spans="1:8" x14ac:dyDescent="0.25">
      <c r="A35" s="7" t="s">
        <v>42</v>
      </c>
    </row>
    <row r="36" spans="1:8" x14ac:dyDescent="0.25">
      <c r="A36" s="6" t="s">
        <v>41</v>
      </c>
    </row>
    <row r="37" spans="1:8" x14ac:dyDescent="0.25">
      <c r="A37" s="7" t="s">
        <v>42</v>
      </c>
    </row>
    <row r="38" spans="1:8" x14ac:dyDescent="0.25">
      <c r="A38" s="7"/>
    </row>
    <row r="39" spans="1:8" s="9" customFormat="1" x14ac:dyDescent="0.25">
      <c r="A39" s="9" t="s">
        <v>43</v>
      </c>
    </row>
    <row r="41" spans="1:8" x14ac:dyDescent="0.25">
      <c r="A41" t="s">
        <v>0</v>
      </c>
      <c r="B41" t="s">
        <v>2</v>
      </c>
      <c r="C41" t="s">
        <v>3</v>
      </c>
      <c r="D41" t="s">
        <v>4</v>
      </c>
      <c r="E41" t="s">
        <v>5</v>
      </c>
      <c r="F41" t="s">
        <v>6</v>
      </c>
      <c r="G41" t="s">
        <v>7</v>
      </c>
      <c r="H41" t="s">
        <v>8</v>
      </c>
    </row>
    <row r="42" spans="1:8" x14ac:dyDescent="0.25">
      <c r="A42" s="13">
        <v>44136</v>
      </c>
      <c r="B42">
        <v>20085</v>
      </c>
      <c r="C42">
        <v>18930</v>
      </c>
      <c r="D42">
        <v>18095</v>
      </c>
      <c r="E42">
        <v>17671</v>
      </c>
      <c r="F42">
        <v>17452</v>
      </c>
      <c r="G42">
        <v>17212</v>
      </c>
      <c r="H42">
        <v>17018</v>
      </c>
    </row>
    <row r="43" spans="1:8" x14ac:dyDescent="0.25">
      <c r="A43" s="13">
        <v>44143</v>
      </c>
      <c r="B43">
        <v>16248</v>
      </c>
      <c r="C43">
        <v>15314</v>
      </c>
      <c r="D43">
        <v>14537</v>
      </c>
      <c r="E43">
        <v>14257</v>
      </c>
      <c r="F43">
        <v>14049</v>
      </c>
      <c r="G43">
        <v>13847</v>
      </c>
      <c r="H43">
        <v>13750</v>
      </c>
    </row>
    <row r="44" spans="1:8" x14ac:dyDescent="0.25">
      <c r="A44" s="13">
        <v>44150</v>
      </c>
      <c r="B44">
        <v>17972</v>
      </c>
      <c r="C44">
        <v>16937</v>
      </c>
      <c r="D44">
        <v>16212</v>
      </c>
      <c r="E44">
        <v>15866</v>
      </c>
      <c r="F44">
        <v>15623</v>
      </c>
      <c r="G44">
        <v>15465</v>
      </c>
      <c r="H44">
        <v>15390</v>
      </c>
    </row>
    <row r="45" spans="1:8" x14ac:dyDescent="0.25">
      <c r="A45" s="13">
        <v>44157</v>
      </c>
      <c r="B45">
        <v>19932</v>
      </c>
      <c r="C45">
        <v>18868</v>
      </c>
      <c r="D45">
        <v>18042</v>
      </c>
      <c r="E45">
        <v>17673</v>
      </c>
      <c r="F45">
        <v>17436</v>
      </c>
      <c r="G45">
        <v>17342</v>
      </c>
      <c r="H45">
        <v>17318</v>
      </c>
    </row>
    <row r="46" spans="1:8" x14ac:dyDescent="0.25">
      <c r="A46" s="13">
        <v>44164</v>
      </c>
      <c r="B46">
        <v>22303</v>
      </c>
      <c r="C46">
        <v>21162</v>
      </c>
      <c r="D46">
        <v>20192</v>
      </c>
      <c r="E46">
        <v>19812</v>
      </c>
      <c r="F46">
        <v>19688</v>
      </c>
      <c r="G46">
        <v>19641</v>
      </c>
      <c r="H46">
        <v>19582</v>
      </c>
    </row>
    <row r="47" spans="1:8" x14ac:dyDescent="0.25">
      <c r="A47" s="13">
        <v>44171</v>
      </c>
      <c r="B47">
        <v>28550</v>
      </c>
      <c r="C47">
        <v>27196</v>
      </c>
      <c r="D47">
        <v>26325</v>
      </c>
      <c r="E47">
        <v>26090</v>
      </c>
      <c r="F47">
        <v>26015</v>
      </c>
      <c r="G47">
        <v>25885</v>
      </c>
      <c r="H47">
        <v>25814</v>
      </c>
    </row>
    <row r="48" spans="1:8" x14ac:dyDescent="0.25">
      <c r="A48" s="13">
        <v>44178</v>
      </c>
      <c r="B48">
        <v>25545</v>
      </c>
      <c r="C48">
        <v>24464</v>
      </c>
      <c r="D48">
        <v>23816</v>
      </c>
      <c r="E48">
        <v>23742</v>
      </c>
      <c r="F48">
        <v>23623</v>
      </c>
      <c r="G48">
        <v>23533</v>
      </c>
      <c r="H48">
        <v>23471</v>
      </c>
    </row>
    <row r="49" spans="1:8" x14ac:dyDescent="0.25">
      <c r="A49" s="13">
        <v>44185</v>
      </c>
      <c r="B49">
        <v>18190</v>
      </c>
      <c r="C49">
        <v>17606</v>
      </c>
      <c r="D49">
        <v>17305</v>
      </c>
      <c r="E49">
        <v>17193</v>
      </c>
      <c r="F49">
        <v>17109</v>
      </c>
      <c r="G49">
        <v>17040</v>
      </c>
      <c r="H49">
        <v>16992</v>
      </c>
    </row>
    <row r="50" spans="1:8" x14ac:dyDescent="0.25">
      <c r="A50" s="13">
        <v>44192</v>
      </c>
      <c r="B50">
        <v>17060</v>
      </c>
      <c r="C50">
        <v>16527</v>
      </c>
      <c r="D50">
        <v>16137</v>
      </c>
      <c r="E50">
        <v>15968</v>
      </c>
      <c r="F50">
        <v>15870</v>
      </c>
      <c r="G50">
        <v>15775</v>
      </c>
      <c r="H50">
        <v>15771</v>
      </c>
    </row>
    <row r="51" spans="1:8" x14ac:dyDescent="0.25">
      <c r="A51" s="13">
        <v>44199</v>
      </c>
      <c r="B51">
        <v>23296</v>
      </c>
      <c r="C51">
        <v>22424</v>
      </c>
      <c r="D51">
        <v>21753</v>
      </c>
      <c r="E51">
        <v>21491</v>
      </c>
      <c r="F51">
        <v>21321</v>
      </c>
      <c r="G51">
        <v>21308</v>
      </c>
      <c r="H51">
        <v>0</v>
      </c>
    </row>
    <row r="52" spans="1:8" x14ac:dyDescent="0.25">
      <c r="A52" s="13">
        <v>44206</v>
      </c>
      <c r="B52">
        <v>21811</v>
      </c>
      <c r="C52">
        <v>20944</v>
      </c>
      <c r="D52">
        <v>20261</v>
      </c>
      <c r="E52">
        <v>20003</v>
      </c>
      <c r="F52">
        <v>19987</v>
      </c>
      <c r="G52">
        <v>0</v>
      </c>
      <c r="H52">
        <v>0</v>
      </c>
    </row>
    <row r="53" spans="1:8" x14ac:dyDescent="0.25">
      <c r="A53" s="13">
        <v>44213</v>
      </c>
      <c r="B53">
        <v>21083</v>
      </c>
      <c r="C53">
        <v>20137</v>
      </c>
      <c r="D53">
        <v>19313</v>
      </c>
      <c r="E53">
        <v>19279</v>
      </c>
      <c r="F53">
        <v>0</v>
      </c>
      <c r="G53">
        <v>0</v>
      </c>
      <c r="H53">
        <v>0</v>
      </c>
    </row>
    <row r="54" spans="1:8" x14ac:dyDescent="0.25">
      <c r="A54" s="13">
        <v>44220</v>
      </c>
      <c r="B54">
        <v>20031</v>
      </c>
      <c r="C54">
        <v>18989</v>
      </c>
      <c r="D54">
        <v>18793</v>
      </c>
      <c r="E54">
        <v>0</v>
      </c>
      <c r="F54">
        <v>0</v>
      </c>
      <c r="G54">
        <v>0</v>
      </c>
      <c r="H54">
        <v>0</v>
      </c>
    </row>
    <row r="55" spans="1:8" x14ac:dyDescent="0.25">
      <c r="A55" s="13">
        <v>44227</v>
      </c>
      <c r="B55">
        <v>2256</v>
      </c>
      <c r="C55">
        <v>2256</v>
      </c>
      <c r="D55">
        <v>0</v>
      </c>
      <c r="E55">
        <v>0</v>
      </c>
      <c r="F55">
        <v>0</v>
      </c>
      <c r="G55">
        <v>0</v>
      </c>
      <c r="H5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A86B6-B3F8-4E25-9B09-C016ACF071F3}">
  <dimension ref="A1:H68"/>
  <sheetViews>
    <sheetView workbookViewId="0"/>
  </sheetViews>
  <sheetFormatPr defaultRowHeight="13.2" x14ac:dyDescent="0.25"/>
  <cols>
    <col min="1" max="1" width="17" customWidth="1"/>
  </cols>
  <sheetData>
    <row r="1" spans="1:1" s="9" customFormat="1" x14ac:dyDescent="0.25">
      <c r="A1" s="9" t="s">
        <v>214</v>
      </c>
    </row>
    <row r="3" spans="1:1" x14ac:dyDescent="0.25">
      <c r="A3" s="6" t="s">
        <v>14</v>
      </c>
    </row>
    <row r="4" spans="1:1" x14ac:dyDescent="0.25">
      <c r="A4" s="7" t="s">
        <v>138</v>
      </c>
    </row>
    <row r="5" spans="1:1" x14ac:dyDescent="0.25">
      <c r="A5" s="7" t="s">
        <v>15</v>
      </c>
    </row>
    <row r="6" spans="1:1" x14ac:dyDescent="0.25">
      <c r="A6" s="7" t="s">
        <v>16</v>
      </c>
    </row>
    <row r="7" spans="1:1" x14ac:dyDescent="0.25">
      <c r="A7" s="7" t="s">
        <v>17</v>
      </c>
    </row>
    <row r="8" spans="1:1" x14ac:dyDescent="0.25">
      <c r="A8" s="7" t="s">
        <v>18</v>
      </c>
    </row>
    <row r="9" spans="1:1" x14ac:dyDescent="0.25">
      <c r="A9" s="7" t="s">
        <v>19</v>
      </c>
    </row>
    <row r="10" spans="1:1" x14ac:dyDescent="0.25">
      <c r="A10" s="7" t="s">
        <v>20</v>
      </c>
    </row>
    <row r="11" spans="1:1" x14ac:dyDescent="0.25">
      <c r="A11" s="7" t="s">
        <v>21</v>
      </c>
    </row>
    <row r="12" spans="1:1" x14ac:dyDescent="0.25">
      <c r="A12" s="7" t="s">
        <v>22</v>
      </c>
    </row>
    <row r="13" spans="1:1" x14ac:dyDescent="0.25">
      <c r="A13" s="8"/>
    </row>
    <row r="14" spans="1:1" x14ac:dyDescent="0.25">
      <c r="A14" s="6" t="s">
        <v>204</v>
      </c>
    </row>
    <row r="15" spans="1:1" x14ac:dyDescent="0.25">
      <c r="A15" s="8"/>
    </row>
    <row r="16" spans="1:1" x14ac:dyDescent="0.25">
      <c r="A16" s="10" t="s">
        <v>45</v>
      </c>
    </row>
    <row r="17" spans="1:1" x14ac:dyDescent="0.25">
      <c r="A17" s="11" t="s">
        <v>46</v>
      </c>
    </row>
    <row r="18" spans="1:1" x14ac:dyDescent="0.25">
      <c r="A18" s="7" t="s">
        <v>23</v>
      </c>
    </row>
    <row r="19" spans="1:1" x14ac:dyDescent="0.25">
      <c r="A19" s="7" t="s">
        <v>24</v>
      </c>
    </row>
    <row r="20" spans="1:1" x14ac:dyDescent="0.25">
      <c r="A20" s="7" t="s">
        <v>25</v>
      </c>
    </row>
    <row r="21" spans="1:1" x14ac:dyDescent="0.25">
      <c r="A21" s="7" t="s">
        <v>26</v>
      </c>
    </row>
    <row r="22" spans="1:1" x14ac:dyDescent="0.25">
      <c r="A22" s="7" t="s">
        <v>27</v>
      </c>
    </row>
    <row r="23" spans="1:1" x14ac:dyDescent="0.25">
      <c r="A23" s="7" t="s">
        <v>28</v>
      </c>
    </row>
    <row r="24" spans="1:1" x14ac:dyDescent="0.25">
      <c r="A24" s="7" t="s">
        <v>29</v>
      </c>
    </row>
    <row r="25" spans="1:1" x14ac:dyDescent="0.25">
      <c r="A25" s="7" t="s">
        <v>30</v>
      </c>
    </row>
    <row r="26" spans="1:1" x14ac:dyDescent="0.25">
      <c r="A26" s="7" t="s">
        <v>31</v>
      </c>
    </row>
    <row r="27" spans="1:1" x14ac:dyDescent="0.25">
      <c r="A27" s="7" t="s">
        <v>32</v>
      </c>
    </row>
    <row r="28" spans="1:1" x14ac:dyDescent="0.25">
      <c r="A28" s="7" t="s">
        <v>33</v>
      </c>
    </row>
    <row r="29" spans="1:1" x14ac:dyDescent="0.25">
      <c r="A29" s="7" t="s">
        <v>34</v>
      </c>
    </row>
    <row r="30" spans="1:1" x14ac:dyDescent="0.25">
      <c r="A30" s="7" t="s">
        <v>35</v>
      </c>
    </row>
    <row r="31" spans="1:1" x14ac:dyDescent="0.25">
      <c r="A31" s="7" t="s">
        <v>36</v>
      </c>
    </row>
    <row r="32" spans="1:1" x14ac:dyDescent="0.25">
      <c r="A32" s="7" t="s">
        <v>37</v>
      </c>
    </row>
    <row r="33" spans="1:1" x14ac:dyDescent="0.25">
      <c r="A33" s="6" t="s">
        <v>13</v>
      </c>
    </row>
    <row r="34" spans="1:1" x14ac:dyDescent="0.25">
      <c r="A34" s="7" t="s">
        <v>38</v>
      </c>
    </row>
    <row r="35" spans="1:1" x14ac:dyDescent="0.25">
      <c r="A35" s="6" t="s">
        <v>39</v>
      </c>
    </row>
    <row r="36" spans="1:1" x14ac:dyDescent="0.25">
      <c r="A36" s="7" t="s">
        <v>42</v>
      </c>
    </row>
    <row r="37" spans="1:1" x14ac:dyDescent="0.25">
      <c r="A37" s="6" t="s">
        <v>41</v>
      </c>
    </row>
    <row r="38" spans="1:1" x14ac:dyDescent="0.25">
      <c r="A38" s="7" t="s">
        <v>47</v>
      </c>
    </row>
    <row r="39" spans="1:1" x14ac:dyDescent="0.25">
      <c r="A39" s="8"/>
    </row>
    <row r="40" spans="1:1" x14ac:dyDescent="0.25">
      <c r="A40" s="12" t="s">
        <v>44</v>
      </c>
    </row>
    <row r="41" spans="1:1" x14ac:dyDescent="0.25">
      <c r="A41" s="6" t="s">
        <v>12</v>
      </c>
    </row>
    <row r="42" spans="1:1" x14ac:dyDescent="0.25">
      <c r="A42" s="10" t="s">
        <v>48</v>
      </c>
    </row>
    <row r="43" spans="1:1" x14ac:dyDescent="0.25">
      <c r="A43" s="10" t="s">
        <v>50</v>
      </c>
    </row>
    <row r="44" spans="1:1" x14ac:dyDescent="0.25">
      <c r="A44" s="6" t="s">
        <v>52</v>
      </c>
    </row>
    <row r="45" spans="1:1" x14ac:dyDescent="0.25">
      <c r="A45" s="6" t="s">
        <v>53</v>
      </c>
    </row>
    <row r="46" spans="1:1" x14ac:dyDescent="0.25">
      <c r="A46" s="6" t="s">
        <v>54</v>
      </c>
    </row>
    <row r="47" spans="1:1" x14ac:dyDescent="0.25">
      <c r="A47" s="6" t="s">
        <v>55</v>
      </c>
    </row>
    <row r="48" spans="1:1" x14ac:dyDescent="0.25">
      <c r="A48" s="6" t="s">
        <v>56</v>
      </c>
    </row>
    <row r="49" spans="1:8" x14ac:dyDescent="0.25">
      <c r="A49" s="6" t="s">
        <v>57</v>
      </c>
    </row>
    <row r="50" spans="1:8" x14ac:dyDescent="0.25">
      <c r="A50" s="6" t="s">
        <v>51</v>
      </c>
    </row>
    <row r="52" spans="1:8" s="9" customFormat="1" x14ac:dyDescent="0.25">
      <c r="A52" s="9" t="s">
        <v>43</v>
      </c>
    </row>
    <row r="54" spans="1:8" x14ac:dyDescent="0.25">
      <c r="A54" t="s">
        <v>0</v>
      </c>
      <c r="B54" t="s">
        <v>2</v>
      </c>
      <c r="C54" t="s">
        <v>3</v>
      </c>
      <c r="D54" t="s">
        <v>4</v>
      </c>
      <c r="E54" t="s">
        <v>5</v>
      </c>
      <c r="F54" t="s">
        <v>6</v>
      </c>
      <c r="G54" t="s">
        <v>7</v>
      </c>
      <c r="H54" t="s">
        <v>8</v>
      </c>
    </row>
    <row r="55" spans="1:8" x14ac:dyDescent="0.25">
      <c r="A55" s="13">
        <v>44136</v>
      </c>
      <c r="B55">
        <v>1</v>
      </c>
      <c r="C55" t="s">
        <v>147</v>
      </c>
      <c r="D55" t="s">
        <v>177</v>
      </c>
      <c r="E55" t="s">
        <v>170</v>
      </c>
      <c r="F55" t="s">
        <v>205</v>
      </c>
      <c r="G55" t="s">
        <v>206</v>
      </c>
      <c r="H55" t="s">
        <v>164</v>
      </c>
    </row>
    <row r="56" spans="1:8" x14ac:dyDescent="0.25">
      <c r="A56" s="13">
        <v>44143</v>
      </c>
      <c r="B56">
        <v>1</v>
      </c>
      <c r="C56" t="s">
        <v>90</v>
      </c>
      <c r="D56" t="s">
        <v>162</v>
      </c>
      <c r="E56" t="s">
        <v>159</v>
      </c>
      <c r="F56" t="s">
        <v>150</v>
      </c>
      <c r="G56" t="s">
        <v>207</v>
      </c>
      <c r="H56" t="s">
        <v>155</v>
      </c>
    </row>
    <row r="57" spans="1:8" x14ac:dyDescent="0.25">
      <c r="A57" s="13">
        <v>44150</v>
      </c>
      <c r="B57">
        <v>1</v>
      </c>
      <c r="C57" t="s">
        <v>147</v>
      </c>
      <c r="D57" t="s">
        <v>142</v>
      </c>
      <c r="E57" t="s">
        <v>208</v>
      </c>
      <c r="F57" t="s">
        <v>205</v>
      </c>
      <c r="G57" t="s">
        <v>145</v>
      </c>
      <c r="H57" t="s">
        <v>209</v>
      </c>
    </row>
    <row r="58" spans="1:8" x14ac:dyDescent="0.25">
      <c r="A58" s="13">
        <v>44157</v>
      </c>
      <c r="B58">
        <v>1</v>
      </c>
      <c r="C58" t="s">
        <v>210</v>
      </c>
      <c r="D58" t="s">
        <v>184</v>
      </c>
      <c r="E58" t="s">
        <v>168</v>
      </c>
      <c r="F58" t="s">
        <v>181</v>
      </c>
      <c r="G58" t="s">
        <v>211</v>
      </c>
      <c r="H58" t="s">
        <v>205</v>
      </c>
    </row>
    <row r="59" spans="1:8" x14ac:dyDescent="0.25">
      <c r="A59" s="13">
        <v>44164</v>
      </c>
      <c r="B59">
        <v>1</v>
      </c>
      <c r="C59" t="s">
        <v>183</v>
      </c>
      <c r="D59" t="s">
        <v>184</v>
      </c>
      <c r="E59" t="s">
        <v>187</v>
      </c>
      <c r="F59" t="s">
        <v>208</v>
      </c>
      <c r="G59" t="s">
        <v>153</v>
      </c>
      <c r="H59" t="s">
        <v>149</v>
      </c>
    </row>
    <row r="60" spans="1:8" x14ac:dyDescent="0.25">
      <c r="A60" s="13">
        <v>44171</v>
      </c>
      <c r="B60">
        <v>1</v>
      </c>
      <c r="C60" t="s">
        <v>85</v>
      </c>
      <c r="D60" t="s">
        <v>193</v>
      </c>
      <c r="E60" t="s">
        <v>74</v>
      </c>
      <c r="F60" t="s">
        <v>194</v>
      </c>
      <c r="G60" t="s">
        <v>212</v>
      </c>
      <c r="H60" t="s">
        <v>191</v>
      </c>
    </row>
    <row r="61" spans="1:8" x14ac:dyDescent="0.25">
      <c r="A61" s="13">
        <v>44178</v>
      </c>
      <c r="B61">
        <v>1</v>
      </c>
      <c r="C61" t="s">
        <v>196</v>
      </c>
      <c r="D61" t="s">
        <v>61</v>
      </c>
      <c r="E61" t="s">
        <v>97</v>
      </c>
      <c r="F61" t="s">
        <v>80</v>
      </c>
      <c r="G61" t="s">
        <v>72</v>
      </c>
      <c r="H61" t="s">
        <v>82</v>
      </c>
    </row>
    <row r="62" spans="1:8" x14ac:dyDescent="0.25">
      <c r="A62" s="13">
        <v>44185</v>
      </c>
      <c r="B62">
        <v>1</v>
      </c>
      <c r="C62" t="s">
        <v>213</v>
      </c>
      <c r="D62" t="s">
        <v>203</v>
      </c>
      <c r="E62" t="s">
        <v>88</v>
      </c>
      <c r="F62" t="s">
        <v>169</v>
      </c>
      <c r="G62" t="s">
        <v>64</v>
      </c>
      <c r="H62" t="s">
        <v>95</v>
      </c>
    </row>
    <row r="63" spans="1:8" x14ac:dyDescent="0.25">
      <c r="A63" s="13">
        <v>44192</v>
      </c>
      <c r="B63">
        <v>1</v>
      </c>
      <c r="C63" t="s">
        <v>58</v>
      </c>
      <c r="D63" t="s">
        <v>92</v>
      </c>
      <c r="E63" t="s">
        <v>93</v>
      </c>
      <c r="F63" t="s">
        <v>94</v>
      </c>
      <c r="G63" t="s">
        <v>80</v>
      </c>
      <c r="H63" t="s">
        <v>77</v>
      </c>
    </row>
    <row r="64" spans="1:8" x14ac:dyDescent="0.25">
      <c r="A64" s="13">
        <v>44199</v>
      </c>
      <c r="B64">
        <v>1</v>
      </c>
      <c r="C64" t="s">
        <v>75</v>
      </c>
      <c r="D64" t="s">
        <v>95</v>
      </c>
      <c r="E64" t="s">
        <v>65</v>
      </c>
      <c r="F64" t="s">
        <v>73</v>
      </c>
      <c r="G64" t="s">
        <v>73</v>
      </c>
      <c r="H64">
        <v>0</v>
      </c>
    </row>
    <row r="65" spans="1:8" x14ac:dyDescent="0.25">
      <c r="A65" s="13">
        <v>44206</v>
      </c>
      <c r="B65">
        <v>1</v>
      </c>
      <c r="C65" t="s">
        <v>96</v>
      </c>
      <c r="D65" t="s">
        <v>97</v>
      </c>
      <c r="E65" t="s">
        <v>87</v>
      </c>
      <c r="F65" t="s">
        <v>78</v>
      </c>
      <c r="G65">
        <v>0</v>
      </c>
      <c r="H65">
        <v>0</v>
      </c>
    </row>
    <row r="66" spans="1:8" x14ac:dyDescent="0.25">
      <c r="A66" s="13">
        <v>44213</v>
      </c>
      <c r="B66">
        <v>1</v>
      </c>
      <c r="C66" t="s">
        <v>98</v>
      </c>
      <c r="D66" t="s">
        <v>78</v>
      </c>
      <c r="E66" t="s">
        <v>74</v>
      </c>
      <c r="F66">
        <v>0</v>
      </c>
      <c r="G66">
        <v>0</v>
      </c>
      <c r="H66">
        <v>0</v>
      </c>
    </row>
    <row r="67" spans="1:8" x14ac:dyDescent="0.25">
      <c r="A67" s="13">
        <v>44220</v>
      </c>
      <c r="B67">
        <v>1</v>
      </c>
      <c r="C67" t="s">
        <v>59</v>
      </c>
      <c r="D67" t="s">
        <v>60</v>
      </c>
      <c r="E67">
        <v>0</v>
      </c>
      <c r="F67">
        <v>0</v>
      </c>
      <c r="G67">
        <v>0</v>
      </c>
      <c r="H67">
        <v>0</v>
      </c>
    </row>
    <row r="68" spans="1:8" x14ac:dyDescent="0.25">
      <c r="A68" s="13">
        <v>44227</v>
      </c>
      <c r="B68">
        <v>1</v>
      </c>
      <c r="C68">
        <v>1</v>
      </c>
      <c r="D68">
        <v>0</v>
      </c>
      <c r="E68">
        <v>0</v>
      </c>
      <c r="F68">
        <v>0</v>
      </c>
      <c r="G68">
        <v>0</v>
      </c>
      <c r="H6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AD556-B2EB-4346-8F78-BCE82A4FF1D5}">
  <dimension ref="A1:I85"/>
  <sheetViews>
    <sheetView workbookViewId="0">
      <selection activeCell="K15" sqref="K15"/>
    </sheetView>
  </sheetViews>
  <sheetFormatPr defaultRowHeight="13.2" x14ac:dyDescent="0.25"/>
  <sheetData>
    <row r="1" spans="1:1" s="9" customFormat="1" x14ac:dyDescent="0.25">
      <c r="A1" s="9" t="s">
        <v>137</v>
      </c>
    </row>
    <row r="3" spans="1:1" x14ac:dyDescent="0.25">
      <c r="A3" s="6" t="s">
        <v>14</v>
      </c>
    </row>
    <row r="4" spans="1:1" x14ac:dyDescent="0.25">
      <c r="A4" s="7" t="s">
        <v>138</v>
      </c>
    </row>
    <row r="5" spans="1:1" x14ac:dyDescent="0.25">
      <c r="A5" s="7" t="s">
        <v>15</v>
      </c>
    </row>
    <row r="6" spans="1:1" x14ac:dyDescent="0.25">
      <c r="A6" s="7" t="s">
        <v>16</v>
      </c>
    </row>
    <row r="7" spans="1:1" x14ac:dyDescent="0.25">
      <c r="A7" s="7" t="s">
        <v>17</v>
      </c>
    </row>
    <row r="8" spans="1:1" x14ac:dyDescent="0.25">
      <c r="A8" s="7" t="s">
        <v>18</v>
      </c>
    </row>
    <row r="9" spans="1:1" x14ac:dyDescent="0.25">
      <c r="A9" s="7" t="s">
        <v>19</v>
      </c>
    </row>
    <row r="10" spans="1:1" x14ac:dyDescent="0.25">
      <c r="A10" s="7" t="s">
        <v>20</v>
      </c>
    </row>
    <row r="11" spans="1:1" x14ac:dyDescent="0.25">
      <c r="A11" s="7" t="s">
        <v>21</v>
      </c>
    </row>
    <row r="12" spans="1:1" x14ac:dyDescent="0.25">
      <c r="A12" s="7" t="s">
        <v>22</v>
      </c>
    </row>
    <row r="13" spans="1:1" x14ac:dyDescent="0.25">
      <c r="A13" s="7" t="s">
        <v>132</v>
      </c>
    </row>
    <row r="14" spans="1:1" x14ac:dyDescent="0.25">
      <c r="A14" s="7" t="s">
        <v>131</v>
      </c>
    </row>
    <row r="15" spans="1:1" x14ac:dyDescent="0.25">
      <c r="A15" s="8"/>
    </row>
    <row r="16" spans="1:1" x14ac:dyDescent="0.25">
      <c r="A16" s="8"/>
    </row>
    <row r="17" spans="1:1" x14ac:dyDescent="0.25">
      <c r="A17" s="6" t="s">
        <v>12</v>
      </c>
    </row>
    <row r="18" spans="1:1" x14ac:dyDescent="0.25">
      <c r="A18" s="7" t="s">
        <v>23</v>
      </c>
    </row>
    <row r="19" spans="1:1" x14ac:dyDescent="0.25">
      <c r="A19" s="7" t="s">
        <v>16</v>
      </c>
    </row>
    <row r="20" spans="1:1" x14ac:dyDescent="0.25">
      <c r="A20" s="7" t="s">
        <v>24</v>
      </c>
    </row>
    <row r="21" spans="1:1" x14ac:dyDescent="0.25">
      <c r="A21" s="7" t="s">
        <v>25</v>
      </c>
    </row>
    <row r="22" spans="1:1" x14ac:dyDescent="0.25">
      <c r="A22" s="7" t="s">
        <v>26</v>
      </c>
    </row>
    <row r="23" spans="1:1" x14ac:dyDescent="0.25">
      <c r="A23" s="7" t="s">
        <v>27</v>
      </c>
    </row>
    <row r="24" spans="1:1" x14ac:dyDescent="0.25">
      <c r="A24" s="7" t="s">
        <v>28</v>
      </c>
    </row>
    <row r="25" spans="1:1" x14ac:dyDescent="0.25">
      <c r="A25" s="7" t="s">
        <v>29</v>
      </c>
    </row>
    <row r="26" spans="1:1" x14ac:dyDescent="0.25">
      <c r="A26" s="7" t="s">
        <v>30</v>
      </c>
    </row>
    <row r="27" spans="1:1" x14ac:dyDescent="0.25">
      <c r="A27" s="7" t="s">
        <v>31</v>
      </c>
    </row>
    <row r="28" spans="1:1" x14ac:dyDescent="0.25">
      <c r="A28" s="7" t="s">
        <v>32</v>
      </c>
    </row>
    <row r="29" spans="1:1" x14ac:dyDescent="0.25">
      <c r="A29" s="7" t="s">
        <v>33</v>
      </c>
    </row>
    <row r="30" spans="1:1" x14ac:dyDescent="0.25">
      <c r="A30" s="7" t="s">
        <v>34</v>
      </c>
    </row>
    <row r="31" spans="1:1" x14ac:dyDescent="0.25">
      <c r="A31" s="7" t="s">
        <v>35</v>
      </c>
    </row>
    <row r="32" spans="1:1" x14ac:dyDescent="0.25">
      <c r="A32" s="7" t="s">
        <v>36</v>
      </c>
    </row>
    <row r="33" spans="1:9" x14ac:dyDescent="0.25">
      <c r="A33" s="7" t="s">
        <v>37</v>
      </c>
    </row>
    <row r="34" spans="1:9" x14ac:dyDescent="0.25">
      <c r="A34" s="6" t="s">
        <v>13</v>
      </c>
    </row>
    <row r="35" spans="1:9" x14ac:dyDescent="0.25">
      <c r="A35" s="7" t="s">
        <v>38</v>
      </c>
    </row>
    <row r="36" spans="1:9" x14ac:dyDescent="0.25">
      <c r="A36" s="6" t="s">
        <v>39</v>
      </c>
    </row>
    <row r="37" spans="1:9" x14ac:dyDescent="0.25">
      <c r="A37" s="7" t="s">
        <v>40</v>
      </c>
    </row>
    <row r="38" spans="1:9" x14ac:dyDescent="0.25">
      <c r="A38" s="6" t="s">
        <v>41</v>
      </c>
    </row>
    <row r="39" spans="1:9" x14ac:dyDescent="0.25">
      <c r="A39" s="7" t="s">
        <v>42</v>
      </c>
    </row>
    <row r="43" spans="1:9" x14ac:dyDescent="0.25">
      <c r="A43" t="s">
        <v>0</v>
      </c>
      <c r="B43" t="s">
        <v>1</v>
      </c>
      <c r="C43" t="s">
        <v>2</v>
      </c>
      <c r="D43" t="s">
        <v>3</v>
      </c>
      <c r="E43" t="s">
        <v>4</v>
      </c>
      <c r="F43" t="s">
        <v>5</v>
      </c>
      <c r="G43" t="s">
        <v>6</v>
      </c>
      <c r="H43" t="s">
        <v>7</v>
      </c>
      <c r="I43" t="s">
        <v>8</v>
      </c>
    </row>
    <row r="44" spans="1:9" x14ac:dyDescent="0.25">
      <c r="A44" s="13">
        <v>44136</v>
      </c>
      <c r="B44" t="s">
        <v>9</v>
      </c>
      <c r="C44">
        <v>11630</v>
      </c>
      <c r="D44">
        <v>10970</v>
      </c>
      <c r="E44">
        <v>10494</v>
      </c>
      <c r="F44">
        <v>10252</v>
      </c>
      <c r="G44">
        <v>10145</v>
      </c>
      <c r="H44">
        <v>10012</v>
      </c>
      <c r="I44">
        <v>9897</v>
      </c>
    </row>
    <row r="45" spans="1:9" x14ac:dyDescent="0.25">
      <c r="A45" s="13">
        <v>44136</v>
      </c>
      <c r="B45" t="s">
        <v>11</v>
      </c>
      <c r="C45">
        <v>8000</v>
      </c>
      <c r="D45">
        <v>7539</v>
      </c>
      <c r="E45">
        <v>7200</v>
      </c>
      <c r="F45">
        <v>7027</v>
      </c>
      <c r="G45">
        <v>6922</v>
      </c>
      <c r="H45">
        <v>6820</v>
      </c>
      <c r="I45">
        <v>6744</v>
      </c>
    </row>
    <row r="46" spans="1:9" x14ac:dyDescent="0.25">
      <c r="A46" s="13">
        <v>44136</v>
      </c>
      <c r="B46" t="s">
        <v>10</v>
      </c>
      <c r="C46">
        <v>455</v>
      </c>
      <c r="D46">
        <v>421</v>
      </c>
      <c r="E46">
        <v>401</v>
      </c>
      <c r="F46">
        <v>392</v>
      </c>
      <c r="G46">
        <v>385</v>
      </c>
      <c r="H46">
        <v>380</v>
      </c>
      <c r="I46">
        <v>377</v>
      </c>
    </row>
    <row r="47" spans="1:9" x14ac:dyDescent="0.25">
      <c r="A47" s="13">
        <v>44143</v>
      </c>
      <c r="B47" t="s">
        <v>11</v>
      </c>
      <c r="C47">
        <v>6446</v>
      </c>
      <c r="D47">
        <v>6075</v>
      </c>
      <c r="E47">
        <v>5764</v>
      </c>
      <c r="F47">
        <v>5650</v>
      </c>
      <c r="G47">
        <v>5574</v>
      </c>
      <c r="H47">
        <v>5480</v>
      </c>
      <c r="I47">
        <v>5444</v>
      </c>
    </row>
    <row r="48" spans="1:9" x14ac:dyDescent="0.25">
      <c r="A48" s="13">
        <v>44143</v>
      </c>
      <c r="B48" t="s">
        <v>9</v>
      </c>
      <c r="C48">
        <v>9430</v>
      </c>
      <c r="D48">
        <v>8895</v>
      </c>
      <c r="E48">
        <v>8440</v>
      </c>
      <c r="F48">
        <v>8279</v>
      </c>
      <c r="G48">
        <v>8150</v>
      </c>
      <c r="H48">
        <v>8046</v>
      </c>
      <c r="I48">
        <v>7985</v>
      </c>
    </row>
    <row r="49" spans="1:9" x14ac:dyDescent="0.25">
      <c r="A49" s="13">
        <v>44143</v>
      </c>
      <c r="B49" t="s">
        <v>10</v>
      </c>
      <c r="C49">
        <v>372</v>
      </c>
      <c r="D49">
        <v>344</v>
      </c>
      <c r="E49">
        <v>333</v>
      </c>
      <c r="F49">
        <v>328</v>
      </c>
      <c r="G49">
        <v>325</v>
      </c>
      <c r="H49">
        <v>321</v>
      </c>
      <c r="I49">
        <v>321</v>
      </c>
    </row>
    <row r="50" spans="1:9" x14ac:dyDescent="0.25">
      <c r="A50" s="13">
        <v>44150</v>
      </c>
      <c r="B50" t="s">
        <v>11</v>
      </c>
      <c r="C50">
        <v>7248</v>
      </c>
      <c r="D50">
        <v>6844</v>
      </c>
      <c r="E50">
        <v>6567</v>
      </c>
      <c r="F50">
        <v>6431</v>
      </c>
      <c r="G50">
        <v>6334</v>
      </c>
      <c r="H50">
        <v>6270</v>
      </c>
      <c r="I50">
        <v>6240</v>
      </c>
    </row>
    <row r="51" spans="1:9" x14ac:dyDescent="0.25">
      <c r="A51" s="13">
        <v>44150</v>
      </c>
      <c r="B51" t="s">
        <v>9</v>
      </c>
      <c r="C51">
        <v>10334</v>
      </c>
      <c r="D51">
        <v>9728</v>
      </c>
      <c r="E51">
        <v>9300</v>
      </c>
      <c r="F51">
        <v>9099</v>
      </c>
      <c r="G51">
        <v>8959</v>
      </c>
      <c r="H51">
        <v>8868</v>
      </c>
      <c r="I51">
        <v>8824</v>
      </c>
    </row>
    <row r="52" spans="1:9" x14ac:dyDescent="0.25">
      <c r="A52" s="13">
        <v>44150</v>
      </c>
      <c r="B52" t="s">
        <v>10</v>
      </c>
      <c r="C52">
        <v>390</v>
      </c>
      <c r="D52">
        <v>365</v>
      </c>
      <c r="E52">
        <v>345</v>
      </c>
      <c r="F52">
        <v>336</v>
      </c>
      <c r="G52">
        <v>330</v>
      </c>
      <c r="H52">
        <v>327</v>
      </c>
      <c r="I52">
        <v>326</v>
      </c>
    </row>
    <row r="53" spans="1:9" x14ac:dyDescent="0.25">
      <c r="A53" s="13">
        <v>44157</v>
      </c>
      <c r="B53" t="s">
        <v>11</v>
      </c>
      <c r="C53">
        <v>7874</v>
      </c>
      <c r="D53">
        <v>7430</v>
      </c>
      <c r="E53">
        <v>7092</v>
      </c>
      <c r="F53">
        <v>6929</v>
      </c>
      <c r="G53">
        <v>6829</v>
      </c>
      <c r="H53">
        <v>6783</v>
      </c>
      <c r="I53">
        <v>6778</v>
      </c>
    </row>
    <row r="54" spans="1:9" x14ac:dyDescent="0.25">
      <c r="A54" s="13">
        <v>44157</v>
      </c>
      <c r="B54" t="s">
        <v>9</v>
      </c>
      <c r="C54">
        <v>11609</v>
      </c>
      <c r="D54">
        <v>11007</v>
      </c>
      <c r="E54">
        <v>10542</v>
      </c>
      <c r="F54">
        <v>10342</v>
      </c>
      <c r="G54">
        <v>10209</v>
      </c>
      <c r="H54">
        <v>10163</v>
      </c>
      <c r="I54">
        <v>10144</v>
      </c>
    </row>
    <row r="55" spans="1:9" x14ac:dyDescent="0.25">
      <c r="A55" s="13">
        <v>44157</v>
      </c>
      <c r="B55" t="s">
        <v>10</v>
      </c>
      <c r="C55">
        <v>449</v>
      </c>
      <c r="D55">
        <v>431</v>
      </c>
      <c r="E55">
        <v>408</v>
      </c>
      <c r="F55">
        <v>402</v>
      </c>
      <c r="G55">
        <v>398</v>
      </c>
      <c r="H55">
        <v>396</v>
      </c>
      <c r="I55">
        <v>396</v>
      </c>
    </row>
    <row r="56" spans="1:9" x14ac:dyDescent="0.25">
      <c r="A56" s="13">
        <v>44164</v>
      </c>
      <c r="B56" t="s">
        <v>11</v>
      </c>
      <c r="C56">
        <v>8757</v>
      </c>
      <c r="D56">
        <v>8313</v>
      </c>
      <c r="E56">
        <v>7928</v>
      </c>
      <c r="F56">
        <v>7785</v>
      </c>
      <c r="G56">
        <v>7737</v>
      </c>
      <c r="H56">
        <v>7726</v>
      </c>
      <c r="I56">
        <v>7705</v>
      </c>
    </row>
    <row r="57" spans="1:9" x14ac:dyDescent="0.25">
      <c r="A57" s="13">
        <v>44164</v>
      </c>
      <c r="B57" t="s">
        <v>9</v>
      </c>
      <c r="C57">
        <v>13041</v>
      </c>
      <c r="D57">
        <v>12377</v>
      </c>
      <c r="E57">
        <v>11810</v>
      </c>
      <c r="F57">
        <v>11580</v>
      </c>
      <c r="G57">
        <v>11507</v>
      </c>
      <c r="H57">
        <v>11471</v>
      </c>
      <c r="I57">
        <v>11433</v>
      </c>
    </row>
    <row r="58" spans="1:9" x14ac:dyDescent="0.25">
      <c r="A58" s="13">
        <v>44164</v>
      </c>
      <c r="B58" t="s">
        <v>10</v>
      </c>
      <c r="C58">
        <v>505</v>
      </c>
      <c r="D58">
        <v>472</v>
      </c>
      <c r="E58">
        <v>454</v>
      </c>
      <c r="F58">
        <v>447</v>
      </c>
      <c r="G58">
        <v>444</v>
      </c>
      <c r="H58">
        <v>444</v>
      </c>
      <c r="I58">
        <v>444</v>
      </c>
    </row>
    <row r="59" spans="1:9" x14ac:dyDescent="0.25">
      <c r="A59" s="13">
        <v>44171</v>
      </c>
      <c r="B59" t="s">
        <v>9</v>
      </c>
      <c r="C59">
        <v>16636</v>
      </c>
      <c r="D59">
        <v>15863</v>
      </c>
      <c r="E59">
        <v>15357</v>
      </c>
      <c r="F59">
        <v>15219</v>
      </c>
      <c r="G59">
        <v>15167</v>
      </c>
      <c r="H59">
        <v>15080</v>
      </c>
      <c r="I59">
        <v>15031</v>
      </c>
    </row>
    <row r="60" spans="1:9" x14ac:dyDescent="0.25">
      <c r="A60" s="13">
        <v>44171</v>
      </c>
      <c r="B60" t="s">
        <v>11</v>
      </c>
      <c r="C60">
        <v>11272</v>
      </c>
      <c r="D60">
        <v>10730</v>
      </c>
      <c r="E60">
        <v>10388</v>
      </c>
      <c r="F60">
        <v>10297</v>
      </c>
      <c r="G60">
        <v>10274</v>
      </c>
      <c r="H60">
        <v>10231</v>
      </c>
      <c r="I60">
        <v>10209</v>
      </c>
    </row>
    <row r="61" spans="1:9" x14ac:dyDescent="0.25">
      <c r="A61" s="13">
        <v>44171</v>
      </c>
      <c r="B61" t="s">
        <v>10</v>
      </c>
      <c r="C61">
        <v>642</v>
      </c>
      <c r="D61">
        <v>603</v>
      </c>
      <c r="E61">
        <v>580</v>
      </c>
      <c r="F61">
        <v>574</v>
      </c>
      <c r="G61">
        <v>574</v>
      </c>
      <c r="H61">
        <v>574</v>
      </c>
      <c r="I61">
        <v>574</v>
      </c>
    </row>
    <row r="62" spans="1:9" x14ac:dyDescent="0.25">
      <c r="A62" s="13">
        <v>44178</v>
      </c>
      <c r="B62" t="s">
        <v>9</v>
      </c>
      <c r="C62">
        <v>14751</v>
      </c>
      <c r="D62">
        <v>14122</v>
      </c>
      <c r="E62">
        <v>13790</v>
      </c>
      <c r="F62">
        <v>13737</v>
      </c>
      <c r="G62">
        <v>13659</v>
      </c>
      <c r="H62">
        <v>13600</v>
      </c>
      <c r="I62">
        <v>13561</v>
      </c>
    </row>
    <row r="63" spans="1:9" x14ac:dyDescent="0.25">
      <c r="A63" s="13">
        <v>44178</v>
      </c>
      <c r="B63" t="s">
        <v>11</v>
      </c>
      <c r="C63">
        <v>10230</v>
      </c>
      <c r="D63">
        <v>9798</v>
      </c>
      <c r="E63">
        <v>9496</v>
      </c>
      <c r="F63">
        <v>9475</v>
      </c>
      <c r="G63">
        <v>9434</v>
      </c>
      <c r="H63">
        <v>9403</v>
      </c>
      <c r="I63">
        <v>9380</v>
      </c>
    </row>
    <row r="64" spans="1:9" x14ac:dyDescent="0.25">
      <c r="A64" s="13">
        <v>44178</v>
      </c>
      <c r="B64" t="s">
        <v>10</v>
      </c>
      <c r="C64">
        <v>564</v>
      </c>
      <c r="D64">
        <v>544</v>
      </c>
      <c r="E64">
        <v>530</v>
      </c>
      <c r="F64">
        <v>530</v>
      </c>
      <c r="G64">
        <v>530</v>
      </c>
      <c r="H64">
        <v>530</v>
      </c>
      <c r="I64">
        <v>530</v>
      </c>
    </row>
    <row r="65" spans="1:9" x14ac:dyDescent="0.25">
      <c r="A65" s="13">
        <v>44185</v>
      </c>
      <c r="B65" t="s">
        <v>9</v>
      </c>
      <c r="C65">
        <v>10493</v>
      </c>
      <c r="D65">
        <v>10141</v>
      </c>
      <c r="E65">
        <v>9966</v>
      </c>
      <c r="F65">
        <v>9888</v>
      </c>
      <c r="G65">
        <v>9841</v>
      </c>
      <c r="H65">
        <v>9797</v>
      </c>
      <c r="I65">
        <v>9763</v>
      </c>
    </row>
    <row r="66" spans="1:9" x14ac:dyDescent="0.25">
      <c r="A66" s="13">
        <v>44185</v>
      </c>
      <c r="B66" t="s">
        <v>11</v>
      </c>
      <c r="C66">
        <v>7286</v>
      </c>
      <c r="D66">
        <v>7065</v>
      </c>
      <c r="E66">
        <v>6946</v>
      </c>
      <c r="F66">
        <v>6914</v>
      </c>
      <c r="G66">
        <v>6878</v>
      </c>
      <c r="H66">
        <v>6854</v>
      </c>
      <c r="I66">
        <v>6840</v>
      </c>
    </row>
    <row r="67" spans="1:9" x14ac:dyDescent="0.25">
      <c r="A67" s="13">
        <v>44185</v>
      </c>
      <c r="B67" t="s">
        <v>10</v>
      </c>
      <c r="C67">
        <v>411</v>
      </c>
      <c r="D67">
        <v>400</v>
      </c>
      <c r="E67">
        <v>393</v>
      </c>
      <c r="F67">
        <v>391</v>
      </c>
      <c r="G67">
        <v>390</v>
      </c>
      <c r="H67">
        <v>389</v>
      </c>
      <c r="I67">
        <v>389</v>
      </c>
    </row>
    <row r="68" spans="1:9" x14ac:dyDescent="0.25">
      <c r="A68" s="13">
        <v>44192</v>
      </c>
      <c r="B68" t="s">
        <v>9</v>
      </c>
      <c r="C68">
        <v>9972</v>
      </c>
      <c r="D68">
        <v>9664</v>
      </c>
      <c r="E68">
        <v>9450</v>
      </c>
      <c r="F68">
        <v>9357</v>
      </c>
      <c r="G68">
        <v>9296</v>
      </c>
      <c r="H68">
        <v>9239</v>
      </c>
      <c r="I68">
        <v>9236</v>
      </c>
    </row>
    <row r="69" spans="1:9" x14ac:dyDescent="0.25">
      <c r="A69" s="13">
        <v>44192</v>
      </c>
      <c r="B69" t="s">
        <v>10</v>
      </c>
      <c r="C69">
        <v>427</v>
      </c>
      <c r="D69">
        <v>408</v>
      </c>
      <c r="E69">
        <v>400</v>
      </c>
      <c r="F69">
        <v>394</v>
      </c>
      <c r="G69">
        <v>392</v>
      </c>
      <c r="H69">
        <v>388</v>
      </c>
      <c r="I69">
        <v>388</v>
      </c>
    </row>
    <row r="70" spans="1:9" x14ac:dyDescent="0.25">
      <c r="A70" s="13">
        <v>44192</v>
      </c>
      <c r="B70" t="s">
        <v>11</v>
      </c>
      <c r="C70">
        <v>6661</v>
      </c>
      <c r="D70">
        <v>6455</v>
      </c>
      <c r="E70">
        <v>6287</v>
      </c>
      <c r="F70">
        <v>6217</v>
      </c>
      <c r="G70">
        <v>6182</v>
      </c>
      <c r="H70">
        <v>6148</v>
      </c>
      <c r="I70">
        <v>6147</v>
      </c>
    </row>
    <row r="71" spans="1:9" x14ac:dyDescent="0.25">
      <c r="A71" s="13">
        <v>44199</v>
      </c>
      <c r="B71" t="s">
        <v>11</v>
      </c>
      <c r="C71">
        <v>9287</v>
      </c>
      <c r="D71">
        <v>8936</v>
      </c>
      <c r="E71">
        <v>8662</v>
      </c>
      <c r="F71">
        <v>8553</v>
      </c>
      <c r="G71">
        <v>8494</v>
      </c>
      <c r="H71">
        <v>8490</v>
      </c>
      <c r="I71">
        <v>0</v>
      </c>
    </row>
    <row r="72" spans="1:9" x14ac:dyDescent="0.25">
      <c r="A72" s="13">
        <v>44199</v>
      </c>
      <c r="B72" t="s">
        <v>9</v>
      </c>
      <c r="C72">
        <v>13465</v>
      </c>
      <c r="D72">
        <v>12965</v>
      </c>
      <c r="E72">
        <v>12588</v>
      </c>
      <c r="F72">
        <v>12440</v>
      </c>
      <c r="G72">
        <v>12330</v>
      </c>
      <c r="H72">
        <v>12321</v>
      </c>
      <c r="I72">
        <v>0</v>
      </c>
    </row>
    <row r="73" spans="1:9" x14ac:dyDescent="0.25">
      <c r="A73" s="13">
        <v>44199</v>
      </c>
      <c r="B73" t="s">
        <v>10</v>
      </c>
      <c r="C73">
        <v>544</v>
      </c>
      <c r="D73">
        <v>523</v>
      </c>
      <c r="E73">
        <v>503</v>
      </c>
      <c r="F73">
        <v>498</v>
      </c>
      <c r="G73">
        <v>497</v>
      </c>
      <c r="H73">
        <v>497</v>
      </c>
      <c r="I73">
        <v>0</v>
      </c>
    </row>
    <row r="74" spans="1:9" x14ac:dyDescent="0.25">
      <c r="A74" s="13">
        <v>44206</v>
      </c>
      <c r="B74" t="s">
        <v>9</v>
      </c>
      <c r="C74">
        <v>12356</v>
      </c>
      <c r="D74">
        <v>11874</v>
      </c>
      <c r="E74">
        <v>11499</v>
      </c>
      <c r="F74">
        <v>11354</v>
      </c>
      <c r="G74">
        <v>11344</v>
      </c>
      <c r="H74">
        <v>0</v>
      </c>
      <c r="I74">
        <v>0</v>
      </c>
    </row>
    <row r="75" spans="1:9" x14ac:dyDescent="0.25">
      <c r="A75" s="13">
        <v>44206</v>
      </c>
      <c r="B75" t="s">
        <v>11</v>
      </c>
      <c r="C75">
        <v>8971</v>
      </c>
      <c r="D75">
        <v>8607</v>
      </c>
      <c r="E75">
        <v>8311</v>
      </c>
      <c r="F75">
        <v>8202</v>
      </c>
      <c r="G75">
        <v>8196</v>
      </c>
      <c r="H75">
        <v>0</v>
      </c>
      <c r="I75">
        <v>0</v>
      </c>
    </row>
    <row r="76" spans="1:9" x14ac:dyDescent="0.25">
      <c r="A76" s="13">
        <v>44206</v>
      </c>
      <c r="B76" t="s">
        <v>10</v>
      </c>
      <c r="C76">
        <v>484</v>
      </c>
      <c r="D76">
        <v>463</v>
      </c>
      <c r="E76">
        <v>451</v>
      </c>
      <c r="F76">
        <v>447</v>
      </c>
      <c r="G76">
        <v>447</v>
      </c>
      <c r="H76">
        <v>0</v>
      </c>
      <c r="I76">
        <v>0</v>
      </c>
    </row>
    <row r="77" spans="1:9" x14ac:dyDescent="0.25">
      <c r="A77" s="13">
        <v>44213</v>
      </c>
      <c r="B77" t="s">
        <v>11</v>
      </c>
      <c r="C77">
        <v>8333</v>
      </c>
      <c r="D77">
        <v>7945</v>
      </c>
      <c r="E77">
        <v>7620</v>
      </c>
      <c r="F77">
        <v>7607</v>
      </c>
      <c r="G77">
        <v>0</v>
      </c>
      <c r="H77">
        <v>0</v>
      </c>
      <c r="I77">
        <v>0</v>
      </c>
    </row>
    <row r="78" spans="1:9" x14ac:dyDescent="0.25">
      <c r="A78" s="13">
        <v>44213</v>
      </c>
      <c r="B78" t="s">
        <v>9</v>
      </c>
      <c r="C78">
        <v>12280</v>
      </c>
      <c r="D78">
        <v>11748</v>
      </c>
      <c r="E78">
        <v>11263</v>
      </c>
      <c r="F78">
        <v>11242</v>
      </c>
      <c r="G78">
        <v>0</v>
      </c>
      <c r="H78">
        <v>0</v>
      </c>
      <c r="I78">
        <v>0</v>
      </c>
    </row>
    <row r="79" spans="1:9" x14ac:dyDescent="0.25">
      <c r="A79" s="13">
        <v>44213</v>
      </c>
      <c r="B79" t="s">
        <v>10</v>
      </c>
      <c r="C79">
        <v>470</v>
      </c>
      <c r="D79">
        <v>444</v>
      </c>
      <c r="E79">
        <v>430</v>
      </c>
      <c r="F79">
        <v>430</v>
      </c>
      <c r="G79">
        <v>0</v>
      </c>
      <c r="H79">
        <v>0</v>
      </c>
      <c r="I79">
        <v>0</v>
      </c>
    </row>
    <row r="80" spans="1:9" x14ac:dyDescent="0.25">
      <c r="A80" s="13">
        <v>44220</v>
      </c>
      <c r="B80" t="s">
        <v>11</v>
      </c>
      <c r="C80">
        <v>7926</v>
      </c>
      <c r="D80">
        <v>7514</v>
      </c>
      <c r="E80">
        <v>7430</v>
      </c>
      <c r="F80">
        <v>0</v>
      </c>
      <c r="G80">
        <v>0</v>
      </c>
      <c r="H80">
        <v>0</v>
      </c>
      <c r="I80">
        <v>0</v>
      </c>
    </row>
    <row r="81" spans="1:9" x14ac:dyDescent="0.25">
      <c r="A81" s="13">
        <v>44220</v>
      </c>
      <c r="B81" t="s">
        <v>9</v>
      </c>
      <c r="C81">
        <v>11631</v>
      </c>
      <c r="D81">
        <v>11028</v>
      </c>
      <c r="E81">
        <v>10919</v>
      </c>
      <c r="F81">
        <v>0</v>
      </c>
      <c r="G81">
        <v>0</v>
      </c>
      <c r="H81">
        <v>0</v>
      </c>
      <c r="I81">
        <v>0</v>
      </c>
    </row>
    <row r="82" spans="1:9" x14ac:dyDescent="0.25">
      <c r="A82" s="13">
        <v>44220</v>
      </c>
      <c r="B82" t="s">
        <v>10</v>
      </c>
      <c r="C82">
        <v>474</v>
      </c>
      <c r="D82">
        <v>447</v>
      </c>
      <c r="E82">
        <v>444</v>
      </c>
      <c r="F82">
        <v>0</v>
      </c>
      <c r="G82">
        <v>0</v>
      </c>
      <c r="H82">
        <v>0</v>
      </c>
      <c r="I82">
        <v>0</v>
      </c>
    </row>
    <row r="83" spans="1:9" x14ac:dyDescent="0.25">
      <c r="A83" s="13">
        <v>44227</v>
      </c>
      <c r="B83" t="s">
        <v>11</v>
      </c>
      <c r="C83">
        <v>904</v>
      </c>
      <c r="D83">
        <v>904</v>
      </c>
      <c r="E83">
        <v>0</v>
      </c>
      <c r="F83">
        <v>0</v>
      </c>
      <c r="G83">
        <v>0</v>
      </c>
      <c r="H83">
        <v>0</v>
      </c>
      <c r="I83">
        <v>0</v>
      </c>
    </row>
    <row r="84" spans="1:9" x14ac:dyDescent="0.25">
      <c r="A84" s="13">
        <v>44227</v>
      </c>
      <c r="B84" t="s">
        <v>9</v>
      </c>
      <c r="C84">
        <v>1289</v>
      </c>
      <c r="D84">
        <v>1289</v>
      </c>
      <c r="E84">
        <v>0</v>
      </c>
      <c r="F84">
        <v>0</v>
      </c>
      <c r="G84">
        <v>0</v>
      </c>
      <c r="H84">
        <v>0</v>
      </c>
      <c r="I84">
        <v>0</v>
      </c>
    </row>
    <row r="85" spans="1:9" x14ac:dyDescent="0.25">
      <c r="A85" s="13">
        <v>44227</v>
      </c>
      <c r="B85" t="s">
        <v>10</v>
      </c>
      <c r="C85">
        <v>63</v>
      </c>
      <c r="D85">
        <v>63</v>
      </c>
      <c r="E85">
        <v>0</v>
      </c>
      <c r="F85">
        <v>0</v>
      </c>
      <c r="G85">
        <v>0</v>
      </c>
      <c r="H85">
        <v>0</v>
      </c>
      <c r="I8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E305D-EA7B-4CC5-BD23-DA9C688EC9C0}">
  <dimension ref="A1:I98"/>
  <sheetViews>
    <sheetView workbookViewId="0">
      <selection activeCell="J30" sqref="J30"/>
    </sheetView>
  </sheetViews>
  <sheetFormatPr defaultRowHeight="13.2" x14ac:dyDescent="0.25"/>
  <cols>
    <col min="1" max="1" width="17.6640625" customWidth="1"/>
  </cols>
  <sheetData>
    <row r="1" spans="1:1" s="9" customFormat="1" x14ac:dyDescent="0.25">
      <c r="A1" s="9" t="s">
        <v>141</v>
      </c>
    </row>
    <row r="3" spans="1:1" x14ac:dyDescent="0.25">
      <c r="A3" s="6" t="s">
        <v>14</v>
      </c>
    </row>
    <row r="4" spans="1:1" x14ac:dyDescent="0.25">
      <c r="A4" s="7" t="s">
        <v>138</v>
      </c>
    </row>
    <row r="5" spans="1:1" x14ac:dyDescent="0.25">
      <c r="A5" s="7" t="s">
        <v>15</v>
      </c>
    </row>
    <row r="6" spans="1:1" x14ac:dyDescent="0.25">
      <c r="A6" s="7" t="s">
        <v>16</v>
      </c>
    </row>
    <row r="7" spans="1:1" x14ac:dyDescent="0.25">
      <c r="A7" s="7" t="s">
        <v>17</v>
      </c>
    </row>
    <row r="8" spans="1:1" x14ac:dyDescent="0.25">
      <c r="A8" s="7" t="s">
        <v>18</v>
      </c>
    </row>
    <row r="9" spans="1:1" x14ac:dyDescent="0.25">
      <c r="A9" s="7" t="s">
        <v>19</v>
      </c>
    </row>
    <row r="10" spans="1:1" x14ac:dyDescent="0.25">
      <c r="A10" s="7" t="s">
        <v>20</v>
      </c>
    </row>
    <row r="11" spans="1:1" x14ac:dyDescent="0.25">
      <c r="A11" s="7" t="s">
        <v>21</v>
      </c>
    </row>
    <row r="12" spans="1:1" x14ac:dyDescent="0.25">
      <c r="A12" s="7" t="s">
        <v>22</v>
      </c>
    </row>
    <row r="13" spans="1:1" x14ac:dyDescent="0.25">
      <c r="A13" s="7" t="s">
        <v>132</v>
      </c>
    </row>
    <row r="14" spans="1:1" x14ac:dyDescent="0.25">
      <c r="A14" s="7" t="s">
        <v>140</v>
      </c>
    </row>
    <row r="15" spans="1:1" x14ac:dyDescent="0.25">
      <c r="A15" s="8"/>
    </row>
    <row r="16" spans="1:1" x14ac:dyDescent="0.25">
      <c r="A16" s="10" t="s">
        <v>45</v>
      </c>
    </row>
    <row r="17" spans="1:1" x14ac:dyDescent="0.25">
      <c r="A17" s="11" t="s">
        <v>46</v>
      </c>
    </row>
    <row r="18" spans="1:1" x14ac:dyDescent="0.25">
      <c r="A18" s="7" t="s">
        <v>23</v>
      </c>
    </row>
    <row r="19" spans="1:1" x14ac:dyDescent="0.25">
      <c r="A19" s="7" t="s">
        <v>16</v>
      </c>
    </row>
    <row r="20" spans="1:1" x14ac:dyDescent="0.25">
      <c r="A20" s="7" t="s">
        <v>24</v>
      </c>
    </row>
    <row r="21" spans="1:1" x14ac:dyDescent="0.25">
      <c r="A21" s="7" t="s">
        <v>25</v>
      </c>
    </row>
    <row r="22" spans="1:1" x14ac:dyDescent="0.25">
      <c r="A22" s="7" t="s">
        <v>26</v>
      </c>
    </row>
    <row r="23" spans="1:1" x14ac:dyDescent="0.25">
      <c r="A23" s="7" t="s">
        <v>27</v>
      </c>
    </row>
    <row r="24" spans="1:1" x14ac:dyDescent="0.25">
      <c r="A24" s="7" t="s">
        <v>28</v>
      </c>
    </row>
    <row r="25" spans="1:1" x14ac:dyDescent="0.25">
      <c r="A25" s="7" t="s">
        <v>29</v>
      </c>
    </row>
    <row r="26" spans="1:1" x14ac:dyDescent="0.25">
      <c r="A26" s="7" t="s">
        <v>30</v>
      </c>
    </row>
    <row r="27" spans="1:1" x14ac:dyDescent="0.25">
      <c r="A27" s="7" t="s">
        <v>31</v>
      </c>
    </row>
    <row r="28" spans="1:1" x14ac:dyDescent="0.25">
      <c r="A28" s="7" t="s">
        <v>32</v>
      </c>
    </row>
    <row r="29" spans="1:1" x14ac:dyDescent="0.25">
      <c r="A29" s="7" t="s">
        <v>33</v>
      </c>
    </row>
    <row r="30" spans="1:1" x14ac:dyDescent="0.25">
      <c r="A30" s="7" t="s">
        <v>34</v>
      </c>
    </row>
    <row r="31" spans="1:1" x14ac:dyDescent="0.25">
      <c r="A31" s="7" t="s">
        <v>35</v>
      </c>
    </row>
    <row r="32" spans="1:1" x14ac:dyDescent="0.25">
      <c r="A32" s="7" t="s">
        <v>36</v>
      </c>
    </row>
    <row r="33" spans="1:1" x14ac:dyDescent="0.25">
      <c r="A33" s="7" t="s">
        <v>37</v>
      </c>
    </row>
    <row r="34" spans="1:1" x14ac:dyDescent="0.25">
      <c r="A34" s="6" t="s">
        <v>13</v>
      </c>
    </row>
    <row r="35" spans="1:1" x14ac:dyDescent="0.25">
      <c r="A35" s="7" t="s">
        <v>38</v>
      </c>
    </row>
    <row r="36" spans="1:1" x14ac:dyDescent="0.25">
      <c r="A36" s="6" t="s">
        <v>39</v>
      </c>
    </row>
    <row r="37" spans="1:1" x14ac:dyDescent="0.25">
      <c r="A37" s="7" t="s">
        <v>40</v>
      </c>
    </row>
    <row r="38" spans="1:1" x14ac:dyDescent="0.25">
      <c r="A38" s="6" t="s">
        <v>41</v>
      </c>
    </row>
    <row r="39" spans="1:1" x14ac:dyDescent="0.25">
      <c r="A39" s="7" t="s">
        <v>47</v>
      </c>
    </row>
    <row r="40" spans="1:1" x14ac:dyDescent="0.25">
      <c r="A40" s="8"/>
    </row>
    <row r="41" spans="1:1" x14ac:dyDescent="0.25">
      <c r="A41" s="12" t="s">
        <v>44</v>
      </c>
    </row>
    <row r="42" spans="1:1" x14ac:dyDescent="0.25">
      <c r="A42" s="6" t="s">
        <v>12</v>
      </c>
    </row>
    <row r="43" spans="1:1" x14ac:dyDescent="0.25">
      <c r="A43" s="10" t="s">
        <v>48</v>
      </c>
    </row>
    <row r="44" spans="1:1" x14ac:dyDescent="0.25">
      <c r="A44" s="10" t="s">
        <v>49</v>
      </c>
    </row>
    <row r="45" spans="1:1" x14ac:dyDescent="0.25">
      <c r="A45" s="10" t="s">
        <v>50</v>
      </c>
    </row>
    <row r="46" spans="1:1" x14ac:dyDescent="0.25">
      <c r="A46" s="6" t="s">
        <v>52</v>
      </c>
    </row>
    <row r="47" spans="1:1" x14ac:dyDescent="0.25">
      <c r="A47" s="6" t="s">
        <v>53</v>
      </c>
    </row>
    <row r="48" spans="1:1" x14ac:dyDescent="0.25">
      <c r="A48" s="6" t="s">
        <v>54</v>
      </c>
    </row>
    <row r="49" spans="1:9" x14ac:dyDescent="0.25">
      <c r="A49" s="6" t="s">
        <v>55</v>
      </c>
    </row>
    <row r="50" spans="1:9" x14ac:dyDescent="0.25">
      <c r="A50" s="6" t="s">
        <v>56</v>
      </c>
    </row>
    <row r="51" spans="1:9" x14ac:dyDescent="0.25">
      <c r="A51" s="6" t="s">
        <v>57</v>
      </c>
    </row>
    <row r="52" spans="1:9" x14ac:dyDescent="0.25">
      <c r="A52" s="6" t="s">
        <v>51</v>
      </c>
    </row>
    <row r="54" spans="1:9" s="9" customFormat="1" x14ac:dyDescent="0.25">
      <c r="A54" s="9" t="s">
        <v>43</v>
      </c>
    </row>
    <row r="56" spans="1:9" x14ac:dyDescent="0.25">
      <c r="A56" t="s">
        <v>0</v>
      </c>
      <c r="B56" t="s">
        <v>1</v>
      </c>
      <c r="C56" t="s">
        <v>2</v>
      </c>
      <c r="D56" t="s">
        <v>3</v>
      </c>
      <c r="E56" t="s">
        <v>4</v>
      </c>
      <c r="F56" t="s">
        <v>5</v>
      </c>
      <c r="G56" t="s">
        <v>6</v>
      </c>
      <c r="H56" t="s">
        <v>7</v>
      </c>
      <c r="I56" t="s">
        <v>8</v>
      </c>
    </row>
    <row r="57" spans="1:9" x14ac:dyDescent="0.25">
      <c r="A57" s="13">
        <v>44136</v>
      </c>
      <c r="B57" t="s">
        <v>9</v>
      </c>
      <c r="C57">
        <v>1</v>
      </c>
      <c r="D57" t="s">
        <v>90</v>
      </c>
      <c r="E57" t="s">
        <v>142</v>
      </c>
      <c r="F57" t="s">
        <v>143</v>
      </c>
      <c r="G57" t="s">
        <v>144</v>
      </c>
      <c r="H57" t="s">
        <v>145</v>
      </c>
      <c r="I57" t="s">
        <v>146</v>
      </c>
    </row>
    <row r="58" spans="1:9" x14ac:dyDescent="0.25">
      <c r="A58" s="13">
        <v>44136</v>
      </c>
      <c r="B58" t="s">
        <v>11</v>
      </c>
      <c r="C58">
        <v>1</v>
      </c>
      <c r="D58" t="s">
        <v>147</v>
      </c>
      <c r="E58" t="s">
        <v>148</v>
      </c>
      <c r="F58" t="s">
        <v>149</v>
      </c>
      <c r="G58" t="s">
        <v>150</v>
      </c>
      <c r="H58" t="s">
        <v>151</v>
      </c>
      <c r="I58" t="s">
        <v>152</v>
      </c>
    </row>
    <row r="59" spans="1:9" x14ac:dyDescent="0.25">
      <c r="A59" s="13">
        <v>44136</v>
      </c>
      <c r="B59" t="s">
        <v>10</v>
      </c>
      <c r="C59">
        <v>1</v>
      </c>
      <c r="D59" t="s">
        <v>80</v>
      </c>
      <c r="E59" t="s">
        <v>153</v>
      </c>
      <c r="F59" t="s">
        <v>154</v>
      </c>
      <c r="G59" t="s">
        <v>155</v>
      </c>
      <c r="H59" t="s">
        <v>156</v>
      </c>
      <c r="I59" t="s">
        <v>157</v>
      </c>
    </row>
    <row r="60" spans="1:9" x14ac:dyDescent="0.25">
      <c r="A60" s="13">
        <v>44143</v>
      </c>
      <c r="B60" t="s">
        <v>11</v>
      </c>
      <c r="C60">
        <v>1</v>
      </c>
      <c r="D60" t="s">
        <v>147</v>
      </c>
      <c r="E60" t="s">
        <v>158</v>
      </c>
      <c r="F60" t="s">
        <v>159</v>
      </c>
      <c r="G60" t="s">
        <v>150</v>
      </c>
      <c r="H60" t="s">
        <v>160</v>
      </c>
      <c r="I60" t="s">
        <v>161</v>
      </c>
    </row>
    <row r="61" spans="1:9" x14ac:dyDescent="0.25">
      <c r="A61" s="13">
        <v>44143</v>
      </c>
      <c r="B61" t="s">
        <v>9</v>
      </c>
      <c r="C61">
        <v>1</v>
      </c>
      <c r="D61" t="s">
        <v>90</v>
      </c>
      <c r="E61" t="s">
        <v>162</v>
      </c>
      <c r="F61" t="s">
        <v>149</v>
      </c>
      <c r="G61" t="s">
        <v>163</v>
      </c>
      <c r="H61" t="s">
        <v>151</v>
      </c>
      <c r="I61" t="s">
        <v>164</v>
      </c>
    </row>
    <row r="62" spans="1:9" x14ac:dyDescent="0.25">
      <c r="A62" s="13">
        <v>44143</v>
      </c>
      <c r="B62" t="s">
        <v>10</v>
      </c>
      <c r="C62">
        <v>1</v>
      </c>
      <c r="D62" t="s">
        <v>80</v>
      </c>
      <c r="E62" t="s">
        <v>162</v>
      </c>
      <c r="F62" t="s">
        <v>143</v>
      </c>
      <c r="G62" t="s">
        <v>165</v>
      </c>
      <c r="H62" t="s">
        <v>166</v>
      </c>
      <c r="I62" t="s">
        <v>166</v>
      </c>
    </row>
    <row r="63" spans="1:9" x14ac:dyDescent="0.25">
      <c r="A63" s="13">
        <v>44150</v>
      </c>
      <c r="B63" t="s">
        <v>11</v>
      </c>
      <c r="C63">
        <v>1</v>
      </c>
      <c r="D63" t="s">
        <v>68</v>
      </c>
      <c r="E63" t="s">
        <v>167</v>
      </c>
      <c r="F63" t="s">
        <v>168</v>
      </c>
      <c r="G63" t="s">
        <v>165</v>
      </c>
      <c r="H63" t="s">
        <v>150</v>
      </c>
      <c r="I63" t="s">
        <v>145</v>
      </c>
    </row>
    <row r="64" spans="1:9" x14ac:dyDescent="0.25">
      <c r="A64" s="13">
        <v>44150</v>
      </c>
      <c r="B64" t="s">
        <v>9</v>
      </c>
      <c r="C64">
        <v>1</v>
      </c>
      <c r="D64" t="s">
        <v>169</v>
      </c>
      <c r="E64" t="s">
        <v>148</v>
      </c>
      <c r="F64" t="s">
        <v>170</v>
      </c>
      <c r="G64" t="s">
        <v>171</v>
      </c>
      <c r="H64" t="s">
        <v>172</v>
      </c>
      <c r="I64" t="s">
        <v>173</v>
      </c>
    </row>
    <row r="65" spans="1:9" x14ac:dyDescent="0.25">
      <c r="A65" s="13">
        <v>44150</v>
      </c>
      <c r="B65" t="s">
        <v>10</v>
      </c>
      <c r="C65">
        <v>1</v>
      </c>
      <c r="D65" t="s">
        <v>93</v>
      </c>
      <c r="E65" t="s">
        <v>174</v>
      </c>
      <c r="F65" t="s">
        <v>154</v>
      </c>
      <c r="G65" t="s">
        <v>155</v>
      </c>
      <c r="H65" t="s">
        <v>175</v>
      </c>
      <c r="I65" t="s">
        <v>176</v>
      </c>
    </row>
    <row r="66" spans="1:9" x14ac:dyDescent="0.25">
      <c r="A66" s="13">
        <v>44157</v>
      </c>
      <c r="B66" t="s">
        <v>11</v>
      </c>
      <c r="C66">
        <v>1</v>
      </c>
      <c r="D66" t="s">
        <v>68</v>
      </c>
      <c r="E66" t="s">
        <v>177</v>
      </c>
      <c r="F66" t="s">
        <v>170</v>
      </c>
      <c r="G66" t="s">
        <v>171</v>
      </c>
      <c r="H66" t="s">
        <v>145</v>
      </c>
      <c r="I66" t="s">
        <v>145</v>
      </c>
    </row>
    <row r="67" spans="1:9" x14ac:dyDescent="0.25">
      <c r="A67" s="13">
        <v>44157</v>
      </c>
      <c r="B67" t="s">
        <v>9</v>
      </c>
      <c r="C67">
        <v>1</v>
      </c>
      <c r="D67" t="s">
        <v>59</v>
      </c>
      <c r="E67" t="s">
        <v>178</v>
      </c>
      <c r="F67" t="s">
        <v>179</v>
      </c>
      <c r="G67" t="s">
        <v>180</v>
      </c>
      <c r="H67" t="s">
        <v>181</v>
      </c>
      <c r="I67" t="s">
        <v>165</v>
      </c>
    </row>
    <row r="68" spans="1:9" x14ac:dyDescent="0.25">
      <c r="A68" s="13">
        <v>44157</v>
      </c>
      <c r="B68" t="s">
        <v>10</v>
      </c>
      <c r="C68">
        <v>1</v>
      </c>
      <c r="D68" t="s">
        <v>96</v>
      </c>
      <c r="E68" t="s">
        <v>67</v>
      </c>
      <c r="F68" t="s">
        <v>162</v>
      </c>
      <c r="G68" t="s">
        <v>182</v>
      </c>
      <c r="H68" t="s">
        <v>143</v>
      </c>
      <c r="I68" t="s">
        <v>143</v>
      </c>
    </row>
    <row r="69" spans="1:9" x14ac:dyDescent="0.25">
      <c r="A69" s="13">
        <v>44164</v>
      </c>
      <c r="B69" t="s">
        <v>11</v>
      </c>
      <c r="C69">
        <v>1</v>
      </c>
      <c r="D69" t="s">
        <v>183</v>
      </c>
      <c r="E69" t="s">
        <v>184</v>
      </c>
      <c r="F69" t="s">
        <v>185</v>
      </c>
      <c r="G69" t="s">
        <v>186</v>
      </c>
      <c r="H69" t="s">
        <v>143</v>
      </c>
      <c r="I69" t="s">
        <v>170</v>
      </c>
    </row>
    <row r="70" spans="1:9" x14ac:dyDescent="0.25">
      <c r="A70" s="13">
        <v>44164</v>
      </c>
      <c r="B70" t="s">
        <v>9</v>
      </c>
      <c r="C70">
        <v>1</v>
      </c>
      <c r="D70" t="s">
        <v>183</v>
      </c>
      <c r="E70" t="s">
        <v>167</v>
      </c>
      <c r="F70" t="s">
        <v>187</v>
      </c>
      <c r="G70" t="s">
        <v>143</v>
      </c>
      <c r="H70" t="s">
        <v>170</v>
      </c>
      <c r="I70" t="s">
        <v>159</v>
      </c>
    </row>
    <row r="71" spans="1:9" x14ac:dyDescent="0.25">
      <c r="A71" s="13">
        <v>44164</v>
      </c>
      <c r="B71" t="s">
        <v>10</v>
      </c>
      <c r="C71">
        <v>1</v>
      </c>
      <c r="D71" t="s">
        <v>76</v>
      </c>
      <c r="E71" t="s">
        <v>188</v>
      </c>
      <c r="F71" t="s">
        <v>174</v>
      </c>
      <c r="G71" t="s">
        <v>180</v>
      </c>
      <c r="H71" t="s">
        <v>180</v>
      </c>
      <c r="I71" t="s">
        <v>180</v>
      </c>
    </row>
    <row r="72" spans="1:9" x14ac:dyDescent="0.25">
      <c r="A72" s="13">
        <v>44171</v>
      </c>
      <c r="B72" t="s">
        <v>9</v>
      </c>
      <c r="C72">
        <v>1</v>
      </c>
      <c r="D72" t="s">
        <v>189</v>
      </c>
      <c r="E72" t="s">
        <v>65</v>
      </c>
      <c r="F72" t="s">
        <v>73</v>
      </c>
      <c r="G72" t="s">
        <v>190</v>
      </c>
      <c r="H72" t="s">
        <v>167</v>
      </c>
      <c r="I72" t="s">
        <v>191</v>
      </c>
    </row>
    <row r="73" spans="1:9" x14ac:dyDescent="0.25">
      <c r="A73" s="13">
        <v>44171</v>
      </c>
      <c r="B73" t="s">
        <v>11</v>
      </c>
      <c r="C73">
        <v>1</v>
      </c>
      <c r="D73" t="s">
        <v>192</v>
      </c>
      <c r="E73" t="s">
        <v>193</v>
      </c>
      <c r="F73" t="s">
        <v>74</v>
      </c>
      <c r="G73" t="s">
        <v>194</v>
      </c>
      <c r="H73" t="s">
        <v>178</v>
      </c>
      <c r="I73" t="s">
        <v>167</v>
      </c>
    </row>
    <row r="74" spans="1:9" x14ac:dyDescent="0.25">
      <c r="A74" s="13">
        <v>44171</v>
      </c>
      <c r="B74" t="s">
        <v>10</v>
      </c>
      <c r="C74">
        <v>1</v>
      </c>
      <c r="D74" t="s">
        <v>89</v>
      </c>
      <c r="E74" t="s">
        <v>195</v>
      </c>
      <c r="F74" t="s">
        <v>158</v>
      </c>
      <c r="G74" t="s">
        <v>158</v>
      </c>
      <c r="H74" t="s">
        <v>158</v>
      </c>
      <c r="I74" t="s">
        <v>158</v>
      </c>
    </row>
    <row r="75" spans="1:9" x14ac:dyDescent="0.25">
      <c r="A75" s="13">
        <v>44178</v>
      </c>
      <c r="B75" t="s">
        <v>9</v>
      </c>
      <c r="C75">
        <v>1</v>
      </c>
      <c r="D75" t="s">
        <v>84</v>
      </c>
      <c r="E75" t="s">
        <v>76</v>
      </c>
      <c r="F75" t="s">
        <v>81</v>
      </c>
      <c r="G75" t="s">
        <v>62</v>
      </c>
      <c r="H75" t="s">
        <v>193</v>
      </c>
      <c r="I75" t="s">
        <v>82</v>
      </c>
    </row>
    <row r="76" spans="1:9" x14ac:dyDescent="0.25">
      <c r="A76" s="13">
        <v>44178</v>
      </c>
      <c r="B76" t="s">
        <v>11</v>
      </c>
      <c r="C76">
        <v>1</v>
      </c>
      <c r="D76" t="s">
        <v>196</v>
      </c>
      <c r="E76" t="s">
        <v>70</v>
      </c>
      <c r="F76" t="s">
        <v>62</v>
      </c>
      <c r="G76" t="s">
        <v>193</v>
      </c>
      <c r="H76" t="s">
        <v>82</v>
      </c>
      <c r="I76" t="s">
        <v>87</v>
      </c>
    </row>
    <row r="77" spans="1:9" x14ac:dyDescent="0.25">
      <c r="A77" s="13">
        <v>44178</v>
      </c>
      <c r="B77" t="s">
        <v>10</v>
      </c>
      <c r="C77">
        <v>1</v>
      </c>
      <c r="D77" t="s">
        <v>197</v>
      </c>
      <c r="E77" t="s">
        <v>198</v>
      </c>
      <c r="F77" t="s">
        <v>198</v>
      </c>
      <c r="G77" t="s">
        <v>198</v>
      </c>
      <c r="H77" t="s">
        <v>198</v>
      </c>
      <c r="I77" t="s">
        <v>198</v>
      </c>
    </row>
    <row r="78" spans="1:9" x14ac:dyDescent="0.25">
      <c r="A78" s="13">
        <v>44185</v>
      </c>
      <c r="B78" t="s">
        <v>9</v>
      </c>
      <c r="C78">
        <v>1</v>
      </c>
      <c r="D78" t="s">
        <v>199</v>
      </c>
      <c r="E78" t="s">
        <v>200</v>
      </c>
      <c r="F78" t="s">
        <v>147</v>
      </c>
      <c r="G78" t="s">
        <v>60</v>
      </c>
      <c r="H78" t="s">
        <v>95</v>
      </c>
      <c r="I78" t="s">
        <v>94</v>
      </c>
    </row>
    <row r="79" spans="1:9" x14ac:dyDescent="0.25">
      <c r="A79" s="13">
        <v>44185</v>
      </c>
      <c r="B79" t="s">
        <v>11</v>
      </c>
      <c r="C79">
        <v>1</v>
      </c>
      <c r="D79" t="s">
        <v>201</v>
      </c>
      <c r="E79" t="s">
        <v>85</v>
      </c>
      <c r="F79" t="s">
        <v>183</v>
      </c>
      <c r="G79" t="s">
        <v>68</v>
      </c>
      <c r="H79" t="s">
        <v>169</v>
      </c>
      <c r="I79" t="s">
        <v>89</v>
      </c>
    </row>
    <row r="80" spans="1:9" x14ac:dyDescent="0.25">
      <c r="A80" s="13">
        <v>44185</v>
      </c>
      <c r="B80" t="s">
        <v>10</v>
      </c>
      <c r="C80">
        <v>1</v>
      </c>
      <c r="D80" t="s">
        <v>202</v>
      </c>
      <c r="E80" t="s">
        <v>63</v>
      </c>
      <c r="F80" t="s">
        <v>203</v>
      </c>
      <c r="G80" t="s">
        <v>183</v>
      </c>
      <c r="H80" t="s">
        <v>92</v>
      </c>
      <c r="I80" t="s">
        <v>92</v>
      </c>
    </row>
    <row r="81" spans="1:9" x14ac:dyDescent="0.25">
      <c r="A81" s="13">
        <v>44192</v>
      </c>
      <c r="B81" t="s">
        <v>9</v>
      </c>
      <c r="C81">
        <v>1</v>
      </c>
      <c r="D81" t="s">
        <v>58</v>
      </c>
      <c r="E81" t="s">
        <v>59</v>
      </c>
      <c r="F81" t="s">
        <v>60</v>
      </c>
      <c r="G81" t="s">
        <v>61</v>
      </c>
      <c r="H81" t="s">
        <v>62</v>
      </c>
      <c r="I81" t="s">
        <v>62</v>
      </c>
    </row>
    <row r="82" spans="1:9" x14ac:dyDescent="0.25">
      <c r="A82" s="13">
        <v>44192</v>
      </c>
      <c r="B82" t="s">
        <v>10</v>
      </c>
      <c r="C82">
        <v>1</v>
      </c>
      <c r="D82" t="s">
        <v>63</v>
      </c>
      <c r="E82" t="s">
        <v>64</v>
      </c>
      <c r="F82" t="s">
        <v>65</v>
      </c>
      <c r="G82" t="s">
        <v>66</v>
      </c>
      <c r="H82" t="s">
        <v>67</v>
      </c>
      <c r="I82" t="s">
        <v>67</v>
      </c>
    </row>
    <row r="83" spans="1:9" x14ac:dyDescent="0.25">
      <c r="A83" s="13">
        <v>44192</v>
      </c>
      <c r="B83" t="s">
        <v>11</v>
      </c>
      <c r="C83">
        <v>1</v>
      </c>
      <c r="D83" t="s">
        <v>58</v>
      </c>
      <c r="E83" t="s">
        <v>68</v>
      </c>
      <c r="F83" t="s">
        <v>69</v>
      </c>
      <c r="G83" t="s">
        <v>70</v>
      </c>
      <c r="H83" t="s">
        <v>65</v>
      </c>
      <c r="I83" t="s">
        <v>65</v>
      </c>
    </row>
    <row r="84" spans="1:9" x14ac:dyDescent="0.25">
      <c r="A84" s="13">
        <v>44199</v>
      </c>
      <c r="B84" t="s">
        <v>11</v>
      </c>
      <c r="C84">
        <v>1</v>
      </c>
      <c r="D84" t="s">
        <v>71</v>
      </c>
      <c r="E84" t="s">
        <v>69</v>
      </c>
      <c r="F84" t="s">
        <v>72</v>
      </c>
      <c r="G84" t="s">
        <v>73</v>
      </c>
      <c r="H84" t="s">
        <v>74</v>
      </c>
      <c r="I84">
        <v>0</v>
      </c>
    </row>
    <row r="85" spans="1:9" x14ac:dyDescent="0.25">
      <c r="A85" s="13">
        <v>44199</v>
      </c>
      <c r="B85" t="s">
        <v>9</v>
      </c>
      <c r="C85">
        <v>1</v>
      </c>
      <c r="D85" t="s">
        <v>75</v>
      </c>
      <c r="E85" t="s">
        <v>76</v>
      </c>
      <c r="F85" t="s">
        <v>77</v>
      </c>
      <c r="G85" t="s">
        <v>78</v>
      </c>
      <c r="H85" t="s">
        <v>73</v>
      </c>
      <c r="I85">
        <v>0</v>
      </c>
    </row>
    <row r="86" spans="1:9" x14ac:dyDescent="0.25">
      <c r="A86" s="13">
        <v>44199</v>
      </c>
      <c r="B86" t="s">
        <v>10</v>
      </c>
      <c r="C86">
        <v>1</v>
      </c>
      <c r="D86" t="s">
        <v>79</v>
      </c>
      <c r="E86" t="s">
        <v>80</v>
      </c>
      <c r="F86" t="s">
        <v>73</v>
      </c>
      <c r="G86" t="s">
        <v>74</v>
      </c>
      <c r="H86" t="s">
        <v>74</v>
      </c>
      <c r="I86">
        <v>0</v>
      </c>
    </row>
    <row r="87" spans="1:9" x14ac:dyDescent="0.25">
      <c r="A87" s="13">
        <v>44206</v>
      </c>
      <c r="B87" t="s">
        <v>9</v>
      </c>
      <c r="C87">
        <v>1</v>
      </c>
      <c r="D87" t="s">
        <v>79</v>
      </c>
      <c r="E87" t="s">
        <v>81</v>
      </c>
      <c r="F87" t="s">
        <v>82</v>
      </c>
      <c r="G87" t="s">
        <v>66</v>
      </c>
      <c r="H87">
        <v>0</v>
      </c>
      <c r="I87">
        <v>0</v>
      </c>
    </row>
    <row r="88" spans="1:9" x14ac:dyDescent="0.25">
      <c r="A88" s="13">
        <v>44206</v>
      </c>
      <c r="B88" t="s">
        <v>11</v>
      </c>
      <c r="C88">
        <v>1</v>
      </c>
      <c r="D88" t="s">
        <v>83</v>
      </c>
      <c r="E88" t="s">
        <v>62</v>
      </c>
      <c r="F88" t="s">
        <v>74</v>
      </c>
      <c r="G88" t="s">
        <v>74</v>
      </c>
      <c r="H88">
        <v>0</v>
      </c>
      <c r="I88">
        <v>0</v>
      </c>
    </row>
    <row r="89" spans="1:9" x14ac:dyDescent="0.25">
      <c r="A89" s="13">
        <v>44206</v>
      </c>
      <c r="B89" t="s">
        <v>10</v>
      </c>
      <c r="C89">
        <v>1</v>
      </c>
      <c r="D89" t="s">
        <v>84</v>
      </c>
      <c r="E89" t="s">
        <v>61</v>
      </c>
      <c r="F89" t="s">
        <v>77</v>
      </c>
      <c r="G89" t="s">
        <v>77</v>
      </c>
      <c r="H89">
        <v>0</v>
      </c>
      <c r="I89">
        <v>0</v>
      </c>
    </row>
    <row r="90" spans="1:9" x14ac:dyDescent="0.25">
      <c r="A90" s="13">
        <v>44213</v>
      </c>
      <c r="B90" t="s">
        <v>11</v>
      </c>
      <c r="C90">
        <v>1</v>
      </c>
      <c r="D90" t="s">
        <v>85</v>
      </c>
      <c r="E90" t="s">
        <v>74</v>
      </c>
      <c r="F90" t="s">
        <v>86</v>
      </c>
      <c r="G90">
        <v>0</v>
      </c>
      <c r="H90">
        <v>0</v>
      </c>
      <c r="I90">
        <v>0</v>
      </c>
    </row>
    <row r="91" spans="1:9" x14ac:dyDescent="0.25">
      <c r="A91" s="13">
        <v>44213</v>
      </c>
      <c r="B91" t="s">
        <v>9</v>
      </c>
      <c r="C91">
        <v>1</v>
      </c>
      <c r="D91" t="s">
        <v>84</v>
      </c>
      <c r="E91" t="s">
        <v>87</v>
      </c>
      <c r="F91" t="s">
        <v>73</v>
      </c>
      <c r="G91">
        <v>0</v>
      </c>
      <c r="H91">
        <v>0</v>
      </c>
      <c r="I91">
        <v>0</v>
      </c>
    </row>
    <row r="92" spans="1:9" x14ac:dyDescent="0.25">
      <c r="A92" s="13">
        <v>44213</v>
      </c>
      <c r="B92" t="s">
        <v>10</v>
      </c>
      <c r="C92">
        <v>1</v>
      </c>
      <c r="D92" t="s">
        <v>88</v>
      </c>
      <c r="E92" t="s">
        <v>73</v>
      </c>
      <c r="F92" t="s">
        <v>73</v>
      </c>
      <c r="G92">
        <v>0</v>
      </c>
      <c r="H92">
        <v>0</v>
      </c>
      <c r="I92">
        <v>0</v>
      </c>
    </row>
    <row r="93" spans="1:9" x14ac:dyDescent="0.25">
      <c r="A93" s="13">
        <v>44220</v>
      </c>
      <c r="B93" t="s">
        <v>11</v>
      </c>
      <c r="C93">
        <v>1</v>
      </c>
      <c r="D93" t="s">
        <v>59</v>
      </c>
      <c r="E93" t="s">
        <v>64</v>
      </c>
      <c r="F93">
        <v>0</v>
      </c>
      <c r="G93">
        <v>0</v>
      </c>
      <c r="H93">
        <v>0</v>
      </c>
      <c r="I93">
        <v>0</v>
      </c>
    </row>
    <row r="94" spans="1:9" x14ac:dyDescent="0.25">
      <c r="A94" s="13">
        <v>44220</v>
      </c>
      <c r="B94" t="s">
        <v>9</v>
      </c>
      <c r="C94">
        <v>1</v>
      </c>
      <c r="D94" t="s">
        <v>59</v>
      </c>
      <c r="E94" t="s">
        <v>89</v>
      </c>
      <c r="F94">
        <v>0</v>
      </c>
      <c r="G94">
        <v>0</v>
      </c>
      <c r="H94">
        <v>0</v>
      </c>
      <c r="I94">
        <v>0</v>
      </c>
    </row>
    <row r="95" spans="1:9" x14ac:dyDescent="0.25">
      <c r="A95" s="13">
        <v>44220</v>
      </c>
      <c r="B95" t="s">
        <v>10</v>
      </c>
      <c r="C95">
        <v>1</v>
      </c>
      <c r="D95" t="s">
        <v>90</v>
      </c>
      <c r="E95" t="s">
        <v>64</v>
      </c>
      <c r="F95">
        <v>0</v>
      </c>
      <c r="G95">
        <v>0</v>
      </c>
      <c r="H95">
        <v>0</v>
      </c>
      <c r="I95">
        <v>0</v>
      </c>
    </row>
    <row r="96" spans="1:9" x14ac:dyDescent="0.25">
      <c r="A96" s="13">
        <v>44227</v>
      </c>
      <c r="B96" t="s">
        <v>11</v>
      </c>
      <c r="C96">
        <v>1</v>
      </c>
      <c r="D96">
        <v>1</v>
      </c>
      <c r="E96">
        <v>0</v>
      </c>
      <c r="F96">
        <v>0</v>
      </c>
      <c r="G96">
        <v>0</v>
      </c>
      <c r="H96">
        <v>0</v>
      </c>
      <c r="I96">
        <v>0</v>
      </c>
    </row>
    <row r="97" spans="1:9" x14ac:dyDescent="0.25">
      <c r="A97" s="13">
        <v>44227</v>
      </c>
      <c r="B97" t="s">
        <v>9</v>
      </c>
      <c r="C97">
        <v>1</v>
      </c>
      <c r="D97">
        <v>1</v>
      </c>
      <c r="E97">
        <v>0</v>
      </c>
      <c r="F97">
        <v>0</v>
      </c>
      <c r="G97">
        <v>0</v>
      </c>
      <c r="H97">
        <v>0</v>
      </c>
      <c r="I97">
        <v>0</v>
      </c>
    </row>
    <row r="98" spans="1:9" x14ac:dyDescent="0.25">
      <c r="A98" s="13">
        <v>44227</v>
      </c>
      <c r="B98" t="s">
        <v>10</v>
      </c>
      <c r="C98">
        <v>1</v>
      </c>
      <c r="D98">
        <v>1</v>
      </c>
      <c r="E98">
        <v>0</v>
      </c>
      <c r="F98">
        <v>0</v>
      </c>
      <c r="G98">
        <v>0</v>
      </c>
      <c r="H98">
        <v>0</v>
      </c>
      <c r="I9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F0CDC-059C-49A4-BC09-3316A4D837CE}">
  <dimension ref="A1:H50"/>
  <sheetViews>
    <sheetView workbookViewId="0">
      <selection activeCell="K28" sqref="K28"/>
    </sheetView>
  </sheetViews>
  <sheetFormatPr defaultRowHeight="13.2" x14ac:dyDescent="0.25"/>
  <sheetData>
    <row r="1" spans="1:1" s="9" customFormat="1" x14ac:dyDescent="0.25">
      <c r="A1" s="9" t="s">
        <v>139</v>
      </c>
    </row>
    <row r="3" spans="1:1" x14ac:dyDescent="0.25">
      <c r="A3" s="12" t="s">
        <v>110</v>
      </c>
    </row>
    <row r="4" spans="1:1" x14ac:dyDescent="0.25">
      <c r="A4" s="6" t="s">
        <v>14</v>
      </c>
    </row>
    <row r="5" spans="1:1" x14ac:dyDescent="0.25">
      <c r="A5" s="11" t="s">
        <v>111</v>
      </c>
    </row>
    <row r="6" spans="1:1" x14ac:dyDescent="0.25">
      <c r="A6" s="10" t="s">
        <v>112</v>
      </c>
    </row>
    <row r="7" spans="1:1" x14ac:dyDescent="0.25">
      <c r="A7" s="10" t="s">
        <v>49</v>
      </c>
    </row>
    <row r="8" spans="1:1" x14ac:dyDescent="0.25">
      <c r="A8" s="10" t="s">
        <v>113</v>
      </c>
    </row>
    <row r="9" spans="1:1" x14ac:dyDescent="0.25">
      <c r="A9" s="10" t="s">
        <v>114</v>
      </c>
    </row>
    <row r="10" spans="1:1" x14ac:dyDescent="0.25">
      <c r="A10" s="6" t="s">
        <v>115</v>
      </c>
    </row>
    <row r="11" spans="1:1" x14ac:dyDescent="0.25">
      <c r="A11" s="10" t="s">
        <v>116</v>
      </c>
    </row>
    <row r="12" spans="1:1" x14ac:dyDescent="0.25">
      <c r="A12" s="6" t="s">
        <v>117</v>
      </c>
    </row>
    <row r="13" spans="1:1" x14ac:dyDescent="0.25">
      <c r="A13" s="6" t="s">
        <v>118</v>
      </c>
    </row>
    <row r="14" spans="1:1" x14ac:dyDescent="0.25">
      <c r="A14" s="8"/>
    </row>
    <row r="15" spans="1:1" x14ac:dyDescent="0.25">
      <c r="A15" s="6" t="s">
        <v>119</v>
      </c>
    </row>
    <row r="16" spans="1:1" x14ac:dyDescent="0.25">
      <c r="A16" s="8"/>
    </row>
    <row r="17" spans="1:1" x14ac:dyDescent="0.25">
      <c r="A17" s="8"/>
    </row>
    <row r="18" spans="1:1" x14ac:dyDescent="0.25">
      <c r="A18" s="6" t="s">
        <v>12</v>
      </c>
    </row>
    <row r="19" spans="1:1" x14ac:dyDescent="0.25">
      <c r="A19" s="7" t="s">
        <v>23</v>
      </c>
    </row>
    <row r="20" spans="1:1" x14ac:dyDescent="0.25">
      <c r="A20" s="7" t="s">
        <v>25</v>
      </c>
    </row>
    <row r="21" spans="1:1" x14ac:dyDescent="0.25">
      <c r="A21" s="7" t="s">
        <v>120</v>
      </c>
    </row>
    <row r="22" spans="1:1" x14ac:dyDescent="0.25">
      <c r="A22" s="7" t="s">
        <v>121</v>
      </c>
    </row>
    <row r="23" spans="1:1" x14ac:dyDescent="0.25">
      <c r="A23" s="7" t="s">
        <v>122</v>
      </c>
    </row>
    <row r="24" spans="1:1" x14ac:dyDescent="0.25">
      <c r="A24" s="7" t="s">
        <v>123</v>
      </c>
    </row>
    <row r="25" spans="1:1" x14ac:dyDescent="0.25">
      <c r="A25" s="7" t="s">
        <v>124</v>
      </c>
    </row>
    <row r="26" spans="1:1" x14ac:dyDescent="0.25">
      <c r="A26" s="7" t="s">
        <v>125</v>
      </c>
    </row>
    <row r="27" spans="1:1" x14ac:dyDescent="0.25">
      <c r="A27" s="6" t="s">
        <v>13</v>
      </c>
    </row>
    <row r="28" spans="1:1" x14ac:dyDescent="0.25">
      <c r="A28" s="7" t="s">
        <v>38</v>
      </c>
    </row>
    <row r="29" spans="1:1" x14ac:dyDescent="0.25">
      <c r="A29" s="6" t="s">
        <v>39</v>
      </c>
    </row>
    <row r="30" spans="1:1" x14ac:dyDescent="0.25">
      <c r="A30" s="7" t="s">
        <v>42</v>
      </c>
    </row>
    <row r="31" spans="1:1" x14ac:dyDescent="0.25">
      <c r="A31" s="6" t="s">
        <v>41</v>
      </c>
    </row>
    <row r="32" spans="1:1" x14ac:dyDescent="0.25">
      <c r="A32" s="7" t="s">
        <v>42</v>
      </c>
    </row>
    <row r="34" spans="1:8" s="9" customFormat="1" x14ac:dyDescent="0.25">
      <c r="A34" s="9" t="s">
        <v>43</v>
      </c>
    </row>
    <row r="36" spans="1:8" x14ac:dyDescent="0.25">
      <c r="A36" t="s">
        <v>0</v>
      </c>
      <c r="B36" t="s">
        <v>2</v>
      </c>
      <c r="C36" t="s">
        <v>3</v>
      </c>
      <c r="D36" t="s">
        <v>4</v>
      </c>
      <c r="E36" t="s">
        <v>5</v>
      </c>
      <c r="F36" t="s">
        <v>6</v>
      </c>
      <c r="G36" t="s">
        <v>7</v>
      </c>
      <c r="H36" t="s">
        <v>8</v>
      </c>
    </row>
    <row r="37" spans="1:8" x14ac:dyDescent="0.25">
      <c r="A37" s="13">
        <v>44136</v>
      </c>
      <c r="B37">
        <v>20085</v>
      </c>
      <c r="C37">
        <v>1155</v>
      </c>
      <c r="D37">
        <v>835</v>
      </c>
      <c r="E37">
        <v>424</v>
      </c>
      <c r="F37">
        <v>219</v>
      </c>
      <c r="G37">
        <v>240</v>
      </c>
      <c r="H37">
        <v>194</v>
      </c>
    </row>
    <row r="38" spans="1:8" x14ac:dyDescent="0.25">
      <c r="A38" s="13">
        <v>44143</v>
      </c>
      <c r="B38">
        <v>16248</v>
      </c>
      <c r="C38">
        <v>934</v>
      </c>
      <c r="D38">
        <v>777</v>
      </c>
      <c r="E38">
        <v>280</v>
      </c>
      <c r="F38">
        <v>208</v>
      </c>
      <c r="G38">
        <v>202</v>
      </c>
      <c r="H38">
        <v>97</v>
      </c>
    </row>
    <row r="39" spans="1:8" x14ac:dyDescent="0.25">
      <c r="A39" s="13">
        <v>44150</v>
      </c>
      <c r="B39">
        <v>17972</v>
      </c>
      <c r="C39">
        <v>1035</v>
      </c>
      <c r="D39">
        <v>725</v>
      </c>
      <c r="E39">
        <v>346</v>
      </c>
      <c r="F39">
        <v>243</v>
      </c>
      <c r="G39">
        <v>158</v>
      </c>
      <c r="H39">
        <v>75</v>
      </c>
    </row>
    <row r="40" spans="1:8" x14ac:dyDescent="0.25">
      <c r="A40" s="13">
        <v>44157</v>
      </c>
      <c r="B40">
        <v>19932</v>
      </c>
      <c r="C40">
        <v>1064</v>
      </c>
      <c r="D40">
        <v>826</v>
      </c>
      <c r="E40">
        <v>369</v>
      </c>
      <c r="F40">
        <v>237</v>
      </c>
      <c r="G40">
        <v>94</v>
      </c>
      <c r="H40">
        <v>24</v>
      </c>
    </row>
    <row r="41" spans="1:8" x14ac:dyDescent="0.25">
      <c r="A41" s="13">
        <v>44164</v>
      </c>
      <c r="B41">
        <v>22303</v>
      </c>
      <c r="C41">
        <v>1141</v>
      </c>
      <c r="D41">
        <v>970</v>
      </c>
      <c r="E41">
        <v>380</v>
      </c>
      <c r="F41">
        <v>124</v>
      </c>
      <c r="G41">
        <v>47</v>
      </c>
      <c r="H41">
        <v>59</v>
      </c>
    </row>
    <row r="42" spans="1:8" x14ac:dyDescent="0.25">
      <c r="A42" s="13">
        <v>44171</v>
      </c>
      <c r="B42">
        <v>28550</v>
      </c>
      <c r="C42">
        <v>1354</v>
      </c>
      <c r="D42">
        <v>871</v>
      </c>
      <c r="E42">
        <v>235</v>
      </c>
      <c r="F42">
        <v>75</v>
      </c>
      <c r="G42">
        <v>130</v>
      </c>
      <c r="H42">
        <v>71</v>
      </c>
    </row>
    <row r="43" spans="1:8" x14ac:dyDescent="0.25">
      <c r="A43" s="13">
        <v>44178</v>
      </c>
      <c r="B43">
        <v>25545</v>
      </c>
      <c r="C43">
        <v>1081</v>
      </c>
      <c r="D43">
        <v>648</v>
      </c>
      <c r="E43">
        <v>74</v>
      </c>
      <c r="F43">
        <v>119</v>
      </c>
      <c r="G43">
        <v>90</v>
      </c>
      <c r="H43">
        <v>62</v>
      </c>
    </row>
    <row r="44" spans="1:8" x14ac:dyDescent="0.25">
      <c r="A44" s="13">
        <v>44185</v>
      </c>
      <c r="B44">
        <v>18190</v>
      </c>
      <c r="C44">
        <v>584</v>
      </c>
      <c r="D44">
        <v>301</v>
      </c>
      <c r="E44">
        <v>112</v>
      </c>
      <c r="F44">
        <v>84</v>
      </c>
      <c r="G44">
        <v>69</v>
      </c>
      <c r="H44">
        <v>48</v>
      </c>
    </row>
    <row r="45" spans="1:8" x14ac:dyDescent="0.25">
      <c r="A45" s="13">
        <v>44192</v>
      </c>
      <c r="B45">
        <v>17060</v>
      </c>
      <c r="C45">
        <v>533</v>
      </c>
      <c r="D45">
        <v>390</v>
      </c>
      <c r="E45">
        <v>169</v>
      </c>
      <c r="F45">
        <v>98</v>
      </c>
      <c r="G45">
        <v>95</v>
      </c>
      <c r="H45">
        <v>4</v>
      </c>
    </row>
    <row r="46" spans="1:8" x14ac:dyDescent="0.25">
      <c r="A46" s="13">
        <v>44199</v>
      </c>
      <c r="B46">
        <v>23296</v>
      </c>
      <c r="C46">
        <v>872</v>
      </c>
      <c r="D46">
        <v>671</v>
      </c>
      <c r="E46">
        <v>262</v>
      </c>
      <c r="F46">
        <v>170</v>
      </c>
      <c r="G46">
        <v>13</v>
      </c>
      <c r="H46">
        <v>0</v>
      </c>
    </row>
    <row r="47" spans="1:8" x14ac:dyDescent="0.25">
      <c r="A47" s="13">
        <v>44206</v>
      </c>
      <c r="B47">
        <v>21811</v>
      </c>
      <c r="C47">
        <v>867</v>
      </c>
      <c r="D47">
        <v>683</v>
      </c>
      <c r="E47">
        <v>258</v>
      </c>
      <c r="F47">
        <v>16</v>
      </c>
      <c r="G47">
        <v>0</v>
      </c>
      <c r="H47">
        <v>0</v>
      </c>
    </row>
    <row r="48" spans="1:8" x14ac:dyDescent="0.25">
      <c r="A48" s="13">
        <v>44213</v>
      </c>
      <c r="B48">
        <v>21083</v>
      </c>
      <c r="C48">
        <v>946</v>
      </c>
      <c r="D48">
        <v>824</v>
      </c>
      <c r="E48">
        <v>34</v>
      </c>
      <c r="F48">
        <v>0</v>
      </c>
      <c r="G48">
        <v>0</v>
      </c>
      <c r="H48">
        <v>0</v>
      </c>
    </row>
    <row r="49" spans="1:8" x14ac:dyDescent="0.25">
      <c r="A49" s="13">
        <v>44220</v>
      </c>
      <c r="B49">
        <v>20031</v>
      </c>
      <c r="C49">
        <v>1042</v>
      </c>
      <c r="D49">
        <v>196</v>
      </c>
      <c r="E49">
        <v>0</v>
      </c>
      <c r="F49">
        <v>0</v>
      </c>
      <c r="G49">
        <v>0</v>
      </c>
      <c r="H49">
        <v>0</v>
      </c>
    </row>
    <row r="50" spans="1:8" x14ac:dyDescent="0.25">
      <c r="A50" s="13">
        <v>44227</v>
      </c>
      <c r="B50">
        <v>2256</v>
      </c>
      <c r="C50">
        <v>0</v>
      </c>
      <c r="D50">
        <v>0</v>
      </c>
      <c r="E50">
        <v>0</v>
      </c>
      <c r="F50">
        <v>0</v>
      </c>
      <c r="G50">
        <v>0</v>
      </c>
      <c r="H5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1. SQL Retained</vt:lpstr>
      <vt:lpstr>2. SQL Retention rate</vt:lpstr>
      <vt:lpstr>3. SQL Retained by category </vt:lpstr>
      <vt:lpstr>4. SQL Retention by category </vt:lpstr>
      <vt:lpstr>SQL Churned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Patrycja Danilczuk</dc:creator>
  <cp:lastModifiedBy>Patrycja Danilczuk</cp:lastModifiedBy>
  <dcterms:created xsi:type="dcterms:W3CDTF">2024-06-01T14:21:38Z</dcterms:created>
  <dcterms:modified xsi:type="dcterms:W3CDTF">2024-06-01T14:22:09Z</dcterms:modified>
</cp:coreProperties>
</file>