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5c55d006493a615/Pulpit/Turing College/3. Analysis Types/3.2. Funnels/"/>
    </mc:Choice>
  </mc:AlternateContent>
  <xr:revisionPtr revIDLastSave="5" documentId="8_{52567401-F566-4415-82EC-62245B66D04C}" xr6:coauthVersionLast="47" xr6:coauthVersionMax="47" xr10:uidLastSave="{87249793-8501-42F6-8050-F2AC63739876}"/>
  <bookViews>
    <workbookView xWindow="-108" yWindow="-108" windowWidth="23256" windowHeight="12576" xr2:uid="{00000000-000D-0000-FFFF-FFFF00000000}"/>
  </bookViews>
  <sheets>
    <sheet name="Funnel Overview" sheetId="2" r:id="rId1"/>
    <sheet name="SQL for final funnel table" sheetId="5" r:id="rId2"/>
    <sheet name="SQL category (additional)" sheetId="6" r:id="rId3"/>
  </sheets>
  <definedNames>
    <definedName name="_xlchart.v2.0" hidden="1">'Funnel Overview'!$L$22:$L$32</definedName>
    <definedName name="_xlchart.v2.1" hidden="1">'Funnel Overview'!$M$22:$M$32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0" i="2" l="1"/>
  <c r="U148" i="2"/>
  <c r="U136" i="2"/>
  <c r="T160" i="2"/>
  <c r="T158" i="2"/>
  <c r="T156" i="2"/>
  <c r="T154" i="2"/>
  <c r="T152" i="2"/>
  <c r="T148" i="2"/>
  <c r="T146" i="2"/>
  <c r="T144" i="2"/>
  <c r="T142" i="2"/>
  <c r="T140" i="2"/>
  <c r="T136" i="2"/>
  <c r="T134" i="2"/>
  <c r="T132" i="2"/>
  <c r="T130" i="2"/>
  <c r="T128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6" i="2"/>
  <c r="S128" i="2"/>
  <c r="R126" i="2"/>
  <c r="Q26" i="2"/>
  <c r="Q27" i="2"/>
  <c r="Q25" i="2"/>
  <c r="R128" i="2"/>
  <c r="R130" i="2"/>
  <c r="R132" i="2"/>
  <c r="R134" i="2"/>
  <c r="R136" i="2"/>
  <c r="R138" i="2"/>
  <c r="R140" i="2"/>
  <c r="R142" i="2"/>
  <c r="R144" i="2"/>
  <c r="R146" i="2"/>
  <c r="R148" i="2"/>
  <c r="R150" i="2"/>
  <c r="R152" i="2"/>
  <c r="R154" i="2"/>
  <c r="R156" i="2"/>
  <c r="R158" i="2"/>
  <c r="R160" i="2"/>
  <c r="F100" i="2"/>
  <c r="F99" i="2"/>
  <c r="F98" i="2"/>
  <c r="F97" i="2"/>
  <c r="F96" i="2"/>
  <c r="F95" i="2"/>
  <c r="F90" i="2"/>
  <c r="F89" i="2"/>
  <c r="F88" i="2"/>
  <c r="F87" i="2"/>
  <c r="F86" i="2"/>
  <c r="F85" i="2"/>
  <c r="F80" i="2"/>
  <c r="F79" i="2"/>
  <c r="F78" i="2"/>
  <c r="F77" i="2"/>
  <c r="F76" i="2"/>
  <c r="F75" i="2"/>
  <c r="E120" i="2"/>
  <c r="F8" i="2"/>
  <c r="F9" i="2"/>
  <c r="F10" i="2"/>
  <c r="F11" i="2"/>
  <c r="F12" i="2"/>
  <c r="F7" i="2"/>
  <c r="I80" i="2"/>
  <c r="I77" i="2"/>
  <c r="G77" i="2" l="1"/>
  <c r="G78" i="2"/>
  <c r="G89" i="2"/>
  <c r="G97" i="2"/>
  <c r="G87" i="2"/>
  <c r="G79" i="2"/>
  <c r="G91" i="2"/>
  <c r="G98" i="2"/>
  <c r="G88" i="2"/>
  <c r="G99" i="2"/>
  <c r="G76" i="2"/>
  <c r="G86" i="2"/>
  <c r="G96" i="2"/>
  <c r="G11" i="2"/>
  <c r="G81" i="2"/>
  <c r="G101" i="2"/>
  <c r="G100" i="2"/>
  <c r="G90" i="2"/>
  <c r="G80" i="2"/>
  <c r="G9" i="2"/>
  <c r="G8" i="2"/>
  <c r="G14" i="2"/>
  <c r="G10" i="2"/>
  <c r="G12" i="2"/>
  <c r="E101" i="2" l="1"/>
  <c r="E91" i="2"/>
  <c r="E81" i="2"/>
  <c r="J100" i="2"/>
  <c r="J96" i="2"/>
  <c r="K96" i="2"/>
  <c r="J97" i="2"/>
  <c r="K97" i="2"/>
  <c r="J98" i="2"/>
  <c r="K98" i="2"/>
  <c r="J99" i="2"/>
  <c r="K99" i="2"/>
  <c r="K100" i="2"/>
  <c r="J95" i="2"/>
  <c r="K95" i="2"/>
  <c r="I99" i="2"/>
  <c r="I96" i="2"/>
  <c r="I97" i="2"/>
  <c r="I98" i="2"/>
  <c r="I100" i="2"/>
  <c r="I95" i="2"/>
  <c r="H96" i="2"/>
  <c r="H97" i="2"/>
  <c r="H98" i="2"/>
  <c r="H99" i="2"/>
  <c r="H100" i="2"/>
  <c r="H86" i="2"/>
  <c r="H95" i="2"/>
  <c r="K90" i="2"/>
  <c r="J89" i="2"/>
  <c r="J86" i="2"/>
  <c r="K86" i="2"/>
  <c r="J87" i="2"/>
  <c r="K87" i="2"/>
  <c r="J88" i="2"/>
  <c r="K88" i="2"/>
  <c r="K89" i="2"/>
  <c r="J90" i="2"/>
  <c r="J85" i="2"/>
  <c r="K85" i="2"/>
  <c r="I86" i="2"/>
  <c r="I87" i="2"/>
  <c r="I88" i="2"/>
  <c r="I89" i="2"/>
  <c r="I90" i="2"/>
  <c r="I85" i="2"/>
  <c r="H87" i="2"/>
  <c r="H88" i="2"/>
  <c r="H89" i="2"/>
  <c r="H90" i="2"/>
  <c r="H85" i="2"/>
  <c r="K77" i="2"/>
  <c r="J79" i="2"/>
  <c r="J76" i="2"/>
  <c r="K76" i="2"/>
  <c r="J77" i="2"/>
  <c r="J78" i="2"/>
  <c r="K78" i="2"/>
  <c r="K79" i="2"/>
  <c r="J80" i="2"/>
  <c r="K80" i="2"/>
  <c r="K75" i="2"/>
  <c r="J75" i="2"/>
  <c r="I76" i="2"/>
  <c r="I78" i="2"/>
  <c r="I79" i="2"/>
  <c r="I75" i="2"/>
  <c r="H76" i="2"/>
  <c r="H77" i="2"/>
  <c r="H78" i="2"/>
  <c r="H79" i="2"/>
  <c r="H80" i="2"/>
  <c r="H75" i="2"/>
  <c r="E103" i="2" l="1"/>
  <c r="E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tc={DF4B2A02-651D-4EA7-AC6C-939F87D73232}</author>
  </authors>
  <commentList>
    <comment ref="G6" authorId="0" shapeId="0" xr:uid="{DF4B2A02-651D-4EA7-AC6C-939F87D7323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drop_off on a stage to previous stage</t>
      </text>
    </comment>
  </commentList>
</comments>
</file>

<file path=xl/sharedStrings.xml><?xml version="1.0" encoding="utf-8"?>
<sst xmlns="http://schemas.openxmlformats.org/spreadsheetml/2006/main" count="481" uniqueCount="175">
  <si>
    <t>view_item</t>
  </si>
  <si>
    <t>add_to_cart</t>
  </si>
  <si>
    <t>event_order</t>
  </si>
  <si>
    <t>event_name</t>
  </si>
  <si>
    <r>
      <t>WITH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DISTINCT</t>
    </r>
  </si>
  <si>
    <r>
      <t xml:space="preserve">  </t>
    </r>
    <r>
      <rPr>
        <sz val="9"/>
        <color rgb="FF000000"/>
        <rFont val="Consolas"/>
        <family val="3"/>
        <charset val="238"/>
      </rPr>
      <t>user_pseudo_id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</si>
  <si>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</si>
  <si>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event_timestamp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</si>
  <si>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event_date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</si>
  <si>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event_value_in_usd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</si>
  <si>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user_id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</si>
  <si>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user_first_touch_timestamp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</si>
  <si>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</si>
  <si>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mobile_model_name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</si>
  <si>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mobile_brand_name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</si>
  <si>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operating_system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</si>
  <si>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3367D6"/>
        <rFont val="Consolas"/>
        <family val="3"/>
        <charset val="238"/>
      </rPr>
      <t>language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</si>
  <si>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is_limited_ad_tracking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</si>
  <si>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browser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</si>
  <si>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browser_version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</si>
  <si>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</si>
  <si>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medium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</si>
  <si>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name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</si>
  <si>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traffic_source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</si>
  <si>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platform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</si>
  <si>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total_item_quantity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</si>
  <si>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purchase_revenue_in_usd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</si>
  <si>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refund_value_in_usd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</si>
  <si>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shipping_value_in_usd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</si>
  <si>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tax_value_in_usd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</si>
  <si>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transaction_id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</si>
  <si>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page_title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</si>
  <si>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page_location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</si>
  <si>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3367D6"/>
        <rFont val="Consolas"/>
        <family val="3"/>
        <charset val="238"/>
      </rPr>
      <t>source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</si>
  <si>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page_referrer</t>
    </r>
    <r>
      <rPr>
        <sz val="9"/>
        <color rgb="FF3A474E"/>
        <rFont val="Consolas"/>
        <family val="3"/>
        <charset val="238"/>
      </rPr>
      <t>,</t>
    </r>
  </si>
  <si>
    <r>
      <t xml:space="preserve">  </t>
    </r>
    <r>
      <rPr>
        <sz val="9"/>
        <color rgb="FF000000"/>
        <rFont val="Consolas"/>
        <family val="3"/>
        <charset val="238"/>
      </rPr>
      <t>campaign</t>
    </r>
    <r>
      <rPr>
        <sz val="9"/>
        <color rgb="FF3A474E"/>
        <rFont val="Consolas"/>
        <family val="3"/>
        <charset val="238"/>
      </rPr>
      <t>,</t>
    </r>
  </si>
  <si>
    <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D904F"/>
        <rFont val="Consolas"/>
        <family val="3"/>
        <charset val="238"/>
      </rPr>
      <t>`turing_data_analytics.raw_events`</t>
    </r>
  </si>
  <si>
    <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tab1</t>
    </r>
  </si>
  <si>
    <r>
      <t>WHERE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800000"/>
        <rFont val="Consolas"/>
        <family val="3"/>
        <charset val="238"/>
      </rPr>
      <t>first_event_timestamp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F4511E"/>
        <rFont val="Consolas"/>
        <family val="3"/>
        <charset val="238"/>
      </rPr>
      <t>1</t>
    </r>
  </si>
  <si>
    <t>WHERE</t>
  </si>
  <si>
    <t>SELECT</t>
  </si>
  <si>
    <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3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</si>
  <si>
    <r>
      <t>tab2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</si>
  <si>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*</t>
    </r>
  </si>
  <si>
    <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3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</si>
  <si>
    <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tab2</t>
    </r>
  </si>
  <si>
    <r>
      <t xml:space="preserve"> 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IN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LIMIT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3</t>
    </r>
    <r>
      <rPr>
        <sz val="9"/>
        <color rgb="FF37474F"/>
        <rFont val="Consolas"/>
        <family val="3"/>
        <charset val="238"/>
      </rPr>
      <t>))</t>
    </r>
  </si>
  <si>
    <r>
      <t> 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</si>
  <si>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>,</t>
    </r>
  </si>
  <si>
    <t>Result table</t>
  </si>
  <si>
    <t>United States</t>
  </si>
  <si>
    <t>page_view</t>
  </si>
  <si>
    <t>add_shipping_info</t>
  </si>
  <si>
    <t>add_payment_info</t>
  </si>
  <si>
    <t>purchase</t>
  </si>
  <si>
    <t>India</t>
  </si>
  <si>
    <t>Canada</t>
  </si>
  <si>
    <t>/*used query 2, wrapped in CTE*/</t>
  </si>
  <si>
    <t>/*identifying top 3 countries by they overal number of events - result: 844.161 rows; United States, India, Canada*/</t>
  </si>
  <si>
    <t>/*filtering out 6 idetified events: 'page_view', 'view_item', 'add_to_cart', 'add_shipping_info', 'add_payment_info', 'purchase'; explored in additional query SELECT DISTINCT event_name, count(*) FROM tab2; 221.224 rows after filtering*/</t>
  </si>
  <si>
    <t>/*creating CTE for total number of events per each event, creating rank column to add event order by number of orders DESC*/</t>
  </si>
  <si>
    <t>/*creating CTE for 1st top country count of events*/</t>
  </si>
  <si>
    <t>/*creating CTE for 2nd top country count of events, used OFFSET 1 to retrieve 2nd top*/</t>
  </si>
  <si>
    <t>/*creating CTE for 3rd top country count of events, used OFFSET 2 to toretrieve 3rd top*/</t>
  </si>
  <si>
    <t>/*creating final table showing number of events per 3 top countries, adding fields to create full_perc and perc_drop by countries; validated results in spreadsheet*/</t>
  </si>
  <si>
    <r>
      <t xml:space="preserve">  </t>
    </r>
    <r>
      <rPr>
        <sz val="9"/>
        <color rgb="FF3367D6"/>
        <rFont val="Consolas"/>
        <family val="3"/>
        <charset val="238"/>
      </rPr>
      <t>ROW_NUMBER</t>
    </r>
    <r>
      <rPr>
        <sz val="9"/>
        <color rgb="FF37474F"/>
        <rFont val="Consolas"/>
        <family val="3"/>
        <charset val="238"/>
      </rPr>
      <t>()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OVER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PARTITION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user_pseudo_id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first_event_timestamp</t>
    </r>
    <r>
      <rPr>
        <sz val="9"/>
        <color rgb="FF3A474E"/>
        <rFont val="Consolas"/>
        <family val="3"/>
        <charset val="238"/>
      </rPr>
      <t>,</t>
    </r>
  </si>
  <si>
    <r>
      <t>tab3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</si>
  <si>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 xml:space="preserve">  </t>
    </r>
    <r>
      <rPr>
        <sz val="9"/>
        <color rgb="FF3367D6"/>
        <rFont val="Consolas"/>
        <family val="3"/>
        <charset val="238"/>
      </rPr>
      <t>AND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IN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0D904F"/>
        <rFont val="Consolas"/>
        <family val="3"/>
        <charset val="238"/>
      </rPr>
      <t>'page_view'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D904F"/>
        <rFont val="Consolas"/>
        <family val="3"/>
        <charset val="238"/>
      </rPr>
      <t>'view_item'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D904F"/>
        <rFont val="Consolas"/>
        <family val="3"/>
        <charset val="238"/>
      </rPr>
      <t>'add_to_cart'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D904F"/>
        <rFont val="Consolas"/>
        <family val="3"/>
        <charset val="238"/>
      </rPr>
      <t>'add_shipping_info'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D904F"/>
        <rFont val="Consolas"/>
        <family val="3"/>
        <charset val="238"/>
      </rPr>
      <t>'add_payment_info'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0D904F"/>
        <rFont val="Consolas"/>
        <family val="3"/>
        <charset val="238"/>
      </rPr>
      <t>'purchase'</t>
    </r>
    <r>
      <rPr>
        <sz val="9"/>
        <color rgb="FF37474F"/>
        <rFont val="Consolas"/>
        <family val="3"/>
        <charset val="238"/>
      </rPr>
      <t>))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</si>
  <si>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</si>
  <si>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</si>
  <si>
    <r>
      <t> 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total_number_of_events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</si>
  <si>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3367D6"/>
        <rFont val="Consolas"/>
        <family val="3"/>
        <charset val="238"/>
      </rPr>
      <t>RANK</t>
    </r>
    <r>
      <rPr>
        <sz val="9"/>
        <color rgb="FF37474F"/>
        <rFont val="Consolas"/>
        <family val="3"/>
        <charset val="238"/>
      </rPr>
      <t>()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OVER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event_order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</si>
  <si>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tab3</t>
    </r>
  </si>
  <si>
    <r>
      <t> 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</si>
  <si>
    <r>
      <t> 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3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</si>
  <si>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</si>
  <si>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</si>
  <si>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first_country_events_UnitedStates</t>
    </r>
  </si>
  <si>
    <r>
      <t> 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tab3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</si>
  <si>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367D6"/>
        <rFont val="Consolas"/>
        <family val="3"/>
        <charset val="238"/>
      </rPr>
      <t>WHERE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8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LIMIT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7474F"/>
        <rFont val="Consolas"/>
        <family val="3"/>
        <charset val="238"/>
      </rPr>
      <t>))</t>
    </r>
  </si>
  <si>
    <r>
      <t> 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2</t>
    </r>
  </si>
  <si>
    <r>
      <t> 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3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</si>
  <si>
    <r>
      <t>country2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</si>
  <si>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</si>
  <si>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second_country_events_India</t>
    </r>
  </si>
  <si>
    <r>
      <t> </t>
    </r>
    <r>
      <rPr>
        <sz val="9"/>
        <color rgb="FF3367D6"/>
        <rFont val="Consolas"/>
        <family val="3"/>
        <charset val="238"/>
      </rPr>
      <t>WHERE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8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LIMIT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OFFSET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7474F"/>
        <rFont val="Consolas"/>
        <family val="3"/>
        <charset val="238"/>
      </rPr>
      <t>))</t>
    </r>
  </si>
  <si>
    <r>
      <t> 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</si>
  <si>
    <r>
      <t> 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third_country_events_Canada</t>
    </r>
  </si>
  <si>
    <r>
      <t> </t>
    </r>
    <r>
      <rPr>
        <sz val="9"/>
        <color rgb="FF3367D6"/>
        <rFont val="Consolas"/>
        <family val="3"/>
        <charset val="238"/>
      </rPr>
      <t>WHERE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8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</t>
    </r>
    <r>
      <rPr>
        <sz val="9"/>
        <color rgb="FF3A474E"/>
        <rFont val="Consolas"/>
        <family val="3"/>
        <charset val="238"/>
      </rPr>
      <t xml:space="preserve">, </t>
    </r>
    <r>
      <rPr>
        <sz val="9"/>
        <color rgb="FF3367D6"/>
        <rFont val="Consolas"/>
        <family val="3"/>
        <charset val="238"/>
      </rPr>
      <t>COUNT</t>
    </r>
    <r>
      <rPr>
        <sz val="9"/>
        <color rgb="FF37474F"/>
        <rFont val="Consolas"/>
        <family val="3"/>
        <charset val="238"/>
      </rPr>
      <t>(*)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tab2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LIMIT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OFFSET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7474F"/>
        <rFont val="Consolas"/>
        <family val="3"/>
        <charset val="238"/>
      </rPr>
      <t>))</t>
    </r>
  </si>
  <si>
    <r>
      <t> 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3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7474F"/>
        <rFont val="Consolas"/>
        <family val="3"/>
        <charset val="238"/>
      </rPr>
      <t>)</t>
    </r>
  </si>
  <si>
    <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event_order</t>
    </r>
    <r>
      <rPr>
        <sz val="9"/>
        <color rgb="FF3A474E"/>
        <rFont val="Consolas"/>
        <family val="3"/>
        <charset val="238"/>
      </rPr>
      <t>,</t>
    </r>
  </si>
  <si>
    <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>,</t>
    </r>
  </si>
  <si>
    <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first_country_events_UnitedStates</t>
    </r>
    <r>
      <rPr>
        <sz val="9"/>
        <color rgb="FF3A474E"/>
        <rFont val="Consolas"/>
        <family val="3"/>
        <charset val="238"/>
      </rPr>
      <t>,</t>
    </r>
  </si>
  <si>
    <r>
      <t>country2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second_country_events_India</t>
    </r>
    <r>
      <rPr>
        <sz val="9"/>
        <color rgb="FF3A474E"/>
        <rFont val="Consolas"/>
        <family val="3"/>
        <charset val="238"/>
      </rPr>
      <t>,</t>
    </r>
  </si>
  <si>
    <r>
      <t>country3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third_country_events_Canada</t>
    </r>
    <r>
      <rPr>
        <sz val="9"/>
        <color rgb="FF3A474E"/>
        <rFont val="Consolas"/>
        <family val="3"/>
        <charset val="238"/>
      </rPr>
      <t>,</t>
    </r>
  </si>
  <si>
    <r>
      <t>ROUND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total_number_of_events</t>
    </r>
    <r>
      <rPr>
        <sz val="9"/>
        <color rgb="FF37474F"/>
        <rFont val="Consolas"/>
        <family val="3"/>
        <charset val="238"/>
      </rPr>
      <t>/(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MAX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total_number_of_events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4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full_perc</t>
    </r>
    <r>
      <rPr>
        <sz val="9"/>
        <color rgb="FF3A474E"/>
        <rFont val="Consolas"/>
        <family val="3"/>
        <charset val="238"/>
      </rPr>
      <t>,</t>
    </r>
  </si>
  <si>
    <r>
      <t>ROUND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first_country_events_UnitedStates</t>
    </r>
    <r>
      <rPr>
        <sz val="9"/>
        <color rgb="FF37474F"/>
        <rFont val="Consolas"/>
        <family val="3"/>
        <charset val="238"/>
      </rPr>
      <t>/(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MAX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first_country_events_UnitedStates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4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first_country_perc_drop</t>
    </r>
    <r>
      <rPr>
        <sz val="9"/>
        <color rgb="FF3A474E"/>
        <rFont val="Consolas"/>
        <family val="3"/>
        <charset val="238"/>
      </rPr>
      <t>,</t>
    </r>
  </si>
  <si>
    <r>
      <t>ROUND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country2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second_country_events_India</t>
    </r>
    <r>
      <rPr>
        <sz val="9"/>
        <color rgb="FF37474F"/>
        <rFont val="Consolas"/>
        <family val="3"/>
        <charset val="238"/>
      </rPr>
      <t>/(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MAX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second_country_events_India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country2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4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second_country_perc_drop</t>
    </r>
    <r>
      <rPr>
        <sz val="9"/>
        <color rgb="FF3A474E"/>
        <rFont val="Consolas"/>
        <family val="3"/>
        <charset val="238"/>
      </rPr>
      <t>,</t>
    </r>
  </si>
  <si>
    <r>
      <t>ROUND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third_country_events_Canada</t>
    </r>
    <r>
      <rPr>
        <sz val="9"/>
        <color rgb="FF37474F"/>
        <rFont val="Consolas"/>
        <family val="3"/>
        <charset val="238"/>
      </rPr>
      <t>/(</t>
    </r>
    <r>
      <rPr>
        <sz val="9"/>
        <color rgb="FF3367D6"/>
        <rFont val="Consolas"/>
        <family val="3"/>
        <charset val="238"/>
      </rPr>
      <t>SELECT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MAX</t>
    </r>
    <r>
      <rPr>
        <sz val="9"/>
        <color rgb="FF37474F"/>
        <rFont val="Consolas"/>
        <family val="3"/>
        <charset val="238"/>
      </rPr>
      <t>(</t>
    </r>
    <r>
      <rPr>
        <sz val="9"/>
        <color rgb="FF000000"/>
        <rFont val="Consolas"/>
        <family val="3"/>
        <charset val="238"/>
      </rPr>
      <t>third_country_events_Canada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4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third_country_perc_drop</t>
    </r>
  </si>
  <si>
    <r>
      <t>FROM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</si>
  <si>
    <r>
      <t>JOIN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country1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</si>
  <si>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</si>
  <si>
    <r>
      <t>JOIN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country2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</si>
  <si>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country2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</si>
  <si>
    <r>
      <t>JOIN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country3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</si>
  <si>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</si>
  <si>
    <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event_order</t>
    </r>
  </si>
  <si>
    <t>first_country_events_UnitedStates</t>
  </si>
  <si>
    <t>second_country_events_India</t>
  </si>
  <si>
    <t>third_country_events_Canada</t>
  </si>
  <si>
    <t>full_perc</t>
  </si>
  <si>
    <t>first_country_perc_drop</t>
  </si>
  <si>
    <t>second_country_perc_drop</t>
  </si>
  <si>
    <t>third_country_perc_drop</t>
  </si>
  <si>
    <t>0.2282</t>
  </si>
  <si>
    <t>0.2278</t>
  </si>
  <si>
    <t>0.2288</t>
  </si>
  <si>
    <t>0.2299</t>
  </si>
  <si>
    <t>0.0473</t>
  </si>
  <si>
    <t>0.0459</t>
  </si>
  <si>
    <t>0.0491</t>
  </si>
  <si>
    <t>0.0363</t>
  </si>
  <si>
    <t>0.0364</t>
  </si>
  <si>
    <t>0.0347</t>
  </si>
  <si>
    <t>0.0377</t>
  </si>
  <si>
    <t>0.0214</t>
  </si>
  <si>
    <t>0.0213</t>
  </si>
  <si>
    <t>0.0207</t>
  </si>
  <si>
    <t>0.023</t>
  </si>
  <si>
    <t>0.0165</t>
  </si>
  <si>
    <t>0.0164</t>
  </si>
  <si>
    <t>0.016</t>
  </si>
  <si>
    <t>0.0175</t>
  </si>
  <si>
    <t>SQL code for 6 events by countries by category - additional slices for funnel analysis</t>
  </si>
  <si>
    <t>/*creating table top 3 countries events by category*/</t>
  </si>
  <si>
    <t>/*creating CTE for 1st top country count of events, added category*/</t>
  </si>
  <si>
    <t>/*creating CTE for 2nd top country count of events, used OFFSET 1 to retrieve 2nd top, added category*/</t>
  </si>
  <si>
    <t>/*creating CTE for 3rd top country count of events, used OFFSET 2 to toretrieve 3rd top, added category*/</t>
  </si>
  <si>
    <t>/*creating final table showing number of events per 3 top countries by category; validated results in spreadsheet by aggregations per country, event_name total*/</t>
  </si>
  <si>
    <r>
      <t> </t>
    </r>
    <r>
      <rPr>
        <sz val="9"/>
        <color rgb="FF0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>,</t>
    </r>
  </si>
  <si>
    <r>
      <t> </t>
    </r>
    <r>
      <rPr>
        <sz val="9"/>
        <color rgb="FF0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 xml:space="preserve">, </t>
    </r>
  </si>
  <si>
    <r>
      <t> </t>
    </r>
    <r>
      <rPr>
        <sz val="9"/>
        <color rgb="FF3367D6"/>
        <rFont val="Consolas"/>
        <family val="3"/>
        <charset val="238"/>
      </rPr>
      <t>GROUP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1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3</t>
    </r>
  </si>
  <si>
    <r>
      <t>RANK</t>
    </r>
    <r>
      <rPr>
        <sz val="9"/>
        <color rgb="FF37474F"/>
        <rFont val="Consolas"/>
        <family val="3"/>
        <charset val="238"/>
      </rPr>
      <t>()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OVER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7474F"/>
        <rFont val="Consolas"/>
        <family val="3"/>
        <charset val="238"/>
      </rPr>
      <t>(</t>
    </r>
    <r>
      <rPr>
        <sz val="9"/>
        <color rgb="FF3367D6"/>
        <rFont val="Consolas"/>
        <family val="3"/>
        <charset val="238"/>
      </rPr>
      <t>PARTITION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first_country_events_UnitedStates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DESC</t>
    </r>
    <r>
      <rPr>
        <sz val="9"/>
        <color rgb="FF37474F"/>
        <rFont val="Consolas"/>
        <family val="3"/>
        <charset val="238"/>
      </rPr>
      <t>)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AS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event_order</t>
    </r>
    <r>
      <rPr>
        <sz val="9"/>
        <color rgb="FF3A474E"/>
        <rFont val="Consolas"/>
        <family val="3"/>
        <charset val="238"/>
      </rPr>
      <t>,</t>
    </r>
  </si>
  <si>
    <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>,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</si>
  <si>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AND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country1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category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</si>
  <si>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country2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AND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country2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category</t>
    </r>
  </si>
  <si>
    <r>
      <t>ON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event_name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AND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000000"/>
        <rFont val="Consolas"/>
        <family val="3"/>
        <charset val="238"/>
      </rPr>
      <t>events</t>
    </r>
    <r>
      <rPr>
        <sz val="9"/>
        <color rgb="FF3A474E"/>
        <rFont val="Consolas"/>
        <family val="3"/>
        <charset val="238"/>
      </rPr>
      <t>.</t>
    </r>
    <r>
      <rPr>
        <sz val="9"/>
        <color rgb="FF800000"/>
        <rFont val="Consolas"/>
        <family val="3"/>
        <charset val="238"/>
      </rPr>
      <t>category</t>
    </r>
    <r>
      <rPr>
        <sz val="9"/>
        <color rgb="FF3A474E"/>
        <rFont val="Consolas"/>
        <family val="3"/>
        <charset val="238"/>
      </rPr>
      <t xml:space="preserve"> = </t>
    </r>
    <r>
      <rPr>
        <sz val="9"/>
        <color rgb="FF000000"/>
        <rFont val="Consolas"/>
        <family val="3"/>
        <charset val="238"/>
      </rPr>
      <t>country3</t>
    </r>
    <r>
      <rPr>
        <sz val="9"/>
        <color rgb="FF3A474E"/>
        <rFont val="Consolas"/>
        <family val="3"/>
        <charset val="238"/>
      </rPr>
      <t>.</t>
    </r>
    <r>
      <rPr>
        <sz val="9"/>
        <color rgb="FF000000"/>
        <rFont val="Consolas"/>
        <family val="3"/>
        <charset val="238"/>
      </rPr>
      <t>category</t>
    </r>
  </si>
  <si>
    <r>
      <t>ORDER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3367D6"/>
        <rFont val="Consolas"/>
        <family val="3"/>
        <charset val="238"/>
      </rPr>
      <t>BY</t>
    </r>
    <r>
      <rPr>
        <sz val="9"/>
        <color rgb="FF3A474E"/>
        <rFont val="Consolas"/>
        <family val="3"/>
        <charset val="238"/>
      </rPr>
      <t xml:space="preserve"> </t>
    </r>
    <r>
      <rPr>
        <sz val="9"/>
        <color rgb="FFF4511E"/>
        <rFont val="Consolas"/>
        <family val="3"/>
        <charset val="238"/>
      </rPr>
      <t>2</t>
    </r>
    <r>
      <rPr>
        <sz val="9"/>
        <color rgb="FF3A474E"/>
        <rFont val="Consolas"/>
        <family val="3"/>
        <charset val="238"/>
      </rPr>
      <t>,</t>
    </r>
    <r>
      <rPr>
        <sz val="9"/>
        <color rgb="FFF4511E"/>
        <rFont val="Consolas"/>
        <family val="3"/>
        <charset val="238"/>
      </rPr>
      <t>1</t>
    </r>
  </si>
  <si>
    <t>category</t>
  </si>
  <si>
    <t>desktop</t>
  </si>
  <si>
    <t>mobile</t>
  </si>
  <si>
    <t>tablet</t>
  </si>
  <si>
    <t>SQL code for table of selected 6 events by countries plus perc_drop calculations (all the columns created in SQL)</t>
  </si>
  <si>
    <t>Total</t>
  </si>
  <si>
    <t>view item</t>
  </si>
  <si>
    <t>add to cart</t>
  </si>
  <si>
    <t>page view</t>
  </si>
  <si>
    <t>add shipping info</t>
  </si>
  <si>
    <t>add payment info</t>
  </si>
  <si>
    <t>Desktop</t>
  </si>
  <si>
    <t>Mobile</t>
  </si>
  <si>
    <t>Tablet</t>
  </si>
  <si>
    <t xml:space="preserve"> </t>
  </si>
  <si>
    <t>Funnel by top 3 countries (United States, India, Canada)</t>
  </si>
  <si>
    <t>Funnel by top 3 countries by category</t>
  </si>
  <si>
    <t>Total number of events</t>
  </si>
  <si>
    <t>Drop-off per stage</t>
  </si>
  <si>
    <t>conversion rate</t>
  </si>
  <si>
    <t>total</t>
  </si>
  <si>
    <t>drop_off</t>
  </si>
  <si>
    <t>number of events</t>
  </si>
  <si>
    <t>event order</t>
  </si>
  <si>
    <t>event name</t>
  </si>
  <si>
    <t>pageview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</si>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</sst>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38"/>
      <scheme val="minor"/>
    </font>
    <font>
      <sz val="9"/>
      <color rgb="FFD81B60"/>
      <name val="Consolas"/>
      <family val="3"/>
      <charset val="238"/>
    </font>
    <font>
      <sz val="9"/>
      <color rgb="FF000000"/>
      <name val="Arial"/>
      <family val="2"/>
      <charset val="238"/>
      <scheme val="minor"/>
    </font>
    <font>
      <sz val="9"/>
      <color rgb="FF3367D6"/>
      <name val="Consolas"/>
      <family val="3"/>
      <charset val="238"/>
    </font>
    <font>
      <sz val="9"/>
      <color rgb="FF3A474E"/>
      <name val="Consolas"/>
      <family val="3"/>
      <charset val="238"/>
    </font>
    <font>
      <sz val="9"/>
      <color rgb="FF000000"/>
      <name val="Consolas"/>
      <family val="3"/>
      <charset val="238"/>
    </font>
    <font>
      <sz val="9"/>
      <color rgb="FF37474F"/>
      <name val="Consolas"/>
      <family val="3"/>
      <charset val="238"/>
    </font>
    <font>
      <sz val="9"/>
      <color rgb="FF0D904F"/>
      <name val="Consolas"/>
      <family val="3"/>
      <charset val="238"/>
    </font>
    <font>
      <sz val="9"/>
      <color rgb="FFF4511E"/>
      <name val="Consolas"/>
      <family val="3"/>
      <charset val="238"/>
    </font>
    <font>
      <sz val="9"/>
      <color rgb="FF800000"/>
      <name val="Consolas"/>
      <family val="3"/>
      <charset val="238"/>
    </font>
    <font>
      <b/>
      <sz val="10"/>
      <color rgb="FF000000"/>
      <name val="Arial"/>
      <family val="2"/>
      <charset val="238"/>
      <scheme val="minor"/>
    </font>
    <font>
      <sz val="10"/>
      <color theme="0"/>
      <name val="Arial"/>
      <family val="2"/>
      <charset val="238"/>
      <scheme val="minor"/>
    </font>
    <font>
      <b/>
      <sz val="10"/>
      <color theme="0"/>
      <name val="Arial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2"/>
      <color rgb="FF000000"/>
      <name val="Arial"/>
      <family val="2"/>
      <charset val="238"/>
      <scheme val="minor"/>
    </font>
    <font>
      <b/>
      <sz val="12"/>
      <color theme="0"/>
      <name val="Arial"/>
      <family val="2"/>
      <charset val="238"/>
      <scheme val="minor"/>
    </font>
    <font>
      <b/>
      <sz val="14"/>
      <color rgb="FF000000"/>
      <name val="Arial"/>
      <family val="2"/>
      <charset val="238"/>
      <scheme val="minor"/>
    </font>
    <font>
      <b/>
      <sz val="14"/>
      <color theme="0"/>
      <name val="Arial"/>
      <family val="2"/>
      <charset val="238"/>
      <scheme val="minor"/>
    </font>
    <font>
      <sz val="10"/>
      <color theme="0"/>
      <name val="Arial"/>
      <family val="2"/>
      <charset val="238"/>
    </font>
    <font>
      <b/>
      <sz val="12"/>
      <color theme="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horizontal="center" wrapText="1"/>
    </xf>
    <xf numFmtId="1" fontId="12" fillId="0" borderId="0" xfId="0" applyNumberFormat="1" applyFont="1"/>
    <xf numFmtId="2" fontId="12" fillId="0" borderId="0" xfId="0" applyNumberFormat="1" applyFont="1"/>
    <xf numFmtId="0" fontId="13" fillId="0" borderId="0" xfId="0" applyFont="1"/>
    <xf numFmtId="0" fontId="14" fillId="0" borderId="0" xfId="0" applyFont="1"/>
    <xf numFmtId="3" fontId="12" fillId="0" borderId="0" xfId="0" applyNumberFormat="1" applyFont="1"/>
    <xf numFmtId="0" fontId="15" fillId="0" borderId="0" xfId="0" applyFont="1"/>
    <xf numFmtId="0" fontId="16" fillId="0" borderId="0" xfId="0" applyFont="1"/>
    <xf numFmtId="10" fontId="15" fillId="0" borderId="0" xfId="0" applyNumberFormat="1" applyFont="1"/>
    <xf numFmtId="3" fontId="16" fillId="0" borderId="0" xfId="0" applyNumberFormat="1" applyFont="1"/>
    <xf numFmtId="0" fontId="15" fillId="3" borderId="0" xfId="0" applyFont="1" applyFill="1"/>
    <xf numFmtId="0" fontId="15" fillId="4" borderId="0" xfId="0" applyFont="1" applyFill="1"/>
    <xf numFmtId="0" fontId="16" fillId="4" borderId="0" xfId="0" applyFont="1" applyFill="1"/>
    <xf numFmtId="0" fontId="15" fillId="5" borderId="0" xfId="0" applyFont="1" applyFill="1"/>
    <xf numFmtId="0" fontId="16" fillId="5" borderId="0" xfId="0" applyFont="1" applyFill="1"/>
    <xf numFmtId="0" fontId="17" fillId="0" borderId="0" xfId="0" applyFont="1"/>
    <xf numFmtId="0" fontId="18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wrapText="1"/>
    </xf>
    <xf numFmtId="9" fontId="12" fillId="0" borderId="0" xfId="0" applyNumberFormat="1" applyFont="1"/>
    <xf numFmtId="10" fontId="12" fillId="0" borderId="0" xfId="0" applyNumberFormat="1" applyFont="1"/>
    <xf numFmtId="10" fontId="19" fillId="0" borderId="0" xfId="0" applyNumberFormat="1" applyFont="1"/>
    <xf numFmtId="10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A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 baseline="0"/>
              <a:t>Conversion rate by top 3 countries</a:t>
            </a:r>
            <a:endParaRPr lang="en-US" sz="1200"/>
          </a:p>
        </c:rich>
      </c:tx>
      <c:layout>
        <c:manualLayout>
          <c:xMode val="edge"/>
          <c:yMode val="edge"/>
          <c:x val="0.32392565091423275"/>
          <c:y val="2.3669326430330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'Funnel Overview'!$M$6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Overview'!$L$7:$L$12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Overview'!$M$7:$M$12</c:f>
              <c:numCache>
                <c:formatCode>0.00</c:formatCode>
                <c:ptCount val="6"/>
                <c:pt idx="0" formatCode="0">
                  <c:v>100</c:v>
                </c:pt>
                <c:pt idx="1">
                  <c:v>22.78</c:v>
                </c:pt>
                <c:pt idx="2">
                  <c:v>4.7300000000000004</c:v>
                </c:pt>
                <c:pt idx="3">
                  <c:v>3.64</c:v>
                </c:pt>
                <c:pt idx="4">
                  <c:v>2.13</c:v>
                </c:pt>
                <c:pt idx="5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A90-A03E-486731B67AC2}"/>
            </c:ext>
          </c:extLst>
        </c:ser>
        <c:ser>
          <c:idx val="1"/>
          <c:order val="1"/>
          <c:tx>
            <c:strRef>
              <c:f>'Funnel Overview'!$N$6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Overview'!$L$7:$L$12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Overview'!$N$7:$N$12</c:f>
              <c:numCache>
                <c:formatCode>0.00</c:formatCode>
                <c:ptCount val="6"/>
                <c:pt idx="0" formatCode="0">
                  <c:v>100</c:v>
                </c:pt>
                <c:pt idx="1">
                  <c:v>22.88</c:v>
                </c:pt>
                <c:pt idx="2">
                  <c:v>4.59</c:v>
                </c:pt>
                <c:pt idx="3">
                  <c:v>3.47</c:v>
                </c:pt>
                <c:pt idx="4">
                  <c:v>2.0699999999999998</c:v>
                </c:pt>
                <c:pt idx="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4A90-A03E-486731B67AC2}"/>
            </c:ext>
          </c:extLst>
        </c:ser>
        <c:ser>
          <c:idx val="2"/>
          <c:order val="2"/>
          <c:tx>
            <c:strRef>
              <c:f>'Funnel Overview'!$O$6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Overview'!$L$7:$L$12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Overview'!$O$7:$O$12</c:f>
              <c:numCache>
                <c:formatCode>0.00</c:formatCode>
                <c:ptCount val="6"/>
                <c:pt idx="0" formatCode="0">
                  <c:v>100</c:v>
                </c:pt>
                <c:pt idx="1">
                  <c:v>22.99</c:v>
                </c:pt>
                <c:pt idx="2">
                  <c:v>4.91</c:v>
                </c:pt>
                <c:pt idx="3">
                  <c:v>3.77</c:v>
                </c:pt>
                <c:pt idx="4">
                  <c:v>2.2999999999999998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1-4A90-A03E-486731B67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3755296"/>
        <c:axId val="1376748047"/>
      </c:barChart>
      <c:catAx>
        <c:axId val="1873755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48047"/>
        <c:crosses val="autoZero"/>
        <c:auto val="1"/>
        <c:lblAlgn val="ctr"/>
        <c:lblOffset val="100"/>
        <c:noMultiLvlLbl val="0"/>
      </c:catAx>
      <c:valAx>
        <c:axId val="1376748047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Percent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834456837759769"/>
              <c:y val="0.1134326171112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5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485305773419928E-2"/>
          <c:y val="7.2649877363043722E-2"/>
          <c:w val="0.34126718058435535"/>
          <c:h val="0.10276878018783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 b="1" baseline="0"/>
              <a:t>Conversion rate by category</a:t>
            </a:r>
            <a:endParaRPr lang="en-US" sz="1400" b="1"/>
          </a:p>
        </c:rich>
      </c:tx>
      <c:layout>
        <c:manualLayout>
          <c:xMode val="edge"/>
          <c:yMode val="edge"/>
          <c:x val="0.40930203944549942"/>
          <c:y val="4.2328590140272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4511531026286"/>
          <c:y val="0.28388137287092874"/>
          <c:w val="0.79204337549340609"/>
          <c:h val="0.680338499980278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'Funnel Overview'!$I$104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Overview'!$B$95:$B$100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Overview'!$I$105:$I$110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22.8672551545042</c:v>
                </c:pt>
                <c:pt idx="2">
                  <c:v>4.6817244159624698</c:v>
                </c:pt>
                <c:pt idx="3">
                  <c:v>3.6073676164148298</c:v>
                </c:pt>
                <c:pt idx="4">
                  <c:v>2.13300662834166</c:v>
                </c:pt>
                <c:pt idx="5">
                  <c:v>1.6272421700750801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D-48ED-B74A-44DB7BAA226A}"/>
            </c:ext>
          </c:extLst>
        </c:ser>
        <c:ser>
          <c:idx val="1"/>
          <c:order val="1"/>
          <c:tx>
            <c:strRef>
              <c:f>'Funnel Overview'!$J$104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Overview'!$B$95:$B$100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Overview'!$J$105:$J$110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22.6969973264925</c:v>
                </c:pt>
                <c:pt idx="2">
                  <c:v>4.8200404889582602</c:v>
                </c:pt>
                <c:pt idx="3">
                  <c:v>3.6826407454913501</c:v>
                </c:pt>
                <c:pt idx="4">
                  <c:v>2.1666228808975601</c:v>
                </c:pt>
                <c:pt idx="5">
                  <c:v>1.6952819545967299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D-48ED-B74A-44DB7BAA226A}"/>
            </c:ext>
          </c:extLst>
        </c:ser>
        <c:ser>
          <c:idx val="2"/>
          <c:order val="2"/>
          <c:tx>
            <c:strRef>
              <c:f>'Funnel Overview'!$K$104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Overview'!$B$95:$B$100</c:f>
              <c:strCache>
                <c:ptCount val="6"/>
                <c:pt idx="0">
                  <c:v>page view</c:v>
                </c:pt>
                <c:pt idx="1">
                  <c:v>view item</c:v>
                </c:pt>
                <c:pt idx="2">
                  <c:v>add to cart</c:v>
                </c:pt>
                <c:pt idx="3">
                  <c:v>add shipping info</c:v>
                </c:pt>
                <c:pt idx="4">
                  <c:v>add payment info</c:v>
                </c:pt>
                <c:pt idx="5">
                  <c:v>purchase</c:v>
                </c:pt>
              </c:strCache>
            </c:strRef>
          </c:cat>
          <c:val>
            <c:numRef>
              <c:f>'Funnel Overview'!$K$105:$K$110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23.6884802595998</c:v>
                </c:pt>
                <c:pt idx="2">
                  <c:v>4.5429962141698201</c:v>
                </c:pt>
                <c:pt idx="3">
                  <c:v>3.3261222282314802</c:v>
                </c:pt>
                <c:pt idx="4">
                  <c:v>1.7847485127095699</c:v>
                </c:pt>
                <c:pt idx="5">
                  <c:v>1.4061654948620901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D-48ED-B74A-44DB7BAA2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3755296"/>
        <c:axId val="1376748047"/>
      </c:barChart>
      <c:catAx>
        <c:axId val="1873755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48047"/>
        <c:crossesAt val="0"/>
        <c:auto val="1"/>
        <c:lblAlgn val="ctr"/>
        <c:lblOffset val="100"/>
        <c:noMultiLvlLbl val="0"/>
      </c:catAx>
      <c:valAx>
        <c:axId val="1376748047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310811277998377"/>
              <c:y val="0.16569596881883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5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272928660434746"/>
          <c:w val="0.41281241722578144"/>
          <c:h val="8.9384408528309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r>
              <a:rPr lang="pl-PL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Funnel for top 3 countries total</a:t>
            </a:r>
            <a:endPara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funnel" uniqueId="{8C1235F0-FDC9-4EBF-BEAB-B08691468872}">
          <cx:spPr>
            <a:solidFill>
              <a:schemeClr val="bg1">
                <a:lumMod val="65000"/>
              </a:schemeClr>
            </a:solidFill>
          </cx:spPr>
          <cx:dataLabels>
            <cx:numFmt formatCode="0,0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n-US" sz="1100" b="1" i="0" u="none" strike="noStrike" baseline="0">
                  <a:solidFill>
                    <a:sysClr val="windowText" lastClr="000000"/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251011</xdr:colOff>
      <xdr:row>40</xdr:row>
      <xdr:rowOff>158674</xdr:rowOff>
    </xdr:from>
    <xdr:to>
      <xdr:col>8</xdr:col>
      <xdr:colOff>600075</xdr:colOff>
      <xdr:row>65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D89E84-AFD4-430F-89F1-5DA0A850F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392006</xdr:colOff>
      <xdr:row>101</xdr:row>
      <xdr:rowOff>100966</xdr:rowOff>
    </xdr:from>
    <xdr:to>
      <xdr:col>8</xdr:col>
      <xdr:colOff>296333</xdr:colOff>
      <xdr:row>126</xdr:row>
      <xdr:rowOff>16933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F156B9-0297-47E7-9C44-3AA81EAAD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1069764</xdr:colOff>
      <xdr:row>13</xdr:row>
      <xdr:rowOff>160867</xdr:rowOff>
    </xdr:from>
    <xdr:to>
      <xdr:col>10</xdr:col>
      <xdr:colOff>1693333</xdr:colOff>
      <xdr:row>39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547EB7-6BCE-A210-FD41-B07A8AD4F47D}"/>
            </a:ext>
          </a:extLst>
        </xdr:cNvPr>
        <xdr:cNvSpPr txBox="1"/>
      </xdr:nvSpPr>
      <xdr:spPr>
        <a:xfrm>
          <a:off x="10188364" y="2692400"/>
          <a:ext cx="4196502" cy="498686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Funnel for</a:t>
          </a:r>
          <a:r>
            <a:rPr lang="pl-PL" sz="1100" b="1" baseline="0"/>
            <a:t> </a:t>
          </a:r>
          <a:r>
            <a:rPr lang="pl-PL" sz="1100" b="1"/>
            <a:t>top 3 countries</a:t>
          </a:r>
          <a:r>
            <a:rPr lang="pl-PL" sz="1100" b="1" baseline="0"/>
            <a:t> summary</a:t>
          </a:r>
        </a:p>
        <a:p>
          <a:endParaRPr lang="pl-PL" sz="1100" baseline="0"/>
        </a:p>
        <a:p>
          <a:r>
            <a:rPr lang="pl-PL" sz="1100" b="1" baseline="0"/>
            <a:t>Introduction:</a:t>
          </a:r>
        </a:p>
        <a:p>
          <a:r>
            <a:rPr lang="pl-PL" sz="1100" baseline="0"/>
            <a:t>Identified events used in the funnel: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view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item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to cart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shipping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payment info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purchase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have been selected especially to verify challenges in user engagement on final steps of conversion.</a:t>
          </a:r>
        </a:p>
        <a:p>
          <a:endParaRPr lang="pl-PL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results:</a:t>
          </a:r>
          <a:endParaRPr lang="pl-PL" sz="1100" b="1" baseline="0"/>
        </a:p>
        <a:p>
          <a:r>
            <a:rPr lang="pl-PL" sz="1100" baseline="0"/>
            <a:t>Overall performance of top 3 countries showed significant drop-off on the final stages of conversion. 65,16% of users who added to chart did not convert to purchase. 23,29% users who added to chart drop-off on add shipping info, 41,10% users who converted to add shipping info drop off on add payment info, 22,88% of add payment converted users, drop off on purchase.</a:t>
          </a:r>
        </a:p>
        <a:p>
          <a:endParaRPr lang="pl-PL" sz="1100" b="1" baseline="0"/>
        </a:p>
        <a:p>
          <a:r>
            <a:rPr lang="pl-PL" sz="1100" b="1" baseline="0"/>
            <a:t>Conclusions:</a:t>
          </a:r>
        </a:p>
        <a:p>
          <a:r>
            <a:rPr lang="pl-PL" sz="1100" baseline="0"/>
            <a:t>Percentage drops-offs on final stages of the funnel  suggest need for 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verification for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potential barriers to conversion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those stages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Especially it is recommended to check for possible technical issues on add payment info.</a:t>
          </a:r>
          <a:endParaRPr lang="pl-PL" sz="1100" baseline="0"/>
        </a:p>
      </xdr:txBody>
    </xdr:sp>
    <xdr:clientData/>
  </xdr:twoCellAnchor>
  <xdr:twoCellAnchor>
    <xdr:from>
      <xdr:col>8</xdr:col>
      <xdr:colOff>799466</xdr:colOff>
      <xdr:row>101</xdr:row>
      <xdr:rowOff>105620</xdr:rowOff>
    </xdr:from>
    <xdr:to>
      <xdr:col>11</xdr:col>
      <xdr:colOff>59267</xdr:colOff>
      <xdr:row>125</xdr:row>
      <xdr:rowOff>186266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3113F0-C947-183C-0381-5D888C505739}"/>
            </a:ext>
          </a:extLst>
        </xdr:cNvPr>
        <xdr:cNvSpPr txBox="1"/>
      </xdr:nvSpPr>
      <xdr:spPr>
        <a:xfrm>
          <a:off x="9918066" y="19773687"/>
          <a:ext cx="4559934" cy="475424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 b="1"/>
            <a:t>Funnel by category summary:</a:t>
          </a:r>
        </a:p>
        <a:p>
          <a:endParaRPr lang="pl-PL" sz="10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Introduction:</a:t>
          </a:r>
          <a:endParaRPr lang="en-US" sz="1000" b="1">
            <a:effectLst/>
          </a:endParaRPr>
        </a:p>
        <a:p>
          <a:r>
            <a:rPr lang="pl-PL" sz="1000"/>
            <a:t>There are 3 categories for user engagement: Desktop,</a:t>
          </a:r>
          <a:r>
            <a:rPr lang="pl-PL" sz="1000" baseline="0"/>
            <a:t> Mobile, Tablet.</a:t>
          </a:r>
        </a:p>
        <a:p>
          <a:endParaRPr lang="pl-PL" sz="1000" baseline="0"/>
        </a:p>
        <a:p>
          <a:r>
            <a:rPr lang="pl-PL" sz="1000" b="1" baseline="0"/>
            <a:t>Analysis result:</a:t>
          </a:r>
        </a:p>
        <a:p>
          <a:r>
            <a:rPr lang="pl-PL" sz="1000" baseline="0"/>
            <a:t>Top category in number of evens per each step of the funnel is Desktop, representing 58% of total events, followed by Mobile with 40% share in total events, and Tablet with 2% of share. </a:t>
          </a:r>
        </a:p>
        <a:p>
          <a:endParaRPr lang="pl-PL" sz="1000" baseline="0"/>
        </a:p>
        <a:p>
          <a:r>
            <a:rPr lang="pl-PL" sz="1000" baseline="0"/>
            <a:t>Canada presents best conversion rates for Desktop and Mobile. Best conversion rates for Tablet are presented by India.</a:t>
          </a:r>
        </a:p>
        <a:p>
          <a:endParaRPr lang="pl-PL" sz="1000" baseline="0"/>
        </a:p>
        <a:p>
          <a:r>
            <a:rPr lang="pl-PL" sz="1000" baseline="0"/>
            <a:t>Overall performance by category shows best conversion rates in Mobile, followed by Desktop and Tablet.</a:t>
          </a:r>
        </a:p>
        <a:p>
          <a:endParaRPr lang="pl-PL" sz="1000" baseline="0"/>
        </a:p>
        <a:p>
          <a:r>
            <a:rPr lang="pl-PL" sz="1000" b="1" baseline="0"/>
            <a:t>Conclusions:</a:t>
          </a:r>
        </a:p>
        <a:p>
          <a:r>
            <a:rPr lang="pl-PL" sz="1000" baseline="0"/>
            <a:t>Verifying potential barriers to conversion on Deskt</a:t>
          </a:r>
          <a:r>
            <a:rPr lang="pl-PL" sz="1050" baseline="0"/>
            <a:t>op.</a:t>
          </a:r>
          <a:endParaRPr lang="en-US" sz="1050"/>
        </a:p>
      </xdr:txBody>
    </xdr:sp>
    <xdr:clientData/>
  </xdr:twoCellAnchor>
  <xdr:twoCellAnchor>
    <xdr:from>
      <xdr:col>0</xdr:col>
      <xdr:colOff>238063</xdr:colOff>
      <xdr:row>14</xdr:row>
      <xdr:rowOff>85662</xdr:rowOff>
    </xdr:from>
    <xdr:to>
      <xdr:col>7</xdr:col>
      <xdr:colOff>556311</xdr:colOff>
      <xdr:row>38</xdr:row>
      <xdr:rowOff>188756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88295EA-B8CF-3B64-AF94-60B8F71DF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968" y="2849817"/>
              <a:ext cx="7722983" cy="4901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524314</xdr:colOff>
      <xdr:row>32</xdr:row>
      <xdr:rowOff>145788</xdr:rowOff>
    </xdr:from>
    <xdr:to>
      <xdr:col>3</xdr:col>
      <xdr:colOff>1116769</xdr:colOff>
      <xdr:row>33</xdr:row>
      <xdr:rowOff>151503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2F7C14-EA47-42EB-8EC0-ACA70E81A14C}"/>
            </a:ext>
          </a:extLst>
        </xdr:cNvPr>
        <xdr:cNvSpPr txBox="1"/>
      </xdr:nvSpPr>
      <xdr:spPr>
        <a:xfrm>
          <a:off x="4459820" y="6035600"/>
          <a:ext cx="592455" cy="202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latin typeface="+mj-lt"/>
            </a:rPr>
            <a:t>2,14</a:t>
          </a:r>
          <a:r>
            <a:rPr lang="pl-PL" sz="900">
              <a:latin typeface="+mj-lt"/>
            </a:rPr>
            <a:t>%</a:t>
          </a:r>
          <a:endParaRPr lang="en-US" sz="900">
            <a:latin typeface="+mj-lt"/>
          </a:endParaRPr>
        </a:p>
      </xdr:txBody>
    </xdr:sp>
    <xdr:clientData/>
  </xdr:twoCellAnchor>
  <xdr:twoCellAnchor>
    <xdr:from>
      <xdr:col>3</xdr:col>
      <xdr:colOff>503852</xdr:colOff>
      <xdr:row>24</xdr:row>
      <xdr:rowOff>105673</xdr:rowOff>
    </xdr:from>
    <xdr:to>
      <xdr:col>3</xdr:col>
      <xdr:colOff>1090592</xdr:colOff>
      <xdr:row>25</xdr:row>
      <xdr:rowOff>126628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CB8815C-6D4A-A7BF-2D25-294B73221824}"/>
            </a:ext>
          </a:extLst>
        </xdr:cNvPr>
        <xdr:cNvSpPr txBox="1"/>
      </xdr:nvSpPr>
      <xdr:spPr>
        <a:xfrm>
          <a:off x="4439358" y="4417697"/>
          <a:ext cx="586740" cy="218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latin typeface="+mj-lt"/>
            </a:rPr>
            <a:t>4,73</a:t>
          </a:r>
          <a:r>
            <a:rPr lang="pl-PL" sz="900">
              <a:latin typeface="+mj-lt"/>
            </a:rPr>
            <a:t>%</a:t>
          </a:r>
          <a:endParaRPr lang="en-US" sz="900">
            <a:latin typeface="+mj-lt"/>
          </a:endParaRPr>
        </a:p>
      </xdr:txBody>
    </xdr:sp>
    <xdr:clientData/>
  </xdr:twoCellAnchor>
  <xdr:twoCellAnchor>
    <xdr:from>
      <xdr:col>3</xdr:col>
      <xdr:colOff>539717</xdr:colOff>
      <xdr:row>36</xdr:row>
      <xdr:rowOff>153446</xdr:rowOff>
    </xdr:from>
    <xdr:to>
      <xdr:col>3</xdr:col>
      <xdr:colOff>1103597</xdr:colOff>
      <xdr:row>37</xdr:row>
      <xdr:rowOff>186840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9C5E40-4501-4DA8-816A-224A27D06861}"/>
            </a:ext>
          </a:extLst>
        </xdr:cNvPr>
        <xdr:cNvSpPr txBox="1"/>
      </xdr:nvSpPr>
      <xdr:spPr>
        <a:xfrm>
          <a:off x="4475223" y="6832152"/>
          <a:ext cx="563880" cy="230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latin typeface="+mj-lt"/>
            </a:rPr>
            <a:t>1,65</a:t>
          </a:r>
          <a:r>
            <a:rPr lang="pl-PL" sz="900">
              <a:latin typeface="+mj-lt"/>
            </a:rPr>
            <a:t>%</a:t>
          </a:r>
          <a:endParaRPr lang="en-US" sz="900">
            <a:latin typeface="+mj-lt"/>
          </a:endParaRPr>
        </a:p>
      </xdr:txBody>
    </xdr:sp>
    <xdr:clientData/>
  </xdr:twoCellAnchor>
  <xdr:twoCellAnchor>
    <xdr:from>
      <xdr:col>3</xdr:col>
      <xdr:colOff>509991</xdr:colOff>
      <xdr:row>28</xdr:row>
      <xdr:rowOff>152399</xdr:rowOff>
    </xdr:from>
    <xdr:to>
      <xdr:col>3</xdr:col>
      <xdr:colOff>1263026</xdr:colOff>
      <xdr:row>29</xdr:row>
      <xdr:rowOff>169334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6881B6-4641-B714-F9D2-C0BA8B43C773}"/>
            </a:ext>
          </a:extLst>
        </xdr:cNvPr>
        <xdr:cNvSpPr txBox="1"/>
      </xdr:nvSpPr>
      <xdr:spPr>
        <a:xfrm>
          <a:off x="4446991" y="5215466"/>
          <a:ext cx="753035" cy="211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3,63</a:t>
          </a:r>
          <a:r>
            <a:rPr lang="pl-PL" sz="1100"/>
            <a:t>%</a:t>
          </a:r>
          <a:endParaRPr lang="en-US" sz="1100"/>
        </a:p>
      </xdr:txBody>
    </xdr:sp>
    <xdr:clientData/>
  </xdr:twoCellAnchor>
  <xdr:twoCellAnchor>
    <xdr:from>
      <xdr:col>1</xdr:col>
      <xdr:colOff>1165411</xdr:colOff>
      <xdr:row>20</xdr:row>
      <xdr:rowOff>107577</xdr:rowOff>
    </xdr:from>
    <xdr:to>
      <xdr:col>3</xdr:col>
      <xdr:colOff>394446</xdr:colOff>
      <xdr:row>21</xdr:row>
      <xdr:rowOff>161364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84620E-A6AF-65E6-5C36-D5A6D86BC344}"/>
            </a:ext>
          </a:extLst>
        </xdr:cNvPr>
        <xdr:cNvSpPr txBox="1"/>
      </xdr:nvSpPr>
      <xdr:spPr>
        <a:xfrm>
          <a:off x="2160493" y="3630706"/>
          <a:ext cx="2169459" cy="25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Conversion</a:t>
          </a:r>
          <a:r>
            <a:rPr lang="pl-PL" sz="1000" baseline="0"/>
            <a:t> rate from stage 1</a:t>
          </a:r>
          <a:endParaRPr lang="en-US" sz="1000"/>
        </a:p>
      </xdr:txBody>
    </xdr:sp>
    <xdr:clientData/>
  </xdr:twoCellAnchor>
  <xdr:twoCellAnchor>
    <xdr:from>
      <xdr:col>2</xdr:col>
      <xdr:colOff>470646</xdr:colOff>
      <xdr:row>25</xdr:row>
      <xdr:rowOff>4483</xdr:rowOff>
    </xdr:from>
    <xdr:to>
      <xdr:col>3</xdr:col>
      <xdr:colOff>909917</xdr:colOff>
      <xdr:row>26</xdr:row>
      <xdr:rowOff>58270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BA9285-164C-4C40-A90D-C025640B0BAF}"/>
            </a:ext>
          </a:extLst>
        </xdr:cNvPr>
        <xdr:cNvSpPr txBox="1"/>
      </xdr:nvSpPr>
      <xdr:spPr>
        <a:xfrm>
          <a:off x="2675964" y="4513730"/>
          <a:ext cx="2169459" cy="25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Conversion</a:t>
          </a:r>
          <a:r>
            <a:rPr lang="pl-PL" sz="1000" baseline="0"/>
            <a:t> rate from stage 1</a:t>
          </a:r>
          <a:endParaRPr lang="en-US" sz="1000"/>
        </a:p>
      </xdr:txBody>
    </xdr:sp>
    <xdr:clientData/>
  </xdr:twoCellAnchor>
  <xdr:twoCellAnchor>
    <xdr:from>
      <xdr:col>2</xdr:col>
      <xdr:colOff>533399</xdr:colOff>
      <xdr:row>29</xdr:row>
      <xdr:rowOff>40340</xdr:rowOff>
    </xdr:from>
    <xdr:to>
      <xdr:col>3</xdr:col>
      <xdr:colOff>972670</xdr:colOff>
      <xdr:row>30</xdr:row>
      <xdr:rowOff>94127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31FA80-5E6E-4CF3-95E1-A0DBD484DECF}"/>
            </a:ext>
          </a:extLst>
        </xdr:cNvPr>
        <xdr:cNvSpPr txBox="1"/>
      </xdr:nvSpPr>
      <xdr:spPr>
        <a:xfrm>
          <a:off x="2738717" y="5338481"/>
          <a:ext cx="2169459" cy="25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Conversion</a:t>
          </a:r>
          <a:r>
            <a:rPr lang="pl-PL" sz="1000" baseline="0"/>
            <a:t> rate from stage 1</a:t>
          </a:r>
          <a:endParaRPr lang="en-US" sz="1000"/>
        </a:p>
      </xdr:txBody>
    </xdr:sp>
    <xdr:clientData/>
  </xdr:twoCellAnchor>
  <xdr:twoCellAnchor>
    <xdr:from>
      <xdr:col>2</xdr:col>
      <xdr:colOff>605116</xdr:colOff>
      <xdr:row>33</xdr:row>
      <xdr:rowOff>85164</xdr:rowOff>
    </xdr:from>
    <xdr:to>
      <xdr:col>3</xdr:col>
      <xdr:colOff>1044387</xdr:colOff>
      <xdr:row>34</xdr:row>
      <xdr:rowOff>138951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528CBE-9B35-43CB-9B97-578A88CAB479}"/>
            </a:ext>
          </a:extLst>
        </xdr:cNvPr>
        <xdr:cNvSpPr txBox="1"/>
      </xdr:nvSpPr>
      <xdr:spPr>
        <a:xfrm>
          <a:off x="2810434" y="6172199"/>
          <a:ext cx="2169459" cy="25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Conversion</a:t>
          </a:r>
          <a:r>
            <a:rPr lang="pl-PL" sz="1000" baseline="0"/>
            <a:t> rate from stage 1</a:t>
          </a:r>
          <a:endParaRPr lang="en-US" sz="1000"/>
        </a:p>
      </xdr:txBody>
    </xdr:sp>
    <xdr:clientData/>
  </xdr:twoCellAnchor>
  <xdr:twoCellAnchor>
    <xdr:from>
      <xdr:col>2</xdr:col>
      <xdr:colOff>614083</xdr:colOff>
      <xdr:row>37</xdr:row>
      <xdr:rowOff>67235</xdr:rowOff>
    </xdr:from>
    <xdr:to>
      <xdr:col>3</xdr:col>
      <xdr:colOff>1053354</xdr:colOff>
      <xdr:row>38</xdr:row>
      <xdr:rowOff>121022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7FE0052-A503-405D-BCA8-2DEA6478FC3C}"/>
            </a:ext>
          </a:extLst>
        </xdr:cNvPr>
        <xdr:cNvSpPr txBox="1"/>
      </xdr:nvSpPr>
      <xdr:spPr>
        <a:xfrm>
          <a:off x="2819401" y="6943164"/>
          <a:ext cx="2169459" cy="25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Conversion</a:t>
          </a:r>
          <a:r>
            <a:rPr lang="pl-PL" sz="1000" baseline="0"/>
            <a:t> rate from stage 1</a:t>
          </a:r>
          <a:endParaRPr lang="en-US" sz="1000"/>
        </a:p>
      </xdr:txBody>
    </xdr:sp>
    <xdr:clientData/>
  </xdr:twoCellAnchor>
  <xdr:twoCellAnchor>
    <xdr:from>
      <xdr:col>4</xdr:col>
      <xdr:colOff>179293</xdr:colOff>
      <xdr:row>17</xdr:row>
      <xdr:rowOff>179296</xdr:rowOff>
    </xdr:from>
    <xdr:to>
      <xdr:col>4</xdr:col>
      <xdr:colOff>484093</xdr:colOff>
      <xdr:row>20</xdr:row>
      <xdr:rowOff>44824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55B809F1-65D7-EDFE-E0CB-A96AC7592604}"/>
            </a:ext>
          </a:extLst>
        </xdr:cNvPr>
        <xdr:cNvSpPr/>
      </xdr:nvSpPr>
      <xdr:spPr>
        <a:xfrm>
          <a:off x="5844987" y="3110755"/>
          <a:ext cx="304800" cy="457198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165845</xdr:colOff>
      <xdr:row>22</xdr:row>
      <xdr:rowOff>8966</xdr:rowOff>
    </xdr:from>
    <xdr:to>
      <xdr:col>4</xdr:col>
      <xdr:colOff>470645</xdr:colOff>
      <xdr:row>24</xdr:row>
      <xdr:rowOff>89647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CC9228B3-755E-4780-A87C-A74AB32B3CC2}"/>
            </a:ext>
          </a:extLst>
        </xdr:cNvPr>
        <xdr:cNvSpPr/>
      </xdr:nvSpPr>
      <xdr:spPr>
        <a:xfrm>
          <a:off x="5831539" y="3926542"/>
          <a:ext cx="304800" cy="475129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165846</xdr:colOff>
      <xdr:row>26</xdr:row>
      <xdr:rowOff>31374</xdr:rowOff>
    </xdr:from>
    <xdr:to>
      <xdr:col>4</xdr:col>
      <xdr:colOff>470646</xdr:colOff>
      <xdr:row>28</xdr:row>
      <xdr:rowOff>112056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B64AA3FB-2BB1-4A18-BB3B-4E83C8A6C082}"/>
            </a:ext>
          </a:extLst>
        </xdr:cNvPr>
        <xdr:cNvSpPr/>
      </xdr:nvSpPr>
      <xdr:spPr>
        <a:xfrm>
          <a:off x="5831540" y="4737845"/>
          <a:ext cx="304800" cy="475129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1461247</xdr:colOff>
      <xdr:row>22</xdr:row>
      <xdr:rowOff>8965</xdr:rowOff>
    </xdr:from>
    <xdr:to>
      <xdr:col>7</xdr:col>
      <xdr:colOff>313765</xdr:colOff>
      <xdr:row>22</xdr:row>
      <xdr:rowOff>26895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554AE83-AEB1-6A4E-644A-EF08C91E3476}"/>
            </a:ext>
          </a:extLst>
        </xdr:cNvPr>
        <xdr:cNvCxnSpPr/>
      </xdr:nvCxnSpPr>
      <xdr:spPr>
        <a:xfrm>
          <a:off x="5396753" y="3926541"/>
          <a:ext cx="2312894" cy="17930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421343</xdr:colOff>
      <xdr:row>17</xdr:row>
      <xdr:rowOff>170328</xdr:rowOff>
    </xdr:from>
    <xdr:to>
      <xdr:col>7</xdr:col>
      <xdr:colOff>430308</xdr:colOff>
      <xdr:row>19</xdr:row>
      <xdr:rowOff>125505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6AA23C-0993-250D-2759-AC2269F65E31}"/>
            </a:ext>
          </a:extLst>
        </xdr:cNvPr>
        <xdr:cNvSpPr txBox="1"/>
      </xdr:nvSpPr>
      <xdr:spPr>
        <a:xfrm>
          <a:off x="6087037" y="3101787"/>
          <a:ext cx="1739153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 to previous</a:t>
          </a:r>
          <a:r>
            <a:rPr lang="pl-PL" sz="1000" baseline="0"/>
            <a:t> stage</a:t>
          </a:r>
          <a:endParaRPr lang="en-US" sz="1000"/>
        </a:p>
      </xdr:txBody>
    </xdr:sp>
    <xdr:clientData/>
  </xdr:twoCellAnchor>
  <xdr:twoCellAnchor>
    <xdr:from>
      <xdr:col>3</xdr:col>
      <xdr:colOff>883023</xdr:colOff>
      <xdr:row>26</xdr:row>
      <xdr:rowOff>31374</xdr:rowOff>
    </xdr:from>
    <xdr:to>
      <xdr:col>7</xdr:col>
      <xdr:colOff>486834</xdr:colOff>
      <xdr:row>26</xdr:row>
      <xdr:rowOff>42333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354C61B-F23A-49EB-A6EA-3A157B2C171A}"/>
            </a:ext>
          </a:extLst>
        </xdr:cNvPr>
        <xdr:cNvCxnSpPr>
          <a:endCxn id="58" idx="0"/>
        </xdr:cNvCxnSpPr>
      </xdr:nvCxnSpPr>
      <xdr:spPr>
        <a:xfrm>
          <a:off x="4820023" y="4704974"/>
          <a:ext cx="3058211" cy="10959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829235</xdr:colOff>
      <xdr:row>30</xdr:row>
      <xdr:rowOff>44823</xdr:rowOff>
    </xdr:from>
    <xdr:to>
      <xdr:col>7</xdr:col>
      <xdr:colOff>304800</xdr:colOff>
      <xdr:row>30</xdr:row>
      <xdr:rowOff>53785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1FECE952-C6DC-4910-97FA-2D4869D693BF}"/>
            </a:ext>
          </a:extLst>
        </xdr:cNvPr>
        <xdr:cNvCxnSpPr/>
      </xdr:nvCxnSpPr>
      <xdr:spPr>
        <a:xfrm flipV="1">
          <a:off x="4764741" y="5540188"/>
          <a:ext cx="2935941" cy="8962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802341</xdr:colOff>
      <xdr:row>34</xdr:row>
      <xdr:rowOff>71714</xdr:rowOff>
    </xdr:from>
    <xdr:to>
      <xdr:col>7</xdr:col>
      <xdr:colOff>286871</xdr:colOff>
      <xdr:row>34</xdr:row>
      <xdr:rowOff>71717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3644EFB-68E1-4DA9-9322-838A2A7AF938}"/>
            </a:ext>
          </a:extLst>
        </xdr:cNvPr>
        <xdr:cNvCxnSpPr/>
      </xdr:nvCxnSpPr>
      <xdr:spPr>
        <a:xfrm>
          <a:off x="4737847" y="6355973"/>
          <a:ext cx="2944906" cy="3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147917</xdr:colOff>
      <xdr:row>30</xdr:row>
      <xdr:rowOff>49303</xdr:rowOff>
    </xdr:from>
    <xdr:to>
      <xdr:col>4</xdr:col>
      <xdr:colOff>452717</xdr:colOff>
      <xdr:row>32</xdr:row>
      <xdr:rowOff>129985</xdr:rowOff>
    </xdr:to>
    <xdr:sp macro="" textlink="">
      <xdr:nvSpPr>
        <xdr:cNvPr id="35" name="Arrow: Down 34">
          <a:extLst>
            <a:ext uri="{FF2B5EF4-FFF2-40B4-BE49-F238E27FC236}">
              <a16:creationId xmlns:a16="http://schemas.microsoft.com/office/drawing/2014/main" id="{E6CFCCCD-7AC2-4BCB-A049-E7411F5B97AC}"/>
            </a:ext>
          </a:extLst>
        </xdr:cNvPr>
        <xdr:cNvSpPr/>
      </xdr:nvSpPr>
      <xdr:spPr>
        <a:xfrm>
          <a:off x="5813611" y="5544668"/>
          <a:ext cx="304800" cy="475129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138952</xdr:colOff>
      <xdr:row>34</xdr:row>
      <xdr:rowOff>80682</xdr:rowOff>
    </xdr:from>
    <xdr:to>
      <xdr:col>4</xdr:col>
      <xdr:colOff>443752</xdr:colOff>
      <xdr:row>36</xdr:row>
      <xdr:rowOff>161365</xdr:rowOff>
    </xdr:to>
    <xdr:sp macro="" textlink="">
      <xdr:nvSpPr>
        <xdr:cNvPr id="36" name="Arrow: Down 35">
          <a:extLst>
            <a:ext uri="{FF2B5EF4-FFF2-40B4-BE49-F238E27FC236}">
              <a16:creationId xmlns:a16="http://schemas.microsoft.com/office/drawing/2014/main" id="{4114FF28-5F83-421B-8C79-64AAE394A453}"/>
            </a:ext>
          </a:extLst>
        </xdr:cNvPr>
        <xdr:cNvSpPr/>
      </xdr:nvSpPr>
      <xdr:spPr>
        <a:xfrm>
          <a:off x="5804646" y="6364941"/>
          <a:ext cx="304800" cy="475130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416859</xdr:colOff>
      <xdr:row>22</xdr:row>
      <xdr:rowOff>31375</xdr:rowOff>
    </xdr:from>
    <xdr:to>
      <xdr:col>7</xdr:col>
      <xdr:colOff>425824</xdr:colOff>
      <xdr:row>23</xdr:row>
      <xdr:rowOff>183775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B7C8230-146E-4F2C-AFC5-051530C52168}"/>
            </a:ext>
          </a:extLst>
        </xdr:cNvPr>
        <xdr:cNvSpPr txBox="1"/>
      </xdr:nvSpPr>
      <xdr:spPr>
        <a:xfrm>
          <a:off x="6082553" y="3948951"/>
          <a:ext cx="1739153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 to previous</a:t>
          </a:r>
          <a:r>
            <a:rPr lang="pl-PL" sz="1000" baseline="0"/>
            <a:t> stage</a:t>
          </a:r>
          <a:endParaRPr lang="en-US" sz="1000"/>
        </a:p>
      </xdr:txBody>
    </xdr:sp>
    <xdr:clientData/>
  </xdr:twoCellAnchor>
  <xdr:twoCellAnchor>
    <xdr:from>
      <xdr:col>4</xdr:col>
      <xdr:colOff>407894</xdr:colOff>
      <xdr:row>26</xdr:row>
      <xdr:rowOff>40339</xdr:rowOff>
    </xdr:from>
    <xdr:to>
      <xdr:col>7</xdr:col>
      <xdr:colOff>416859</xdr:colOff>
      <xdr:row>27</xdr:row>
      <xdr:rowOff>192740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66191C6-8962-4FEB-B045-83A39757F4B9}"/>
            </a:ext>
          </a:extLst>
        </xdr:cNvPr>
        <xdr:cNvSpPr txBox="1"/>
      </xdr:nvSpPr>
      <xdr:spPr>
        <a:xfrm>
          <a:off x="6073588" y="4746810"/>
          <a:ext cx="1739153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 to previous</a:t>
          </a:r>
          <a:r>
            <a:rPr lang="pl-PL" sz="1000" baseline="0"/>
            <a:t> stage</a:t>
          </a:r>
          <a:endParaRPr lang="en-US" sz="1000"/>
        </a:p>
      </xdr:txBody>
    </xdr:sp>
    <xdr:clientData/>
  </xdr:twoCellAnchor>
  <xdr:twoCellAnchor>
    <xdr:from>
      <xdr:col>4</xdr:col>
      <xdr:colOff>425823</xdr:colOff>
      <xdr:row>30</xdr:row>
      <xdr:rowOff>58268</xdr:rowOff>
    </xdr:from>
    <xdr:to>
      <xdr:col>7</xdr:col>
      <xdr:colOff>434788</xdr:colOff>
      <xdr:row>32</xdr:row>
      <xdr:rowOff>13445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6681A8-358A-43C7-BD81-EBF855A58D33}"/>
            </a:ext>
          </a:extLst>
        </xdr:cNvPr>
        <xdr:cNvSpPr txBox="1"/>
      </xdr:nvSpPr>
      <xdr:spPr>
        <a:xfrm>
          <a:off x="6091517" y="5553633"/>
          <a:ext cx="1739153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 to previous</a:t>
          </a:r>
          <a:r>
            <a:rPr lang="pl-PL" sz="1000" baseline="0"/>
            <a:t> stage</a:t>
          </a:r>
          <a:endParaRPr lang="en-US" sz="1000"/>
        </a:p>
      </xdr:txBody>
    </xdr:sp>
    <xdr:clientData/>
  </xdr:twoCellAnchor>
  <xdr:twoCellAnchor>
    <xdr:from>
      <xdr:col>4</xdr:col>
      <xdr:colOff>407894</xdr:colOff>
      <xdr:row>34</xdr:row>
      <xdr:rowOff>98611</xdr:rowOff>
    </xdr:from>
    <xdr:to>
      <xdr:col>7</xdr:col>
      <xdr:colOff>416859</xdr:colOff>
      <xdr:row>36</xdr:row>
      <xdr:rowOff>53788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4860306-41D2-4ADF-923E-BA05BE089F04}"/>
            </a:ext>
          </a:extLst>
        </xdr:cNvPr>
        <xdr:cNvSpPr txBox="1"/>
      </xdr:nvSpPr>
      <xdr:spPr>
        <a:xfrm>
          <a:off x="6073588" y="6382870"/>
          <a:ext cx="1739153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 to previous</a:t>
          </a:r>
          <a:r>
            <a:rPr lang="pl-PL" sz="1000" baseline="0"/>
            <a:t> stage</a:t>
          </a:r>
          <a:endParaRPr lang="en-US" sz="1000"/>
        </a:p>
      </xdr:txBody>
    </xdr:sp>
    <xdr:clientData/>
  </xdr:twoCellAnchor>
  <xdr:twoCellAnchor>
    <xdr:from>
      <xdr:col>4</xdr:col>
      <xdr:colOff>1281953</xdr:colOff>
      <xdr:row>19</xdr:row>
      <xdr:rowOff>188259</xdr:rowOff>
    </xdr:from>
    <xdr:to>
      <xdr:col>7</xdr:col>
      <xdr:colOff>367554</xdr:colOff>
      <xdr:row>21</xdr:row>
      <xdr:rowOff>98611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2D005F0-5573-51D3-F623-942FEFBE53C0}"/>
            </a:ext>
          </a:extLst>
        </xdr:cNvPr>
        <xdr:cNvSpPr txBox="1"/>
      </xdr:nvSpPr>
      <xdr:spPr>
        <a:xfrm>
          <a:off x="6947647" y="3514165"/>
          <a:ext cx="815789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-77,18%</a:t>
          </a:r>
          <a:endParaRPr lang="en-US" sz="1200" b="1"/>
        </a:p>
      </xdr:txBody>
    </xdr:sp>
    <xdr:clientData/>
  </xdr:twoCellAnchor>
  <xdr:twoCellAnchor>
    <xdr:from>
      <xdr:col>4</xdr:col>
      <xdr:colOff>1272988</xdr:colOff>
      <xdr:row>24</xdr:row>
      <xdr:rowOff>17929</xdr:rowOff>
    </xdr:from>
    <xdr:to>
      <xdr:col>7</xdr:col>
      <xdr:colOff>358589</xdr:colOff>
      <xdr:row>25</xdr:row>
      <xdr:rowOff>125505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A4993EB-3ECC-47AA-836A-EE5B76C903B1}"/>
            </a:ext>
          </a:extLst>
        </xdr:cNvPr>
        <xdr:cNvSpPr txBox="1"/>
      </xdr:nvSpPr>
      <xdr:spPr>
        <a:xfrm>
          <a:off x="6938682" y="4329953"/>
          <a:ext cx="815789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-79,26%</a:t>
          </a:r>
          <a:endParaRPr lang="en-US" sz="1200" b="1"/>
        </a:p>
      </xdr:txBody>
    </xdr:sp>
    <xdr:clientData/>
  </xdr:twoCellAnchor>
  <xdr:twoCellAnchor>
    <xdr:from>
      <xdr:col>4</xdr:col>
      <xdr:colOff>1268505</xdr:colOff>
      <xdr:row>27</xdr:row>
      <xdr:rowOff>192739</xdr:rowOff>
    </xdr:from>
    <xdr:to>
      <xdr:col>7</xdr:col>
      <xdr:colOff>354106</xdr:colOff>
      <xdr:row>29</xdr:row>
      <xdr:rowOff>103091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9676A86-86C5-4CF5-B09A-929489AA9B94}"/>
            </a:ext>
          </a:extLst>
        </xdr:cNvPr>
        <xdr:cNvSpPr txBox="1"/>
      </xdr:nvSpPr>
      <xdr:spPr>
        <a:xfrm>
          <a:off x="6934199" y="5096433"/>
          <a:ext cx="815789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-23,29%</a:t>
          </a:r>
          <a:endParaRPr lang="en-US" sz="1200" b="1"/>
        </a:p>
      </xdr:txBody>
    </xdr:sp>
    <xdr:clientData/>
  </xdr:twoCellAnchor>
  <xdr:twoCellAnchor>
    <xdr:from>
      <xdr:col>4</xdr:col>
      <xdr:colOff>1277471</xdr:colOff>
      <xdr:row>32</xdr:row>
      <xdr:rowOff>13445</xdr:rowOff>
    </xdr:from>
    <xdr:to>
      <xdr:col>7</xdr:col>
      <xdr:colOff>363072</xdr:colOff>
      <xdr:row>33</xdr:row>
      <xdr:rowOff>121021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61C1599-A4D0-4EC0-A770-347D49295090}"/>
            </a:ext>
          </a:extLst>
        </xdr:cNvPr>
        <xdr:cNvSpPr txBox="1"/>
      </xdr:nvSpPr>
      <xdr:spPr>
        <a:xfrm>
          <a:off x="6943165" y="5903257"/>
          <a:ext cx="815789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-41,10%</a:t>
          </a:r>
          <a:endParaRPr lang="en-US" sz="1200" b="1"/>
        </a:p>
      </xdr:txBody>
    </xdr:sp>
    <xdr:clientData/>
  </xdr:twoCellAnchor>
  <xdr:twoCellAnchor>
    <xdr:from>
      <xdr:col>4</xdr:col>
      <xdr:colOff>1241611</xdr:colOff>
      <xdr:row>36</xdr:row>
      <xdr:rowOff>67233</xdr:rowOff>
    </xdr:from>
    <xdr:to>
      <xdr:col>7</xdr:col>
      <xdr:colOff>327212</xdr:colOff>
      <xdr:row>37</xdr:row>
      <xdr:rowOff>174809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0E9B2BF-38C4-46E7-A658-28FE323C4BA1}"/>
            </a:ext>
          </a:extLst>
        </xdr:cNvPr>
        <xdr:cNvSpPr txBox="1"/>
      </xdr:nvSpPr>
      <xdr:spPr>
        <a:xfrm>
          <a:off x="6907305" y="6745939"/>
          <a:ext cx="815789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-22,88%</a:t>
          </a:r>
          <a:endParaRPr lang="en-US" sz="1200" b="1"/>
        </a:p>
      </xdr:txBody>
    </xdr:sp>
    <xdr:clientData/>
  </xdr:twoCellAnchor>
  <xdr:twoCellAnchor>
    <xdr:from>
      <xdr:col>7</xdr:col>
      <xdr:colOff>338668</xdr:colOff>
      <xdr:row>26</xdr:row>
      <xdr:rowOff>42333</xdr:rowOff>
    </xdr:from>
    <xdr:to>
      <xdr:col>7</xdr:col>
      <xdr:colOff>635000</xdr:colOff>
      <xdr:row>37</xdr:row>
      <xdr:rowOff>76200</xdr:rowOff>
    </xdr:to>
    <xdr:sp macro="" textlink="">
      <xdr:nvSpPr>
        <xdr:cNvPr id="58" name="Arrow: Down 57">
          <a:extLst>
            <a:ext uri="{FF2B5EF4-FFF2-40B4-BE49-F238E27FC236}">
              <a16:creationId xmlns:a16="http://schemas.microsoft.com/office/drawing/2014/main" id="{4310A7E5-FC41-4A6F-A34A-A90973B46D1B}"/>
            </a:ext>
          </a:extLst>
        </xdr:cNvPr>
        <xdr:cNvSpPr/>
      </xdr:nvSpPr>
      <xdr:spPr>
        <a:xfrm>
          <a:off x="7730068" y="4715933"/>
          <a:ext cx="296332" cy="2175934"/>
        </a:xfrm>
        <a:prstGeom prst="down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567267</xdr:colOff>
      <xdr:row>30</xdr:row>
      <xdr:rowOff>0</xdr:rowOff>
    </xdr:from>
    <xdr:to>
      <xdr:col>8</xdr:col>
      <xdr:colOff>541868</xdr:colOff>
      <xdr:row>32</xdr:row>
      <xdr:rowOff>8467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E8564A2B-DA60-4C7C-8993-258386A1CEBB}"/>
            </a:ext>
          </a:extLst>
        </xdr:cNvPr>
        <xdr:cNvSpPr txBox="1"/>
      </xdr:nvSpPr>
      <xdr:spPr>
        <a:xfrm>
          <a:off x="7958667" y="5452533"/>
          <a:ext cx="1701801" cy="397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Drop-off</a:t>
          </a:r>
          <a:r>
            <a:rPr lang="pl-PL" sz="1000" baseline="0"/>
            <a:t> from add to cart to purchase</a:t>
          </a:r>
          <a:endParaRPr lang="en-US" sz="1000"/>
        </a:p>
      </xdr:txBody>
    </xdr:sp>
    <xdr:clientData/>
  </xdr:twoCellAnchor>
  <xdr:twoCellAnchor>
    <xdr:from>
      <xdr:col>7</xdr:col>
      <xdr:colOff>574238</xdr:colOff>
      <xdr:row>31</xdr:row>
      <xdr:rowOff>192738</xdr:rowOff>
    </xdr:from>
    <xdr:to>
      <xdr:col>7</xdr:col>
      <xdr:colOff>1387039</xdr:colOff>
      <xdr:row>33</xdr:row>
      <xdr:rowOff>105582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525E6E5-9A27-4C3E-A48A-08CE3739C567}"/>
            </a:ext>
          </a:extLst>
        </xdr:cNvPr>
        <xdr:cNvSpPr txBox="1"/>
      </xdr:nvSpPr>
      <xdr:spPr>
        <a:xfrm>
          <a:off x="7965638" y="5840005"/>
          <a:ext cx="812801" cy="302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l-PL" sz="1200" b="1"/>
            <a:t>-65,16%</a:t>
          </a:r>
          <a:endParaRPr lang="en-US" sz="1200" b="1"/>
        </a:p>
      </xdr:txBody>
    </xdr:sp>
    <xdr:clientData/>
  </xdr:twoCellAnchor>
  <xdr:twoCellAnchor>
    <xdr:from>
      <xdr:col>8</xdr:col>
      <xdr:colOff>1076325</xdr:colOff>
      <xdr:row>40</xdr:row>
      <xdr:rowOff>154517</xdr:rowOff>
    </xdr:from>
    <xdr:to>
      <xdr:col>10</xdr:col>
      <xdr:colOff>1699894</xdr:colOff>
      <xdr:row>66</xdr:row>
      <xdr:rowOff>25401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71C7B79-9CE8-4A69-A224-5FD829FE9E16}"/>
            </a:ext>
          </a:extLst>
        </xdr:cNvPr>
        <xdr:cNvSpPr txBox="1"/>
      </xdr:nvSpPr>
      <xdr:spPr>
        <a:xfrm>
          <a:off x="10194925" y="7554384"/>
          <a:ext cx="4196502" cy="4933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Funnel by top 3 countries</a:t>
          </a:r>
          <a:r>
            <a:rPr lang="pl-PL" sz="1100" b="1" baseline="0"/>
            <a:t> summary</a:t>
          </a:r>
        </a:p>
        <a:p>
          <a:endParaRPr lang="pl-PL" sz="1100" baseline="0"/>
        </a:p>
        <a:p>
          <a:r>
            <a:rPr lang="pl-PL" sz="1100" b="1" baseline="0"/>
            <a:t>Introduction:</a:t>
          </a:r>
        </a:p>
        <a:p>
          <a:r>
            <a:rPr lang="pl-PL" sz="1100" baseline="0"/>
            <a:t>On the basis of overall number of events, top 3 countries appeared to be United States, India, Canada.</a:t>
          </a:r>
        </a:p>
        <a:p>
          <a:endParaRPr lang="pl-PL" sz="1100" baseline="0"/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results:</a:t>
          </a:r>
          <a:endParaRPr lang="pl-PL" sz="1100" b="1" baseline="0"/>
        </a:p>
        <a:p>
          <a:r>
            <a:rPr lang="pl-PL" sz="1100" baseline="0"/>
            <a:t>United States presented best results in terms of number of events on each stage of the funnel, followed by India on second place and Canada on third.</a:t>
          </a:r>
        </a:p>
        <a:p>
          <a:endParaRPr lang="pl-PL" sz="1100" baseline="0"/>
        </a:p>
        <a:p>
          <a:r>
            <a:rPr lang="pl-PL" sz="1100" baseline="0"/>
            <a:t>According to conversion rates, Canada presented highest conversion rates in progression through the funnel.</a:t>
          </a:r>
        </a:p>
        <a:p>
          <a:endParaRPr lang="pl-PL" sz="1100" baseline="0"/>
        </a:p>
        <a:p>
          <a:r>
            <a:rPr lang="pl-PL" sz="1100" baseline="0"/>
            <a:t>United States and India presented lower conversion rates comparing to Canada, suggesting potential challenges in maintaining user engagement.</a:t>
          </a:r>
        </a:p>
        <a:p>
          <a:endParaRPr lang="pl-PL" sz="1100" b="1" baseline="0"/>
        </a:p>
        <a:p>
          <a:r>
            <a:rPr lang="pl-PL" sz="1100" b="1" baseline="0"/>
            <a:t>Conclusions:</a:t>
          </a:r>
        </a:p>
        <a:p>
          <a:r>
            <a:rPr lang="pl-PL" sz="1100" baseline="0"/>
            <a:t>Comparing to Canada, United States and India conversion rates suggest potential area of improvement in maintaining user engagement thorough the funnel.</a:t>
          </a:r>
        </a:p>
        <a:p>
          <a:endParaRPr lang="pl-PL" sz="1100" baseline="0"/>
        </a:p>
      </xdr:txBody>
    </xdr:sp>
    <xdr:clientData/>
  </xdr:twoCellAnchor>
  <xdr:twoCellAnchor>
    <xdr:from>
      <xdr:col>0</xdr:col>
      <xdr:colOff>254604</xdr:colOff>
      <xdr:row>13</xdr:row>
      <xdr:rowOff>185058</xdr:rowOff>
    </xdr:from>
    <xdr:to>
      <xdr:col>8</xdr:col>
      <xdr:colOff>620485</xdr:colOff>
      <xdr:row>39</xdr:row>
      <xdr:rowOff>108857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8B9E28E5-AA14-53E4-55C9-C64BFB4BA249}"/>
            </a:ext>
          </a:extLst>
        </xdr:cNvPr>
        <xdr:cNvSpPr/>
      </xdr:nvSpPr>
      <xdr:spPr>
        <a:xfrm>
          <a:off x="254604" y="2340429"/>
          <a:ext cx="9498995" cy="5018314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ycja Danilczuk" id="{B21C2070-07D5-4CA8-B551-F52F9FB1EEC6}" userId="35c55d006493a615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3-12-07T20:53:28.39" personId="{B21C2070-07D5-4CA8-B551-F52F9FB1EEC6}" id="{DF4B2A02-651D-4EA7-AC6C-939F87D73232}">
    <text>Percent drop_off on a stage to previous stage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  <outlinePr summaryBelow="0" summaryRight="0"/>
  </sheetPr>
  <dimension ref="A2:W1036"/>
  <sheetViews>
    <sheetView showGridLines="0" tabSelected="1" zoomScale="90" zoomScaleNormal="90" workbookViewId="0">
      <selection activeCell="W118" sqref="W118"/>
    </sheetView>
  </sheetViews>
  <sheetFormatPr defaultColWidth="12.6640625" defaultRowHeight="15" customHeight="1" x14ac:dyDescent="0.25"/>
  <cols>
    <col min="1" max="1" width="14.5546875" customWidth="1"/>
    <col min="2" max="2" width="17.6640625" customWidth="1"/>
    <col min="3" max="5" width="25.21875" customWidth="1"/>
    <col min="6" max="6" width="21.88671875" hidden="1" customWidth="1"/>
    <col min="7" max="7" width="25.21875" hidden="1" customWidth="1"/>
    <col min="8" max="9" width="25.21875" customWidth="1"/>
    <col min="10" max="10" width="26.88671875" customWidth="1"/>
    <col min="11" max="11" width="25.21875" customWidth="1"/>
    <col min="12" max="12" width="14.33203125" style="14" customWidth="1"/>
    <col min="13" max="13" width="14.77734375" style="14" customWidth="1"/>
    <col min="14" max="14" width="15.88671875" style="14" customWidth="1"/>
    <col min="15" max="15" width="12.6640625" style="14"/>
    <col min="16" max="16" width="18.44140625" style="14" customWidth="1"/>
    <col min="17" max="17" width="14.88671875" style="14" customWidth="1"/>
    <col min="18" max="19" width="16.44140625" style="14" customWidth="1"/>
    <col min="20" max="20" width="15.44140625" style="14" customWidth="1"/>
    <col min="21" max="21" width="17.6640625" style="14" customWidth="1"/>
    <col min="22" max="23" width="12.6640625" style="14"/>
  </cols>
  <sheetData>
    <row r="2" spans="1:23" s="30" customFormat="1" ht="15" customHeight="1" x14ac:dyDescent="0.3">
      <c r="A2" s="30" t="s">
        <v>163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s="30" customFormat="1" ht="15" customHeight="1" x14ac:dyDescent="0.3"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5" spans="1:23" ht="15.75" customHeight="1" x14ac:dyDescent="0.25">
      <c r="C5" s="13" t="s">
        <v>170</v>
      </c>
      <c r="D5" s="13" t="s">
        <v>170</v>
      </c>
      <c r="E5" s="13" t="s">
        <v>170</v>
      </c>
      <c r="F5" s="13"/>
      <c r="G5" s="13"/>
      <c r="H5" s="13" t="s">
        <v>167</v>
      </c>
      <c r="I5" s="13" t="s">
        <v>167</v>
      </c>
      <c r="J5" s="13" t="s">
        <v>167</v>
      </c>
      <c r="K5" s="13" t="s">
        <v>167</v>
      </c>
    </row>
    <row r="6" spans="1:23" s="6" customFormat="1" ht="15.75" customHeight="1" x14ac:dyDescent="0.25">
      <c r="A6" s="12" t="s">
        <v>171</v>
      </c>
      <c r="B6" s="12" t="s">
        <v>172</v>
      </c>
      <c r="C6" s="13" t="s">
        <v>50</v>
      </c>
      <c r="D6" s="13" t="s">
        <v>55</v>
      </c>
      <c r="E6" s="13" t="s">
        <v>56</v>
      </c>
      <c r="F6" s="32" t="s">
        <v>165</v>
      </c>
      <c r="G6" s="32" t="s">
        <v>166</v>
      </c>
      <c r="H6" s="13" t="s">
        <v>153</v>
      </c>
      <c r="I6" s="13" t="s">
        <v>50</v>
      </c>
      <c r="J6" s="13" t="s">
        <v>55</v>
      </c>
      <c r="K6" s="13" t="s">
        <v>56</v>
      </c>
      <c r="L6" s="15"/>
      <c r="M6" s="15" t="s">
        <v>50</v>
      </c>
      <c r="N6" s="15" t="s">
        <v>55</v>
      </c>
      <c r="O6" s="15" t="s">
        <v>56</v>
      </c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5">
      <c r="A7">
        <v>1</v>
      </c>
      <c r="B7" s="1" t="s">
        <v>156</v>
      </c>
      <c r="C7" s="11">
        <v>118333</v>
      </c>
      <c r="D7" s="11">
        <v>25331</v>
      </c>
      <c r="E7" s="11">
        <v>20242</v>
      </c>
      <c r="F7" s="11">
        <f t="shared" ref="F7:F12" si="0">SUM(C7:E7)</f>
        <v>163906</v>
      </c>
      <c r="G7" s="10"/>
      <c r="H7" s="9">
        <v>1</v>
      </c>
      <c r="I7" s="9">
        <v>1</v>
      </c>
      <c r="J7" s="9">
        <v>1</v>
      </c>
      <c r="K7" s="9">
        <v>1</v>
      </c>
      <c r="L7" s="14" t="s">
        <v>156</v>
      </c>
      <c r="M7" s="16">
        <v>100</v>
      </c>
      <c r="N7" s="16">
        <v>100</v>
      </c>
      <c r="O7" s="16">
        <v>100</v>
      </c>
    </row>
    <row r="8" spans="1:23" ht="15.75" customHeight="1" x14ac:dyDescent="0.25">
      <c r="A8">
        <v>2</v>
      </c>
      <c r="B8" s="1" t="s">
        <v>154</v>
      </c>
      <c r="C8" s="11">
        <v>26953</v>
      </c>
      <c r="D8" s="11">
        <v>5795</v>
      </c>
      <c r="E8" s="11">
        <v>4653</v>
      </c>
      <c r="F8" s="11">
        <f t="shared" si="0"/>
        <v>37401</v>
      </c>
      <c r="G8" s="10">
        <f>(F8-F7)/F7</f>
        <v>-0.77181433260527377</v>
      </c>
      <c r="H8" s="10">
        <v>0.22819999999999999</v>
      </c>
      <c r="I8" s="10">
        <v>0.2278</v>
      </c>
      <c r="J8" s="10">
        <v>0.2288</v>
      </c>
      <c r="K8" s="10">
        <v>0.22989999999999999</v>
      </c>
      <c r="L8" s="14" t="s">
        <v>154</v>
      </c>
      <c r="M8" s="17">
        <v>22.78</v>
      </c>
      <c r="N8" s="17">
        <v>22.88</v>
      </c>
      <c r="O8" s="17">
        <v>22.99</v>
      </c>
    </row>
    <row r="9" spans="1:23" ht="15.75" customHeight="1" x14ac:dyDescent="0.25">
      <c r="A9">
        <v>3</v>
      </c>
      <c r="B9" s="1" t="s">
        <v>155</v>
      </c>
      <c r="C9" s="11">
        <v>5603</v>
      </c>
      <c r="D9" s="11">
        <v>1162</v>
      </c>
      <c r="E9" s="11">
        <v>993</v>
      </c>
      <c r="F9" s="11">
        <f t="shared" si="0"/>
        <v>7758</v>
      </c>
      <c r="G9" s="10">
        <f>(F9-F8)/F8</f>
        <v>-0.79257239111253708</v>
      </c>
      <c r="H9" s="10">
        <v>4.7300000000000002E-2</v>
      </c>
      <c r="I9" s="10">
        <v>4.7300000000000002E-2</v>
      </c>
      <c r="J9" s="10">
        <v>4.5900000000000003E-2</v>
      </c>
      <c r="K9" s="10">
        <v>4.9099999999999998E-2</v>
      </c>
      <c r="L9" s="14" t="s">
        <v>155</v>
      </c>
      <c r="M9" s="17">
        <v>4.7300000000000004</v>
      </c>
      <c r="N9" s="17">
        <v>4.59</v>
      </c>
      <c r="O9" s="17">
        <v>4.91</v>
      </c>
    </row>
    <row r="10" spans="1:23" ht="15.75" customHeight="1" x14ac:dyDescent="0.25">
      <c r="A10">
        <v>4</v>
      </c>
      <c r="B10" s="1" t="s">
        <v>157</v>
      </c>
      <c r="C10" s="11">
        <v>4309</v>
      </c>
      <c r="D10" s="11">
        <v>878</v>
      </c>
      <c r="E10" s="11">
        <v>764</v>
      </c>
      <c r="F10" s="11">
        <f t="shared" si="0"/>
        <v>5951</v>
      </c>
      <c r="G10" s="10">
        <f>(F10-F9)/F9</f>
        <v>-0.23292085589069347</v>
      </c>
      <c r="H10" s="10">
        <v>3.6299999999999999E-2</v>
      </c>
      <c r="I10" s="10">
        <v>3.6400000000000002E-2</v>
      </c>
      <c r="J10" s="10">
        <v>3.4700000000000002E-2</v>
      </c>
      <c r="K10" s="10">
        <v>3.7699999999999997E-2</v>
      </c>
      <c r="L10" s="14" t="s">
        <v>157</v>
      </c>
      <c r="M10" s="17">
        <v>3.64</v>
      </c>
      <c r="N10" s="17">
        <v>3.47</v>
      </c>
      <c r="O10" s="17">
        <v>3.77</v>
      </c>
    </row>
    <row r="11" spans="1:23" ht="15.75" customHeight="1" x14ac:dyDescent="0.25">
      <c r="A11">
        <v>5</v>
      </c>
      <c r="B11" s="1" t="s">
        <v>158</v>
      </c>
      <c r="C11" s="11">
        <v>2516</v>
      </c>
      <c r="D11" s="11">
        <v>524</v>
      </c>
      <c r="E11" s="11">
        <v>465</v>
      </c>
      <c r="F11" s="11">
        <f t="shared" si="0"/>
        <v>3505</v>
      </c>
      <c r="G11" s="10">
        <f>(F11-F10)/F10</f>
        <v>-0.41102335741892121</v>
      </c>
      <c r="H11" s="10">
        <v>2.1399999999999999E-2</v>
      </c>
      <c r="I11" s="10">
        <v>2.1299999999999999E-2</v>
      </c>
      <c r="J11" s="10">
        <v>2.07E-2</v>
      </c>
      <c r="K11" s="10">
        <v>2.3E-2</v>
      </c>
      <c r="L11" s="14" t="s">
        <v>158</v>
      </c>
      <c r="M11" s="17">
        <v>2.13</v>
      </c>
      <c r="N11" s="17">
        <v>2.0699999999999998</v>
      </c>
      <c r="O11" s="17">
        <v>2.2999999999999998</v>
      </c>
    </row>
    <row r="12" spans="1:23" ht="15.75" customHeight="1" x14ac:dyDescent="0.25">
      <c r="A12">
        <v>6</v>
      </c>
      <c r="B12" t="s">
        <v>54</v>
      </c>
      <c r="C12" s="11">
        <v>1942</v>
      </c>
      <c r="D12" s="11">
        <v>406</v>
      </c>
      <c r="E12" s="11">
        <v>355</v>
      </c>
      <c r="F12" s="11">
        <f t="shared" si="0"/>
        <v>2703</v>
      </c>
      <c r="G12" s="10">
        <f>(F12-F11)/F11</f>
        <v>-0.22881597717546362</v>
      </c>
      <c r="H12" s="10">
        <v>1.6500000000000001E-2</v>
      </c>
      <c r="I12" s="10">
        <v>1.6400000000000001E-2</v>
      </c>
      <c r="J12" s="10">
        <v>1.6E-2</v>
      </c>
      <c r="K12" s="10">
        <v>1.7500000000000002E-2</v>
      </c>
      <c r="L12" s="14" t="s">
        <v>54</v>
      </c>
      <c r="M12" s="17">
        <v>1.64</v>
      </c>
      <c r="N12" s="17">
        <v>1.6</v>
      </c>
      <c r="O12" s="17">
        <v>1.75</v>
      </c>
    </row>
    <row r="13" spans="1:23" ht="15.75" customHeight="1" x14ac:dyDescent="0.25">
      <c r="C13" s="11"/>
      <c r="D13" s="11"/>
      <c r="E13" s="11"/>
      <c r="F13" s="11"/>
      <c r="G13" s="10"/>
      <c r="H13" s="10"/>
      <c r="I13" s="10"/>
      <c r="J13" s="10"/>
      <c r="K13" s="10"/>
      <c r="M13" s="17"/>
      <c r="N13" s="17"/>
      <c r="O13" s="17"/>
    </row>
    <row r="14" spans="1:23" ht="15.75" customHeight="1" x14ac:dyDescent="0.25">
      <c r="G14" s="10">
        <f>(F12-F9)/F9</f>
        <v>-0.65158546017014696</v>
      </c>
    </row>
    <row r="15" spans="1:23" ht="15.75" customHeight="1" x14ac:dyDescent="0.25"/>
    <row r="16" spans="1:23" ht="15.75" customHeight="1" x14ac:dyDescent="0.25"/>
    <row r="17" spans="12:17" ht="15.75" customHeight="1" x14ac:dyDescent="0.25"/>
    <row r="18" spans="12:17" ht="15.75" customHeight="1" x14ac:dyDescent="0.25"/>
    <row r="19" spans="12:17" ht="15.75" customHeight="1" x14ac:dyDescent="0.25"/>
    <row r="20" spans="12:17" ht="15.75" customHeight="1" x14ac:dyDescent="0.25"/>
    <row r="21" spans="12:17" ht="15.75" customHeight="1" x14ac:dyDescent="0.25">
      <c r="L21" s="33" t="s">
        <v>172</v>
      </c>
      <c r="M21" s="15" t="s">
        <v>153</v>
      </c>
      <c r="N21" s="14" t="s">
        <v>166</v>
      </c>
      <c r="P21" s="14" t="s">
        <v>165</v>
      </c>
      <c r="Q21" s="14" t="s">
        <v>166</v>
      </c>
    </row>
    <row r="22" spans="12:17" ht="15.75" customHeight="1" x14ac:dyDescent="0.25">
      <c r="L22" s="14" t="s">
        <v>156</v>
      </c>
      <c r="M22" s="34">
        <v>1</v>
      </c>
      <c r="P22" s="14">
        <v>163906</v>
      </c>
    </row>
    <row r="23" spans="12:17" ht="15.75" customHeight="1" x14ac:dyDescent="0.25">
      <c r="M23" s="34"/>
      <c r="N23" s="35"/>
      <c r="P23" s="14">
        <v>37401</v>
      </c>
    </row>
    <row r="24" spans="12:17" ht="15.75" customHeight="1" x14ac:dyDescent="0.25">
      <c r="L24" s="14" t="s">
        <v>154</v>
      </c>
      <c r="M24" s="35">
        <v>0.22819999999999999</v>
      </c>
      <c r="N24" s="35">
        <v>-0.77181433260527377</v>
      </c>
      <c r="P24" s="14">
        <v>7758</v>
      </c>
    </row>
    <row r="25" spans="12:17" ht="15.75" customHeight="1" x14ac:dyDescent="0.25">
      <c r="M25" s="35"/>
      <c r="N25" s="35"/>
      <c r="P25" s="14">
        <v>5951</v>
      </c>
      <c r="Q25" s="14">
        <f>(P25-$P$24)/$P$24</f>
        <v>-0.23292085589069347</v>
      </c>
    </row>
    <row r="26" spans="12:17" ht="15.75" customHeight="1" x14ac:dyDescent="0.25">
      <c r="L26" s="14" t="s">
        <v>155</v>
      </c>
      <c r="M26" s="35">
        <v>4.7300000000000002E-2</v>
      </c>
      <c r="N26" s="35">
        <v>-0.79257239111253708</v>
      </c>
      <c r="P26" s="14">
        <v>3505</v>
      </c>
      <c r="Q26" s="14">
        <f t="shared" ref="Q26:Q27" si="1">(P26-$P$24)/$P$24</f>
        <v>-0.54820830110853314</v>
      </c>
    </row>
    <row r="27" spans="12:17" ht="15.75" customHeight="1" x14ac:dyDescent="0.25">
      <c r="M27" s="35"/>
      <c r="N27" s="35"/>
      <c r="P27" s="14">
        <v>2703</v>
      </c>
      <c r="Q27" s="14">
        <f t="shared" si="1"/>
        <v>-0.65158546017014696</v>
      </c>
    </row>
    <row r="28" spans="12:17" ht="15.75" customHeight="1" x14ac:dyDescent="0.25">
      <c r="L28" s="14" t="s">
        <v>157</v>
      </c>
      <c r="M28" s="35">
        <v>3.6299999999999999E-2</v>
      </c>
      <c r="N28" s="35">
        <v>-0.23292085589069347</v>
      </c>
    </row>
    <row r="29" spans="12:17" ht="15.75" customHeight="1" x14ac:dyDescent="0.25">
      <c r="M29" s="35"/>
      <c r="N29" s="35"/>
    </row>
    <row r="30" spans="12:17" ht="15.75" customHeight="1" x14ac:dyDescent="0.25">
      <c r="L30" s="14" t="s">
        <v>158</v>
      </c>
      <c r="M30" s="35">
        <v>2.1399999999999999E-2</v>
      </c>
      <c r="N30" s="35">
        <v>-0.41102335741892121</v>
      </c>
    </row>
    <row r="31" spans="12:17" ht="15.75" customHeight="1" x14ac:dyDescent="0.25">
      <c r="M31" s="35"/>
      <c r="N31" s="35"/>
    </row>
    <row r="32" spans="12:17" ht="15.75" customHeight="1" x14ac:dyDescent="0.25">
      <c r="L32" s="14" t="s">
        <v>54</v>
      </c>
      <c r="M32" s="35">
        <v>1.6500000000000001E-2</v>
      </c>
      <c r="N32" s="35">
        <v>-0.22881597717546362</v>
      </c>
    </row>
    <row r="33" spans="14:14" ht="15.75" customHeight="1" x14ac:dyDescent="0.25">
      <c r="N33" s="35">
        <v>-0.65158546017014696</v>
      </c>
    </row>
    <row r="34" spans="14:14" ht="15.75" customHeight="1" x14ac:dyDescent="0.25">
      <c r="N34" s="35"/>
    </row>
    <row r="35" spans="14:14" ht="15.75" customHeight="1" x14ac:dyDescent="0.25"/>
    <row r="36" spans="14:14" ht="15.75" customHeight="1" x14ac:dyDescent="0.25"/>
    <row r="37" spans="14:14" ht="15.75" customHeight="1" x14ac:dyDescent="0.25"/>
    <row r="38" spans="14:14" ht="15.75" customHeight="1" x14ac:dyDescent="0.25"/>
    <row r="39" spans="14:14" ht="15.75" customHeight="1" x14ac:dyDescent="0.25"/>
    <row r="40" spans="14:14" ht="15.75" customHeight="1" x14ac:dyDescent="0.25"/>
    <row r="41" spans="14:14" ht="15.75" customHeight="1" x14ac:dyDescent="0.25"/>
    <row r="42" spans="14:14" ht="15.75" customHeight="1" x14ac:dyDescent="0.25"/>
    <row r="43" spans="14:14" ht="15.75" customHeight="1" x14ac:dyDescent="0.25"/>
    <row r="44" spans="14:14" ht="15.75" customHeight="1" x14ac:dyDescent="0.25"/>
    <row r="45" spans="14:14" ht="15.75" customHeight="1" x14ac:dyDescent="0.25"/>
    <row r="46" spans="14:14" ht="15.75" customHeight="1" x14ac:dyDescent="0.25"/>
    <row r="47" spans="14:14" ht="15.75" customHeight="1" x14ac:dyDescent="0.25"/>
    <row r="48" spans="14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1:23" ht="15.75" customHeight="1" x14ac:dyDescent="0.25"/>
    <row r="66" spans="1:23" ht="15.75" customHeight="1" x14ac:dyDescent="0.25"/>
    <row r="67" spans="1:23" ht="15.75" customHeight="1" x14ac:dyDescent="0.25"/>
    <row r="68" spans="1:23" ht="15.75" customHeight="1" x14ac:dyDescent="0.25"/>
    <row r="69" spans="1:23" s="21" customFormat="1" ht="15" customHeight="1" x14ac:dyDescent="0.3">
      <c r="A69" s="30" t="s">
        <v>164</v>
      </c>
      <c r="K69" s="23"/>
      <c r="L69" s="22"/>
      <c r="M69" s="22"/>
      <c r="N69" s="22"/>
      <c r="O69" s="14"/>
      <c r="P69" s="14"/>
      <c r="Q69" s="14"/>
      <c r="R69" s="22"/>
      <c r="S69" s="22"/>
      <c r="T69" s="22"/>
      <c r="U69" s="22"/>
      <c r="V69" s="22"/>
      <c r="W69" s="22"/>
    </row>
    <row r="70" spans="1:23" s="21" customFormat="1" ht="15" customHeight="1" x14ac:dyDescent="0.3">
      <c r="A70" s="30"/>
      <c r="K70" s="23"/>
      <c r="L70" s="22"/>
      <c r="M70" s="22"/>
      <c r="N70" s="22"/>
      <c r="O70" s="14"/>
      <c r="P70" s="14"/>
      <c r="Q70" s="14"/>
      <c r="R70" s="22"/>
      <c r="S70" s="22"/>
      <c r="T70" s="22"/>
      <c r="U70" s="22"/>
      <c r="V70" s="22"/>
      <c r="W70" s="22"/>
    </row>
    <row r="71" spans="1:23" ht="15.75" customHeight="1" x14ac:dyDescent="0.25"/>
    <row r="72" spans="1:23" s="21" customFormat="1" ht="15.75" customHeight="1" x14ac:dyDescent="0.3">
      <c r="A72" s="25" t="s">
        <v>159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2"/>
      <c r="M72" s="22"/>
      <c r="N72" s="22"/>
      <c r="O72" s="14"/>
      <c r="P72" s="14"/>
      <c r="Q72" s="14"/>
      <c r="R72" s="22"/>
      <c r="S72" s="22"/>
      <c r="T72" s="22"/>
      <c r="U72" s="22"/>
      <c r="V72" s="22"/>
      <c r="W72" s="22"/>
    </row>
    <row r="73" spans="1:23" ht="15.75" customHeight="1" x14ac:dyDescent="0.25">
      <c r="C73" s="13" t="s">
        <v>170</v>
      </c>
      <c r="D73" s="13" t="s">
        <v>170</v>
      </c>
      <c r="E73" s="13" t="s">
        <v>170</v>
      </c>
      <c r="F73" s="13"/>
      <c r="G73" s="13"/>
      <c r="H73" s="13" t="s">
        <v>167</v>
      </c>
      <c r="I73" s="13" t="s">
        <v>167</v>
      </c>
      <c r="J73" s="13" t="s">
        <v>167</v>
      </c>
      <c r="K73" s="13" t="s">
        <v>167</v>
      </c>
    </row>
    <row r="74" spans="1:23" s="6" customFormat="1" ht="15.75" customHeight="1" x14ac:dyDescent="0.25">
      <c r="A74" s="12" t="s">
        <v>171</v>
      </c>
      <c r="B74" s="12" t="s">
        <v>172</v>
      </c>
      <c r="C74" s="13" t="s">
        <v>50</v>
      </c>
      <c r="D74" s="13" t="s">
        <v>55</v>
      </c>
      <c r="E74" s="13" t="s">
        <v>56</v>
      </c>
      <c r="F74" s="13"/>
      <c r="G74" s="13"/>
      <c r="H74" s="13" t="s">
        <v>153</v>
      </c>
      <c r="I74" s="13" t="s">
        <v>50</v>
      </c>
      <c r="J74" s="13" t="s">
        <v>55</v>
      </c>
      <c r="K74" s="13" t="s">
        <v>56</v>
      </c>
      <c r="L74" s="15"/>
      <c r="M74" s="15"/>
      <c r="N74" s="15"/>
      <c r="O74" s="14"/>
      <c r="P74" s="14"/>
      <c r="Q74" s="14"/>
      <c r="R74" s="18"/>
      <c r="S74" s="18"/>
      <c r="T74" s="18"/>
      <c r="U74" s="18"/>
      <c r="V74" s="18"/>
      <c r="W74" s="18"/>
    </row>
    <row r="75" spans="1:23" ht="15.75" customHeight="1" x14ac:dyDescent="0.3">
      <c r="A75">
        <v>1</v>
      </c>
      <c r="B75" s="1" t="s">
        <v>156</v>
      </c>
      <c r="C75" s="11">
        <v>69008</v>
      </c>
      <c r="D75" s="11">
        <v>14730</v>
      </c>
      <c r="E75" s="11">
        <v>11761</v>
      </c>
      <c r="F75" s="11">
        <f t="shared" ref="F75:F80" si="2">SUM(C75:E75)</f>
        <v>95499</v>
      </c>
      <c r="G75" s="10"/>
      <c r="H75" s="10">
        <f t="shared" ref="H75:H80" si="3">SUM(C75:E75)/SUM($C$75:$E$75)</f>
        <v>1</v>
      </c>
      <c r="I75" s="10">
        <f>C75/C$75</f>
        <v>1</v>
      </c>
      <c r="J75" s="10">
        <f>D75/D$75</f>
        <v>1</v>
      </c>
      <c r="K75" s="10">
        <f>E75/E$75</f>
        <v>1</v>
      </c>
      <c r="O75" s="22"/>
      <c r="P75" s="22"/>
      <c r="Q75" s="22"/>
    </row>
    <row r="76" spans="1:23" ht="15.75" customHeight="1" x14ac:dyDescent="0.25">
      <c r="A76">
        <v>2</v>
      </c>
      <c r="B76" s="1" t="s">
        <v>154</v>
      </c>
      <c r="C76" s="11">
        <v>15761</v>
      </c>
      <c r="D76" s="11">
        <v>3392</v>
      </c>
      <c r="E76" s="11">
        <v>2685</v>
      </c>
      <c r="F76" s="11">
        <f t="shared" si="2"/>
        <v>21838</v>
      </c>
      <c r="G76" s="10">
        <f>(F76-F75)/F75</f>
        <v>-0.7713274484549576</v>
      </c>
      <c r="H76" s="10">
        <f t="shared" si="3"/>
        <v>0.22867255154504235</v>
      </c>
      <c r="I76" s="10">
        <f t="shared" ref="I76:J80" si="4">C76/C$75</f>
        <v>0.22839380941340134</v>
      </c>
      <c r="J76" s="10">
        <f t="shared" si="4"/>
        <v>0.23027834351663273</v>
      </c>
      <c r="K76" s="10">
        <f t="shared" ref="K76:K80" si="5">E76/E$75</f>
        <v>0.22829691352776124</v>
      </c>
    </row>
    <row r="77" spans="1:23" ht="15.75" customHeight="1" x14ac:dyDescent="0.3">
      <c r="A77">
        <v>3</v>
      </c>
      <c r="B77" s="1" t="s">
        <v>155</v>
      </c>
      <c r="C77" s="11">
        <v>3229</v>
      </c>
      <c r="D77" s="11">
        <v>681</v>
      </c>
      <c r="E77" s="11">
        <v>561</v>
      </c>
      <c r="F77" s="11">
        <f t="shared" si="2"/>
        <v>4471</v>
      </c>
      <c r="G77" s="10">
        <f>(F77-F76)/F76</f>
        <v>-0.79526513416979572</v>
      </c>
      <c r="H77" s="10">
        <f t="shared" si="3"/>
        <v>4.681724415962471E-2</v>
      </c>
      <c r="I77" s="10">
        <f t="shared" si="4"/>
        <v>4.6791676327382334E-2</v>
      </c>
      <c r="J77" s="10">
        <f t="shared" si="4"/>
        <v>4.6232179226069245E-2</v>
      </c>
      <c r="K77" s="10">
        <f>E77/E$75</f>
        <v>4.7700025508035031E-2</v>
      </c>
      <c r="O77" s="22"/>
      <c r="P77" s="22"/>
      <c r="Q77" s="22"/>
    </row>
    <row r="78" spans="1:23" ht="15.75" customHeight="1" x14ac:dyDescent="0.25">
      <c r="A78">
        <v>4</v>
      </c>
      <c r="B78" s="1" t="s">
        <v>157</v>
      </c>
      <c r="C78" s="11">
        <v>2511</v>
      </c>
      <c r="D78" s="11">
        <v>516</v>
      </c>
      <c r="E78" s="11">
        <v>418</v>
      </c>
      <c r="F78" s="11">
        <f t="shared" si="2"/>
        <v>3445</v>
      </c>
      <c r="G78" s="10">
        <f>(F78-F77)/F77</f>
        <v>-0.22947886378886156</v>
      </c>
      <c r="H78" s="10">
        <f t="shared" si="3"/>
        <v>3.6073676164148319E-2</v>
      </c>
      <c r="I78" s="10">
        <f t="shared" si="4"/>
        <v>3.6387085555297939E-2</v>
      </c>
      <c r="J78" s="10">
        <f t="shared" si="4"/>
        <v>3.5030549898167007E-2</v>
      </c>
      <c r="K78" s="10">
        <f t="shared" si="5"/>
        <v>3.5541195476575124E-2</v>
      </c>
    </row>
    <row r="79" spans="1:23" ht="15.75" customHeight="1" x14ac:dyDescent="0.25">
      <c r="A79">
        <v>5</v>
      </c>
      <c r="B79" s="1" t="s">
        <v>158</v>
      </c>
      <c r="C79" s="11">
        <v>1472</v>
      </c>
      <c r="D79" s="11">
        <v>311</v>
      </c>
      <c r="E79" s="11">
        <v>254</v>
      </c>
      <c r="F79" s="11">
        <f t="shared" si="2"/>
        <v>2037</v>
      </c>
      <c r="G79" s="10">
        <f>(F79-F78)/F78</f>
        <v>-0.40870827285921624</v>
      </c>
      <c r="H79" s="10">
        <f t="shared" si="3"/>
        <v>2.133006628341658E-2</v>
      </c>
      <c r="I79" s="10">
        <f t="shared" si="4"/>
        <v>2.1330860190122883E-2</v>
      </c>
      <c r="J79" s="10">
        <f t="shared" si="4"/>
        <v>2.1113374066530889E-2</v>
      </c>
      <c r="K79" s="10">
        <f t="shared" si="5"/>
        <v>2.1596802992942778E-2</v>
      </c>
      <c r="L79" s="19"/>
      <c r="M79" s="19"/>
      <c r="N79" s="19"/>
      <c r="O79" s="18"/>
      <c r="P79" s="18"/>
      <c r="Q79" s="18"/>
      <c r="R79" s="19"/>
      <c r="S79" s="19"/>
      <c r="T79" s="19"/>
    </row>
    <row r="80" spans="1:23" ht="15.75" customHeight="1" x14ac:dyDescent="0.25">
      <c r="A80">
        <v>6</v>
      </c>
      <c r="B80" t="s">
        <v>54</v>
      </c>
      <c r="C80" s="11">
        <v>1119</v>
      </c>
      <c r="D80" s="11">
        <v>237</v>
      </c>
      <c r="E80" s="11">
        <v>198</v>
      </c>
      <c r="F80" s="11">
        <f t="shared" si="2"/>
        <v>1554</v>
      </c>
      <c r="G80" s="10">
        <f>(F80-F79)/F79</f>
        <v>-0.23711340206185566</v>
      </c>
      <c r="H80" s="10">
        <f t="shared" si="3"/>
        <v>1.6272421700750793E-2</v>
      </c>
      <c r="I80" s="10">
        <f t="shared" si="4"/>
        <v>1.6215511245073037E-2</v>
      </c>
      <c r="J80" s="10">
        <f t="shared" si="4"/>
        <v>1.6089613034623217E-2</v>
      </c>
      <c r="K80" s="10">
        <f t="shared" si="5"/>
        <v>1.6835303120482953E-2</v>
      </c>
      <c r="R80" s="36"/>
      <c r="S80" s="36"/>
      <c r="T80" s="36"/>
    </row>
    <row r="81" spans="1:23" ht="15.75" customHeight="1" x14ac:dyDescent="0.25">
      <c r="E81" s="20">
        <f>SUM(C75:E80)</f>
        <v>128844</v>
      </c>
      <c r="G81" s="10">
        <f>(F80-F77)/F77</f>
        <v>-0.65242675016774776</v>
      </c>
      <c r="R81" s="36"/>
      <c r="S81" s="36"/>
      <c r="T81" s="36"/>
    </row>
    <row r="82" spans="1:23" s="21" customFormat="1" ht="15.75" customHeight="1" x14ac:dyDescent="0.3">
      <c r="A82" s="26" t="s">
        <v>160</v>
      </c>
      <c r="B82" s="26"/>
      <c r="C82" s="26"/>
      <c r="D82" s="26"/>
      <c r="E82" s="27"/>
      <c r="F82" s="27"/>
      <c r="G82" s="27"/>
      <c r="H82" s="26"/>
      <c r="I82" s="26"/>
      <c r="J82" s="26"/>
      <c r="K82" s="26"/>
      <c r="L82" s="22"/>
      <c r="M82" s="22"/>
      <c r="N82" s="22"/>
      <c r="O82" s="14"/>
      <c r="P82" s="14"/>
      <c r="Q82" s="14"/>
      <c r="R82" s="37"/>
      <c r="S82" s="37"/>
      <c r="T82" s="37"/>
      <c r="U82" s="22"/>
      <c r="V82" s="22"/>
      <c r="W82" s="22"/>
    </row>
    <row r="83" spans="1:23" ht="15.75" customHeight="1" x14ac:dyDescent="0.25">
      <c r="C83" s="13" t="s">
        <v>170</v>
      </c>
      <c r="D83" s="13" t="s">
        <v>170</v>
      </c>
      <c r="E83" s="13" t="s">
        <v>170</v>
      </c>
      <c r="F83" s="13" t="s">
        <v>170</v>
      </c>
      <c r="G83" s="13" t="s">
        <v>170</v>
      </c>
      <c r="H83" s="13" t="s">
        <v>167</v>
      </c>
      <c r="I83" s="13" t="s">
        <v>167</v>
      </c>
      <c r="J83" s="13" t="s">
        <v>167</v>
      </c>
      <c r="K83" s="13" t="s">
        <v>167</v>
      </c>
    </row>
    <row r="84" spans="1:23" s="6" customFormat="1" ht="15.75" customHeight="1" x14ac:dyDescent="0.25">
      <c r="A84" s="12" t="s">
        <v>171</v>
      </c>
      <c r="B84" s="12" t="s">
        <v>172</v>
      </c>
      <c r="C84" s="13" t="s">
        <v>50</v>
      </c>
      <c r="D84" s="13" t="s">
        <v>55</v>
      </c>
      <c r="E84" s="13" t="s">
        <v>56</v>
      </c>
      <c r="F84" s="13"/>
      <c r="G84" s="13"/>
      <c r="H84" s="13" t="s">
        <v>153</v>
      </c>
      <c r="I84" s="13" t="s">
        <v>50</v>
      </c>
      <c r="J84" s="13" t="s">
        <v>55</v>
      </c>
      <c r="K84" s="13" t="s">
        <v>56</v>
      </c>
      <c r="L84" s="15"/>
      <c r="M84" s="15"/>
      <c r="N84" s="15"/>
      <c r="O84" s="19"/>
      <c r="P84" s="19"/>
      <c r="Q84" s="19"/>
      <c r="R84" s="18"/>
      <c r="S84" s="18"/>
      <c r="T84" s="18"/>
      <c r="U84" s="18"/>
      <c r="V84" s="18"/>
      <c r="W84" s="18"/>
    </row>
    <row r="85" spans="1:23" ht="15.75" customHeight="1" x14ac:dyDescent="0.25">
      <c r="A85">
        <v>1</v>
      </c>
      <c r="B85" s="1" t="s">
        <v>156</v>
      </c>
      <c r="C85" s="11">
        <v>46681</v>
      </c>
      <c r="D85" s="11">
        <v>9997</v>
      </c>
      <c r="E85" s="11">
        <v>8031</v>
      </c>
      <c r="F85" s="11">
        <f t="shared" ref="F85:F90" si="6">SUM(C85:E85)</f>
        <v>64709</v>
      </c>
      <c r="G85" s="10"/>
      <c r="H85" s="10">
        <f t="shared" ref="H85:H90" si="7">SUM(C85:E85)/SUM($C$85:$E$85)</f>
        <v>1</v>
      </c>
      <c r="I85" s="10">
        <f t="shared" ref="I85:J90" si="8">C85/C$85</f>
        <v>1</v>
      </c>
      <c r="J85" s="10">
        <f t="shared" si="8"/>
        <v>1</v>
      </c>
      <c r="K85" s="10">
        <f t="shared" ref="K85" si="9">E85/E$85</f>
        <v>1</v>
      </c>
      <c r="P85" s="36"/>
      <c r="Q85" s="36"/>
      <c r="R85" s="36"/>
      <c r="S85" s="36"/>
      <c r="T85" s="36"/>
    </row>
    <row r="86" spans="1:23" ht="15.75" customHeight="1" x14ac:dyDescent="0.25">
      <c r="A86">
        <v>2</v>
      </c>
      <c r="B86" s="1" t="s">
        <v>154</v>
      </c>
      <c r="C86" s="11">
        <v>10574</v>
      </c>
      <c r="D86" s="11">
        <v>2269</v>
      </c>
      <c r="E86" s="11">
        <v>1844</v>
      </c>
      <c r="F86" s="11">
        <f t="shared" si="6"/>
        <v>14687</v>
      </c>
      <c r="G86" s="10">
        <f>(F86-F85)/F85</f>
        <v>-0.77303002673507548</v>
      </c>
      <c r="H86" s="10">
        <f t="shared" si="7"/>
        <v>0.22696997326492452</v>
      </c>
      <c r="I86" s="10">
        <f t="shared" si="8"/>
        <v>0.22651614147083396</v>
      </c>
      <c r="J86" s="10">
        <f t="shared" si="8"/>
        <v>0.22696809042712815</v>
      </c>
      <c r="K86" s="10">
        <f t="shared" ref="K86:K89" si="10">E86/E$85</f>
        <v>0.22961026024156395</v>
      </c>
      <c r="P86" s="36"/>
      <c r="Q86" s="36"/>
      <c r="R86" s="36"/>
      <c r="S86" s="36"/>
      <c r="T86" s="36"/>
    </row>
    <row r="87" spans="1:23" ht="15.75" customHeight="1" x14ac:dyDescent="0.3">
      <c r="A87">
        <v>3</v>
      </c>
      <c r="B87" s="1" t="s">
        <v>155</v>
      </c>
      <c r="C87" s="11">
        <v>2249</v>
      </c>
      <c r="D87" s="11">
        <v>462</v>
      </c>
      <c r="E87" s="11">
        <v>408</v>
      </c>
      <c r="F87" s="11">
        <f t="shared" si="6"/>
        <v>3119</v>
      </c>
      <c r="G87" s="10">
        <f>(F87-F86)/F86</f>
        <v>-0.78763532375570233</v>
      </c>
      <c r="H87" s="10">
        <f t="shared" si="7"/>
        <v>4.820040488958259E-2</v>
      </c>
      <c r="I87" s="10">
        <f t="shared" si="8"/>
        <v>4.8178059595981232E-2</v>
      </c>
      <c r="J87" s="10">
        <f t="shared" si="8"/>
        <v>4.6213864159247775E-2</v>
      </c>
      <c r="K87" s="10">
        <f t="shared" si="10"/>
        <v>5.0803137840866638E-2</v>
      </c>
      <c r="O87" s="22"/>
      <c r="P87" s="37"/>
      <c r="Q87" s="37"/>
      <c r="R87" s="36"/>
      <c r="S87" s="36"/>
      <c r="T87" s="36"/>
    </row>
    <row r="88" spans="1:23" ht="15.75" customHeight="1" x14ac:dyDescent="0.25">
      <c r="A88">
        <v>4</v>
      </c>
      <c r="B88" s="1" t="s">
        <v>157</v>
      </c>
      <c r="C88" s="11">
        <v>1713</v>
      </c>
      <c r="D88" s="11">
        <v>341</v>
      </c>
      <c r="E88" s="11">
        <v>329</v>
      </c>
      <c r="F88" s="11">
        <f t="shared" si="6"/>
        <v>2383</v>
      </c>
      <c r="G88" s="10">
        <f>(F88-F87)/F87</f>
        <v>-0.23597306829111894</v>
      </c>
      <c r="H88" s="10">
        <f t="shared" si="7"/>
        <v>3.6826407454913536E-2</v>
      </c>
      <c r="I88" s="10">
        <f t="shared" si="8"/>
        <v>3.66958719821769E-2</v>
      </c>
      <c r="J88" s="10">
        <f t="shared" si="8"/>
        <v>3.4110233069920975E-2</v>
      </c>
      <c r="K88" s="10">
        <f t="shared" si="10"/>
        <v>4.0966255758934131E-2</v>
      </c>
      <c r="R88" s="36"/>
      <c r="S88" s="36"/>
      <c r="T88" s="36"/>
    </row>
    <row r="89" spans="1:23" ht="15.75" customHeight="1" x14ac:dyDescent="0.25">
      <c r="A89">
        <v>5</v>
      </c>
      <c r="B89" s="1" t="s">
        <v>158</v>
      </c>
      <c r="C89" s="11">
        <v>1000</v>
      </c>
      <c r="D89" s="11">
        <v>200</v>
      </c>
      <c r="E89" s="11">
        <v>202</v>
      </c>
      <c r="F89" s="11">
        <f t="shared" si="6"/>
        <v>1402</v>
      </c>
      <c r="G89" s="10">
        <f>(F89-F88)/F88</f>
        <v>-0.41166596726814941</v>
      </c>
      <c r="H89" s="10">
        <f t="shared" si="7"/>
        <v>2.1666228808975566E-2</v>
      </c>
      <c r="I89" s="10">
        <f t="shared" si="8"/>
        <v>2.1421991816799126E-2</v>
      </c>
      <c r="J89" s="10">
        <f t="shared" si="8"/>
        <v>2.0006001800540161E-2</v>
      </c>
      <c r="K89" s="10">
        <f t="shared" si="10"/>
        <v>2.515253393101731E-2</v>
      </c>
      <c r="O89" s="18"/>
      <c r="P89" s="18"/>
      <c r="Q89" s="18"/>
      <c r="R89" s="36"/>
      <c r="S89" s="36"/>
      <c r="T89" s="36"/>
    </row>
    <row r="90" spans="1:23" ht="15.75" customHeight="1" x14ac:dyDescent="0.25">
      <c r="A90">
        <v>6</v>
      </c>
      <c r="B90" t="s">
        <v>54</v>
      </c>
      <c r="C90" s="11">
        <v>788</v>
      </c>
      <c r="D90" s="11">
        <v>158</v>
      </c>
      <c r="E90" s="11">
        <v>151</v>
      </c>
      <c r="F90" s="11">
        <f t="shared" si="6"/>
        <v>1097</v>
      </c>
      <c r="G90" s="10">
        <f>(F90-F89)/F89</f>
        <v>-0.21754636233951496</v>
      </c>
      <c r="H90" s="10">
        <f t="shared" si="7"/>
        <v>1.6952819545967331E-2</v>
      </c>
      <c r="I90" s="10">
        <f t="shared" si="8"/>
        <v>1.6880529551637713E-2</v>
      </c>
      <c r="J90" s="10">
        <f t="shared" si="8"/>
        <v>1.580474142242673E-2</v>
      </c>
      <c r="K90" s="10">
        <f>E90/E$85</f>
        <v>1.8802141700908978E-2</v>
      </c>
      <c r="P90" s="36"/>
      <c r="Q90" s="36"/>
    </row>
    <row r="91" spans="1:23" ht="15.75" customHeight="1" x14ac:dyDescent="0.25">
      <c r="E91" s="20">
        <f>SUM(C85:E90)</f>
        <v>87397</v>
      </c>
      <c r="G91" s="10">
        <f>(F90-F87)/F87</f>
        <v>-0.64828470663674254</v>
      </c>
      <c r="P91" s="36"/>
      <c r="Q91" s="36"/>
    </row>
    <row r="92" spans="1:23" s="21" customFormat="1" ht="15.75" customHeight="1" x14ac:dyDescent="0.3">
      <c r="A92" s="28" t="s">
        <v>161</v>
      </c>
      <c r="B92" s="28"/>
      <c r="C92" s="28"/>
      <c r="D92" s="28"/>
      <c r="E92" s="29"/>
      <c r="F92" s="29"/>
      <c r="G92" s="29"/>
      <c r="H92" s="28"/>
      <c r="I92" s="28"/>
      <c r="J92" s="28"/>
      <c r="K92" s="28"/>
      <c r="L92" s="22"/>
      <c r="M92" s="22"/>
      <c r="N92" s="22"/>
      <c r="O92" s="14"/>
      <c r="P92" s="36"/>
      <c r="Q92" s="36"/>
      <c r="R92" s="22"/>
      <c r="S92" s="22"/>
      <c r="T92" s="22"/>
      <c r="U92" s="22"/>
      <c r="V92" s="22"/>
      <c r="W92" s="22"/>
    </row>
    <row r="93" spans="1:23" ht="15.75" customHeight="1" x14ac:dyDescent="0.25">
      <c r="C93" s="13" t="s">
        <v>170</v>
      </c>
      <c r="D93" s="13" t="s">
        <v>170</v>
      </c>
      <c r="E93" s="13" t="s">
        <v>170</v>
      </c>
      <c r="F93" s="13"/>
      <c r="G93" s="13"/>
      <c r="H93" s="13" t="s">
        <v>167</v>
      </c>
      <c r="I93" s="13" t="s">
        <v>167</v>
      </c>
      <c r="J93" s="13" t="s">
        <v>167</v>
      </c>
      <c r="K93" s="13" t="s">
        <v>167</v>
      </c>
      <c r="P93" s="36"/>
      <c r="Q93" s="36"/>
    </row>
    <row r="94" spans="1:23" s="6" customFormat="1" ht="15.75" customHeight="1" x14ac:dyDescent="0.25">
      <c r="A94" s="12" t="s">
        <v>171</v>
      </c>
      <c r="B94" s="12" t="s">
        <v>172</v>
      </c>
      <c r="C94" s="13" t="s">
        <v>50</v>
      </c>
      <c r="D94" s="13" t="s">
        <v>55</v>
      </c>
      <c r="E94" s="13" t="s">
        <v>56</v>
      </c>
      <c r="F94" s="13"/>
      <c r="G94" s="13"/>
      <c r="H94" s="13" t="s">
        <v>153</v>
      </c>
      <c r="I94" s="13" t="s">
        <v>50</v>
      </c>
      <c r="J94" s="13" t="s">
        <v>55</v>
      </c>
      <c r="K94" s="13" t="s">
        <v>56</v>
      </c>
      <c r="L94" s="15"/>
      <c r="M94" s="15"/>
      <c r="N94" s="15"/>
      <c r="O94" s="14"/>
      <c r="P94" s="36"/>
      <c r="Q94" s="36"/>
      <c r="R94" s="18"/>
      <c r="S94" s="18"/>
      <c r="T94" s="18"/>
      <c r="U94" s="18"/>
      <c r="V94" s="18"/>
      <c r="W94" s="18"/>
    </row>
    <row r="95" spans="1:23" ht="15.75" customHeight="1" x14ac:dyDescent="0.25">
      <c r="A95">
        <v>1</v>
      </c>
      <c r="B95" s="1" t="s">
        <v>156</v>
      </c>
      <c r="C95" s="11">
        <v>2644</v>
      </c>
      <c r="D95" s="11">
        <v>604</v>
      </c>
      <c r="E95" s="11">
        <v>450</v>
      </c>
      <c r="F95" s="11">
        <f t="shared" ref="F95:F100" si="11">SUM(C95:E95)</f>
        <v>3698</v>
      </c>
      <c r="G95" s="10"/>
      <c r="H95" s="10">
        <f t="shared" ref="H95:H100" si="12">SUM(C95:E95)/SUM($C$95:$E$95)</f>
        <v>1</v>
      </c>
      <c r="I95" s="10">
        <f t="shared" ref="I95:J100" si="13">C95/C$95</f>
        <v>1</v>
      </c>
      <c r="J95" s="10">
        <f t="shared" si="13"/>
        <v>1</v>
      </c>
      <c r="K95" s="10">
        <f t="shared" ref="K95" si="14">E95/E$95</f>
        <v>1</v>
      </c>
    </row>
    <row r="96" spans="1:23" ht="15.75" customHeight="1" x14ac:dyDescent="0.25">
      <c r="A96">
        <v>2</v>
      </c>
      <c r="B96" s="1" t="s">
        <v>154</v>
      </c>
      <c r="C96" s="11">
        <v>618</v>
      </c>
      <c r="D96" s="11">
        <v>134</v>
      </c>
      <c r="E96" s="11">
        <v>124</v>
      </c>
      <c r="F96" s="11">
        <f t="shared" si="11"/>
        <v>876</v>
      </c>
      <c r="G96" s="10">
        <f>(F96-F95)/F95</f>
        <v>-0.76311519740400213</v>
      </c>
      <c r="H96" s="10">
        <f t="shared" si="12"/>
        <v>0.23688480259599784</v>
      </c>
      <c r="I96" s="10">
        <f t="shared" si="13"/>
        <v>0.23373676248108927</v>
      </c>
      <c r="J96" s="10">
        <f t="shared" si="13"/>
        <v>0.22185430463576158</v>
      </c>
      <c r="K96" s="10">
        <f t="shared" ref="K96:K100" si="15">E96/E$95</f>
        <v>0.27555555555555555</v>
      </c>
    </row>
    <row r="97" spans="1:23" ht="15.75" customHeight="1" x14ac:dyDescent="0.3">
      <c r="A97">
        <v>3</v>
      </c>
      <c r="B97" s="1" t="s">
        <v>155</v>
      </c>
      <c r="C97" s="11">
        <v>125</v>
      </c>
      <c r="D97" s="11">
        <v>19</v>
      </c>
      <c r="E97" s="11">
        <v>24</v>
      </c>
      <c r="F97" s="11">
        <f t="shared" si="11"/>
        <v>168</v>
      </c>
      <c r="G97" s="10">
        <f>(F97-F96)/F96</f>
        <v>-0.80821917808219179</v>
      </c>
      <c r="H97" s="10">
        <f t="shared" si="12"/>
        <v>4.5429962141698213E-2</v>
      </c>
      <c r="I97" s="10">
        <f t="shared" si="13"/>
        <v>4.7276853252647501E-2</v>
      </c>
      <c r="J97" s="10">
        <f t="shared" si="13"/>
        <v>3.1456953642384107E-2</v>
      </c>
      <c r="K97" s="10">
        <f t="shared" si="15"/>
        <v>5.3333333333333337E-2</v>
      </c>
      <c r="O97" s="22"/>
      <c r="P97" s="22"/>
      <c r="Q97" s="22"/>
    </row>
    <row r="98" spans="1:23" ht="15.75" customHeight="1" x14ac:dyDescent="0.25">
      <c r="A98">
        <v>4</v>
      </c>
      <c r="B98" s="1" t="s">
        <v>157</v>
      </c>
      <c r="C98" s="11">
        <v>85</v>
      </c>
      <c r="D98" s="11">
        <v>21</v>
      </c>
      <c r="E98" s="11">
        <v>17</v>
      </c>
      <c r="F98" s="11">
        <f t="shared" si="11"/>
        <v>123</v>
      </c>
      <c r="G98" s="10">
        <f>(F98-F97)/F97</f>
        <v>-0.26785714285714285</v>
      </c>
      <c r="H98" s="10">
        <f t="shared" si="12"/>
        <v>3.3261222282314762E-2</v>
      </c>
      <c r="I98" s="10">
        <f t="shared" si="13"/>
        <v>3.2148260211800304E-2</v>
      </c>
      <c r="J98" s="10">
        <f t="shared" si="13"/>
        <v>3.4768211920529798E-2</v>
      </c>
      <c r="K98" s="10">
        <f t="shared" si="15"/>
        <v>3.7777777777777778E-2</v>
      </c>
    </row>
    <row r="99" spans="1:23" ht="15.75" customHeight="1" x14ac:dyDescent="0.25">
      <c r="A99">
        <v>5</v>
      </c>
      <c r="B99" s="1" t="s">
        <v>158</v>
      </c>
      <c r="C99" s="11">
        <v>44</v>
      </c>
      <c r="D99" s="11">
        <v>13</v>
      </c>
      <c r="E99" s="11">
        <v>9</v>
      </c>
      <c r="F99" s="11">
        <f t="shared" si="11"/>
        <v>66</v>
      </c>
      <c r="G99" s="10">
        <f>(F99-F98)/F98</f>
        <v>-0.46341463414634149</v>
      </c>
      <c r="H99" s="10">
        <f t="shared" si="12"/>
        <v>1.7847485127095726E-2</v>
      </c>
      <c r="I99" s="10">
        <f t="shared" si="13"/>
        <v>1.6641452344931921E-2</v>
      </c>
      <c r="J99" s="10">
        <f t="shared" si="13"/>
        <v>2.1523178807947019E-2</v>
      </c>
      <c r="K99" s="10">
        <f t="shared" si="15"/>
        <v>0.02</v>
      </c>
      <c r="O99" s="18"/>
      <c r="P99" s="18"/>
      <c r="Q99" s="18"/>
    </row>
    <row r="100" spans="1:23" ht="15.75" customHeight="1" x14ac:dyDescent="0.25">
      <c r="A100">
        <v>6</v>
      </c>
      <c r="B100" t="s">
        <v>54</v>
      </c>
      <c r="C100" s="11">
        <v>35</v>
      </c>
      <c r="D100" s="11">
        <v>11</v>
      </c>
      <c r="E100" s="11">
        <v>6</v>
      </c>
      <c r="F100" s="11">
        <f t="shared" si="11"/>
        <v>52</v>
      </c>
      <c r="G100" s="10">
        <f>(F100-F99)/F99</f>
        <v>-0.21212121212121213</v>
      </c>
      <c r="H100" s="10">
        <f t="shared" si="12"/>
        <v>1.4061654948620876E-2</v>
      </c>
      <c r="I100" s="10">
        <f t="shared" si="13"/>
        <v>1.32375189107413E-2</v>
      </c>
      <c r="J100" s="10">
        <f t="shared" si="13"/>
        <v>1.8211920529801324E-2</v>
      </c>
      <c r="K100" s="10">
        <f t="shared" si="15"/>
        <v>1.3333333333333334E-2</v>
      </c>
    </row>
    <row r="101" spans="1:23" ht="15.75" customHeight="1" x14ac:dyDescent="0.25">
      <c r="D101" s="1" t="s">
        <v>162</v>
      </c>
      <c r="E101" s="20">
        <f>SUM(C95:E100)</f>
        <v>4983</v>
      </c>
      <c r="G101" s="10">
        <f>(F100-F97)/F97</f>
        <v>-0.69047619047619047</v>
      </c>
    </row>
    <row r="102" spans="1:23" ht="15.75" customHeight="1" x14ac:dyDescent="0.25">
      <c r="E102" s="14">
        <f>E101/E103</f>
        <v>2.2524680866452103E-2</v>
      </c>
      <c r="F102" s="14"/>
      <c r="G102" s="14"/>
    </row>
    <row r="103" spans="1:23" s="21" customFormat="1" ht="15" customHeight="1" x14ac:dyDescent="0.3">
      <c r="E103" s="24">
        <f>SUM(E81,E91,E101)</f>
        <v>221224</v>
      </c>
      <c r="F103" s="24"/>
      <c r="G103" s="24"/>
      <c r="L103" s="22"/>
      <c r="M103" s="22"/>
      <c r="N103" s="22"/>
      <c r="O103" s="14"/>
      <c r="P103" s="14"/>
      <c r="Q103" s="14"/>
      <c r="R103" s="22"/>
      <c r="S103" s="22"/>
      <c r="T103" s="22"/>
      <c r="U103" s="22"/>
      <c r="V103" s="22"/>
      <c r="W103" s="22"/>
    </row>
    <row r="104" spans="1:23" s="14" customFormat="1" ht="15.75" customHeight="1" x14ac:dyDescent="0.25">
      <c r="A104" s="14" t="s">
        <v>171</v>
      </c>
      <c r="B104" s="14" t="s">
        <v>148</v>
      </c>
      <c r="C104" s="14" t="s">
        <v>172</v>
      </c>
      <c r="D104" s="14" t="s">
        <v>159</v>
      </c>
      <c r="E104" s="14" t="s">
        <v>160</v>
      </c>
      <c r="H104" s="14" t="s">
        <v>161</v>
      </c>
      <c r="I104" s="14" t="s">
        <v>159</v>
      </c>
      <c r="J104" s="14" t="s">
        <v>160</v>
      </c>
      <c r="K104" s="14" t="s">
        <v>161</v>
      </c>
    </row>
    <row r="105" spans="1:23" s="14" customFormat="1" ht="15.75" customHeight="1" x14ac:dyDescent="0.25">
      <c r="A105" s="14">
        <v>1</v>
      </c>
      <c r="B105" s="14" t="s">
        <v>149</v>
      </c>
      <c r="C105" s="14" t="s">
        <v>173</v>
      </c>
      <c r="D105" s="20">
        <v>95499</v>
      </c>
      <c r="E105" s="20">
        <v>64709</v>
      </c>
      <c r="F105" s="20"/>
      <c r="G105" s="20"/>
      <c r="H105" s="20">
        <v>3698</v>
      </c>
      <c r="I105" s="14">
        <v>100</v>
      </c>
      <c r="J105" s="14">
        <v>100</v>
      </c>
      <c r="K105" s="14">
        <v>100</v>
      </c>
    </row>
    <row r="106" spans="1:23" s="14" customFormat="1" ht="15.75" customHeight="1" x14ac:dyDescent="0.25">
      <c r="A106" s="14">
        <v>2</v>
      </c>
      <c r="B106" s="14" t="s">
        <v>149</v>
      </c>
      <c r="C106" s="14" t="s">
        <v>154</v>
      </c>
      <c r="D106" s="20">
        <v>21838</v>
      </c>
      <c r="E106" s="20">
        <v>14687</v>
      </c>
      <c r="F106" s="20"/>
      <c r="G106" s="20"/>
      <c r="H106" s="20">
        <v>876</v>
      </c>
      <c r="I106" s="17">
        <v>22.8672551545042</v>
      </c>
      <c r="J106" s="17">
        <v>22.6969973264925</v>
      </c>
      <c r="K106" s="17">
        <v>23.6884802595998</v>
      </c>
    </row>
    <row r="107" spans="1:23" s="14" customFormat="1" ht="15.75" customHeight="1" x14ac:dyDescent="0.25">
      <c r="A107" s="14">
        <v>3</v>
      </c>
      <c r="B107" s="14" t="s">
        <v>149</v>
      </c>
      <c r="C107" s="14" t="s">
        <v>1</v>
      </c>
      <c r="D107" s="20">
        <v>4471</v>
      </c>
      <c r="E107" s="20">
        <v>3119</v>
      </c>
      <c r="F107" s="20"/>
      <c r="G107" s="20"/>
      <c r="H107" s="20">
        <v>168</v>
      </c>
      <c r="I107" s="17">
        <v>4.6817244159624698</v>
      </c>
      <c r="J107" s="17">
        <v>4.8200404889582602</v>
      </c>
      <c r="K107" s="17">
        <v>4.5429962141698201</v>
      </c>
    </row>
    <row r="108" spans="1:23" s="14" customFormat="1" ht="15.75" customHeight="1" x14ac:dyDescent="0.3">
      <c r="A108" s="14">
        <v>4</v>
      </c>
      <c r="B108" s="14" t="s">
        <v>149</v>
      </c>
      <c r="C108" s="14" t="s">
        <v>52</v>
      </c>
      <c r="D108" s="20">
        <v>3445</v>
      </c>
      <c r="E108" s="20">
        <v>2383</v>
      </c>
      <c r="F108" s="20"/>
      <c r="G108" s="20"/>
      <c r="H108" s="20">
        <v>123</v>
      </c>
      <c r="I108" s="17">
        <v>3.6073676164148298</v>
      </c>
      <c r="J108" s="17">
        <v>3.6826407454913501</v>
      </c>
      <c r="K108" s="17">
        <v>3.3261222282314802</v>
      </c>
      <c r="O108" s="22"/>
      <c r="P108" s="22"/>
      <c r="Q108" s="22"/>
    </row>
    <row r="109" spans="1:23" s="14" customFormat="1" ht="15.75" customHeight="1" x14ac:dyDescent="0.25">
      <c r="A109" s="14">
        <v>5</v>
      </c>
      <c r="B109" s="14" t="s">
        <v>149</v>
      </c>
      <c r="C109" s="14" t="s">
        <v>53</v>
      </c>
      <c r="D109" s="20">
        <v>2037</v>
      </c>
      <c r="E109" s="20">
        <v>1402</v>
      </c>
      <c r="F109" s="20"/>
      <c r="G109" s="20"/>
      <c r="H109" s="20">
        <v>66</v>
      </c>
      <c r="I109" s="17">
        <v>2.13300662834166</v>
      </c>
      <c r="J109" s="17">
        <v>2.1666228808975601</v>
      </c>
      <c r="K109" s="17">
        <v>1.7847485127095699</v>
      </c>
    </row>
    <row r="110" spans="1:23" s="14" customFormat="1" ht="15.75" customHeight="1" x14ac:dyDescent="0.25">
      <c r="A110" s="14">
        <v>6</v>
      </c>
      <c r="B110" s="14" t="s">
        <v>149</v>
      </c>
      <c r="C110" s="14" t="s">
        <v>54</v>
      </c>
      <c r="D110" s="20">
        <v>1554</v>
      </c>
      <c r="E110" s="20">
        <v>1097</v>
      </c>
      <c r="F110" s="20"/>
      <c r="G110" s="20"/>
      <c r="H110" s="20">
        <v>52</v>
      </c>
      <c r="I110" s="17">
        <v>1.6272421700750801</v>
      </c>
      <c r="J110" s="17">
        <v>1.6952819545967299</v>
      </c>
      <c r="K110" s="17">
        <v>1.4061654948620901</v>
      </c>
    </row>
    <row r="111" spans="1:23" ht="15.75" customHeight="1" x14ac:dyDescent="0.25">
      <c r="D111" s="11"/>
      <c r="E111" s="11"/>
      <c r="F111" s="11"/>
      <c r="G111" s="11"/>
      <c r="H111" s="11"/>
      <c r="I111" s="11"/>
      <c r="J111" s="11"/>
      <c r="K111" s="11"/>
    </row>
    <row r="112" spans="1:23" ht="15.75" customHeight="1" x14ac:dyDescent="0.25"/>
    <row r="113" spans="5:23" ht="15.75" customHeight="1" x14ac:dyDescent="0.25"/>
    <row r="114" spans="5:23" ht="15.75" customHeight="1" x14ac:dyDescent="0.25"/>
    <row r="115" spans="5:23" ht="15.75" customHeight="1" x14ac:dyDescent="0.25"/>
    <row r="116" spans="5:23" ht="15.75" customHeight="1" x14ac:dyDescent="0.25"/>
    <row r="117" spans="5:23" ht="15.75" customHeight="1" x14ac:dyDescent="0.25"/>
    <row r="118" spans="5:23" ht="15.75" customHeight="1" x14ac:dyDescent="0.25"/>
    <row r="119" spans="5:23" ht="15.75" customHeight="1" x14ac:dyDescent="0.25"/>
    <row r="120" spans="5:23" s="21" customFormat="1" ht="15" customHeight="1" x14ac:dyDescent="0.3">
      <c r="E120" s="24">
        <f>SUM(E98,E108,E118)</f>
        <v>2400</v>
      </c>
      <c r="F120" s="24"/>
      <c r="G120" s="24"/>
      <c r="L120" s="22"/>
      <c r="M120" s="22"/>
      <c r="N120" s="22"/>
      <c r="O120" s="14"/>
      <c r="P120" s="14"/>
      <c r="Q120" s="14"/>
      <c r="R120" s="22"/>
      <c r="S120" s="22"/>
      <c r="T120" s="22"/>
      <c r="U120" s="22"/>
      <c r="V120" s="22"/>
      <c r="W120" s="22"/>
    </row>
    <row r="121" spans="5:23" ht="15.75" customHeight="1" x14ac:dyDescent="0.25"/>
    <row r="122" spans="5:23" ht="15.75" customHeight="1" x14ac:dyDescent="0.25"/>
    <row r="123" spans="5:23" ht="15.75" customHeight="1" x14ac:dyDescent="0.25"/>
    <row r="124" spans="5:23" ht="15.75" customHeight="1" x14ac:dyDescent="0.25"/>
    <row r="125" spans="5:23" ht="15.75" customHeight="1" x14ac:dyDescent="0.25">
      <c r="L125" s="14" t="s">
        <v>2</v>
      </c>
      <c r="M125" s="14" t="s">
        <v>148</v>
      </c>
      <c r="N125" s="14" t="s">
        <v>172</v>
      </c>
      <c r="O125" s="14" t="s">
        <v>107</v>
      </c>
      <c r="P125" s="14" t="s">
        <v>108</v>
      </c>
      <c r="Q125" s="14" t="s">
        <v>109</v>
      </c>
      <c r="R125" s="14" t="s">
        <v>168</v>
      </c>
      <c r="S125" s="14" t="s">
        <v>167</v>
      </c>
      <c r="T125" s="14" t="s">
        <v>169</v>
      </c>
      <c r="U125" s="35"/>
      <c r="V125" s="14" t="s">
        <v>174</v>
      </c>
    </row>
    <row r="126" spans="5:23" ht="15.75" customHeight="1" x14ac:dyDescent="0.25">
      <c r="L126" s="14">
        <v>1</v>
      </c>
      <c r="M126" s="14" t="s">
        <v>149</v>
      </c>
      <c r="N126" s="14" t="s">
        <v>51</v>
      </c>
      <c r="O126" s="14">
        <v>69008</v>
      </c>
      <c r="P126" s="14">
        <v>14730</v>
      </c>
      <c r="Q126" s="14">
        <v>11761</v>
      </c>
      <c r="R126" s="14">
        <f>SUM(O126:Q126)</f>
        <v>95499</v>
      </c>
      <c r="S126" s="34">
        <f>R126/$R$126</f>
        <v>1</v>
      </c>
      <c r="T126" s="35"/>
      <c r="U126" s="35"/>
      <c r="V126" s="14">
        <v>1</v>
      </c>
    </row>
    <row r="127" spans="5:23" ht="15.75" customHeight="1" x14ac:dyDescent="0.25">
      <c r="S127" s="35"/>
      <c r="V127" s="14">
        <v>1</v>
      </c>
    </row>
    <row r="128" spans="5:23" ht="15.75" customHeight="1" x14ac:dyDescent="0.25">
      <c r="L128" s="14">
        <v>2</v>
      </c>
      <c r="M128" s="14" t="s">
        <v>149</v>
      </c>
      <c r="N128" s="14" t="s">
        <v>0</v>
      </c>
      <c r="O128" s="14">
        <v>15761</v>
      </c>
      <c r="P128" s="14">
        <v>3392</v>
      </c>
      <c r="Q128" s="14">
        <v>2685</v>
      </c>
      <c r="R128" s="14">
        <f>SUM(O128:Q128)</f>
        <v>21838</v>
      </c>
      <c r="S128" s="35">
        <f>R128/$R$126</f>
        <v>0.22867255154504235</v>
      </c>
      <c r="T128" s="35">
        <f>(R128-R126)/R126</f>
        <v>-0.7713274484549576</v>
      </c>
      <c r="U128" s="35"/>
      <c r="V128" s="14">
        <v>2</v>
      </c>
    </row>
    <row r="129" spans="12:22" ht="15.75" customHeight="1" x14ac:dyDescent="0.25">
      <c r="S129" s="35"/>
      <c r="V129" s="14">
        <v>2</v>
      </c>
    </row>
    <row r="130" spans="12:22" ht="15.75" customHeight="1" x14ac:dyDescent="0.25">
      <c r="L130" s="14">
        <v>3</v>
      </c>
      <c r="M130" s="14" t="s">
        <v>149</v>
      </c>
      <c r="N130" s="14" t="s">
        <v>1</v>
      </c>
      <c r="O130" s="14">
        <v>3229</v>
      </c>
      <c r="P130" s="14">
        <v>681</v>
      </c>
      <c r="Q130" s="14">
        <v>561</v>
      </c>
      <c r="R130" s="14">
        <f>SUM(O130:Q130)</f>
        <v>4471</v>
      </c>
      <c r="S130" s="35">
        <f>R130/$R$126</f>
        <v>4.681724415962471E-2</v>
      </c>
      <c r="T130" s="35">
        <f>(R130-R128)/R128</f>
        <v>-0.79526513416979572</v>
      </c>
      <c r="U130" s="35"/>
      <c r="V130" s="14">
        <v>3</v>
      </c>
    </row>
    <row r="131" spans="12:22" ht="15.75" customHeight="1" x14ac:dyDescent="0.25">
      <c r="S131" s="35"/>
      <c r="V131" s="14">
        <v>3</v>
      </c>
    </row>
    <row r="132" spans="12:22" ht="15.75" customHeight="1" x14ac:dyDescent="0.25">
      <c r="L132" s="14">
        <v>4</v>
      </c>
      <c r="M132" s="14" t="s">
        <v>149</v>
      </c>
      <c r="N132" s="14" t="s">
        <v>52</v>
      </c>
      <c r="O132" s="14">
        <v>2511</v>
      </c>
      <c r="P132" s="14">
        <v>516</v>
      </c>
      <c r="Q132" s="14">
        <v>418</v>
      </c>
      <c r="R132" s="14">
        <f>SUM(O132:Q132)</f>
        <v>3445</v>
      </c>
      <c r="S132" s="35">
        <f>R132/$R$126</f>
        <v>3.6073676164148319E-2</v>
      </c>
      <c r="T132" s="35">
        <f>(R132-R130)/R130</f>
        <v>-0.22947886378886156</v>
      </c>
      <c r="U132" s="35"/>
      <c r="V132" s="14">
        <v>4</v>
      </c>
    </row>
    <row r="133" spans="12:22" ht="15.75" customHeight="1" x14ac:dyDescent="0.25">
      <c r="S133" s="35"/>
      <c r="V133" s="14">
        <v>4</v>
      </c>
    </row>
    <row r="134" spans="12:22" ht="15.75" customHeight="1" x14ac:dyDescent="0.25">
      <c r="L134" s="14">
        <v>5</v>
      </c>
      <c r="M134" s="14" t="s">
        <v>149</v>
      </c>
      <c r="N134" s="14" t="s">
        <v>53</v>
      </c>
      <c r="O134" s="14">
        <v>1472</v>
      </c>
      <c r="P134" s="14">
        <v>311</v>
      </c>
      <c r="Q134" s="14">
        <v>254</v>
      </c>
      <c r="R134" s="14">
        <f>SUM(O134:Q134)</f>
        <v>2037</v>
      </c>
      <c r="S134" s="35">
        <f>R134/$R$126</f>
        <v>2.133006628341658E-2</v>
      </c>
      <c r="T134" s="35">
        <f>(R134-R132)/R132</f>
        <v>-0.40870827285921624</v>
      </c>
      <c r="U134" s="35"/>
      <c r="V134" s="14">
        <v>5</v>
      </c>
    </row>
    <row r="135" spans="12:22" ht="15.75" customHeight="1" x14ac:dyDescent="0.25">
      <c r="S135" s="35"/>
      <c r="V135" s="14">
        <v>5</v>
      </c>
    </row>
    <row r="136" spans="12:22" ht="15.75" customHeight="1" x14ac:dyDescent="0.25">
      <c r="L136" s="14">
        <v>6</v>
      </c>
      <c r="M136" s="14" t="s">
        <v>149</v>
      </c>
      <c r="N136" s="14" t="s">
        <v>54</v>
      </c>
      <c r="O136" s="14">
        <v>1119</v>
      </c>
      <c r="P136" s="14">
        <v>237</v>
      </c>
      <c r="Q136" s="14">
        <v>198</v>
      </c>
      <c r="R136" s="14">
        <f>SUM(O136:Q136)</f>
        <v>1554</v>
      </c>
      <c r="S136" s="35">
        <f>R136/$R$126</f>
        <v>1.6272421700750793E-2</v>
      </c>
      <c r="T136" s="35">
        <f>(R136-R134)/R134</f>
        <v>-0.23711340206185566</v>
      </c>
      <c r="U136" s="35">
        <f>(R136-R130)/R130</f>
        <v>-0.65242675016774776</v>
      </c>
      <c r="V136" s="14">
        <v>6</v>
      </c>
    </row>
    <row r="137" spans="12:22" ht="15.75" customHeight="1" x14ac:dyDescent="0.25">
      <c r="S137" s="35"/>
      <c r="V137" s="14">
        <v>6</v>
      </c>
    </row>
    <row r="138" spans="12:22" ht="15.75" customHeight="1" x14ac:dyDescent="0.25">
      <c r="L138" s="14">
        <v>1</v>
      </c>
      <c r="M138" s="14" t="s">
        <v>150</v>
      </c>
      <c r="N138" s="14" t="s">
        <v>51</v>
      </c>
      <c r="O138" s="14">
        <v>46681</v>
      </c>
      <c r="P138" s="14">
        <v>9997</v>
      </c>
      <c r="Q138" s="14">
        <v>8031</v>
      </c>
      <c r="R138" s="14">
        <f>SUM(O138:Q138)</f>
        <v>64709</v>
      </c>
      <c r="S138" s="34">
        <f>R138/$R$138</f>
        <v>1</v>
      </c>
      <c r="T138" s="35"/>
      <c r="U138" s="35"/>
      <c r="V138" s="14">
        <v>7</v>
      </c>
    </row>
    <row r="139" spans="12:22" ht="15.75" customHeight="1" x14ac:dyDescent="0.25">
      <c r="S139" s="35"/>
      <c r="V139" s="14">
        <v>7</v>
      </c>
    </row>
    <row r="140" spans="12:22" ht="15.75" customHeight="1" x14ac:dyDescent="0.25">
      <c r="L140" s="14">
        <v>2</v>
      </c>
      <c r="M140" s="14" t="s">
        <v>150</v>
      </c>
      <c r="N140" s="14" t="s">
        <v>0</v>
      </c>
      <c r="O140" s="14">
        <v>10574</v>
      </c>
      <c r="P140" s="14">
        <v>2269</v>
      </c>
      <c r="Q140" s="14">
        <v>1844</v>
      </c>
      <c r="R140" s="14">
        <f>SUM(O140:Q140)</f>
        <v>14687</v>
      </c>
      <c r="S140" s="35">
        <f>R140/$R$138</f>
        <v>0.22696997326492452</v>
      </c>
      <c r="T140" s="35">
        <f>(R140-R138)/R138</f>
        <v>-0.77303002673507548</v>
      </c>
      <c r="U140" s="35"/>
      <c r="V140" s="14">
        <v>8</v>
      </c>
    </row>
    <row r="141" spans="12:22" ht="15.75" customHeight="1" x14ac:dyDescent="0.25">
      <c r="S141" s="35"/>
      <c r="V141" s="14">
        <v>8</v>
      </c>
    </row>
    <row r="142" spans="12:22" ht="15.75" customHeight="1" x14ac:dyDescent="0.25">
      <c r="L142" s="14">
        <v>3</v>
      </c>
      <c r="M142" s="14" t="s">
        <v>150</v>
      </c>
      <c r="N142" s="14" t="s">
        <v>1</v>
      </c>
      <c r="O142" s="14">
        <v>2249</v>
      </c>
      <c r="P142" s="14">
        <v>462</v>
      </c>
      <c r="Q142" s="14">
        <v>408</v>
      </c>
      <c r="R142" s="14">
        <f>SUM(O142:Q142)</f>
        <v>3119</v>
      </c>
      <c r="S142" s="35">
        <f>R142/$R$138</f>
        <v>4.820040488958259E-2</v>
      </c>
      <c r="T142" s="35">
        <f>(R142-R140)/R140</f>
        <v>-0.78763532375570233</v>
      </c>
      <c r="U142" s="35"/>
      <c r="V142" s="14">
        <v>9</v>
      </c>
    </row>
    <row r="143" spans="12:22" ht="15.75" customHeight="1" x14ac:dyDescent="0.25">
      <c r="S143" s="35"/>
      <c r="V143" s="14">
        <v>9</v>
      </c>
    </row>
    <row r="144" spans="12:22" ht="15.75" customHeight="1" x14ac:dyDescent="0.25">
      <c r="L144" s="14">
        <v>4</v>
      </c>
      <c r="M144" s="14" t="s">
        <v>150</v>
      </c>
      <c r="N144" s="14" t="s">
        <v>52</v>
      </c>
      <c r="O144" s="14">
        <v>1713</v>
      </c>
      <c r="P144" s="14">
        <v>341</v>
      </c>
      <c r="Q144" s="14">
        <v>329</v>
      </c>
      <c r="R144" s="14">
        <f>SUM(O144:Q144)</f>
        <v>2383</v>
      </c>
      <c r="S144" s="35">
        <f>R144/$R$138</f>
        <v>3.6826407454913536E-2</v>
      </c>
      <c r="T144" s="35">
        <f>(R144-R142)/R142</f>
        <v>-0.23597306829111894</v>
      </c>
      <c r="U144" s="35"/>
      <c r="V144" s="14">
        <v>10</v>
      </c>
    </row>
    <row r="145" spans="12:22" ht="15.75" customHeight="1" x14ac:dyDescent="0.25">
      <c r="S145" s="35"/>
      <c r="V145" s="14">
        <v>10</v>
      </c>
    </row>
    <row r="146" spans="12:22" ht="15.75" customHeight="1" x14ac:dyDescent="0.25">
      <c r="L146" s="14">
        <v>5</v>
      </c>
      <c r="M146" s="14" t="s">
        <v>150</v>
      </c>
      <c r="N146" s="14" t="s">
        <v>53</v>
      </c>
      <c r="O146" s="14">
        <v>1000</v>
      </c>
      <c r="P146" s="14">
        <v>200</v>
      </c>
      <c r="Q146" s="14">
        <v>202</v>
      </c>
      <c r="R146" s="14">
        <f>SUM(O146:Q146)</f>
        <v>1402</v>
      </c>
      <c r="S146" s="35">
        <f>R146/$R$138</f>
        <v>2.1666228808975566E-2</v>
      </c>
      <c r="T146" s="35">
        <f>(R146-R144)/R144</f>
        <v>-0.41166596726814941</v>
      </c>
      <c r="U146" s="35"/>
      <c r="V146" s="14">
        <v>11</v>
      </c>
    </row>
    <row r="147" spans="12:22" ht="15.75" customHeight="1" x14ac:dyDescent="0.25">
      <c r="S147" s="35"/>
      <c r="V147" s="14">
        <v>11</v>
      </c>
    </row>
    <row r="148" spans="12:22" ht="15.75" customHeight="1" x14ac:dyDescent="0.25">
      <c r="L148" s="14">
        <v>6</v>
      </c>
      <c r="M148" s="14" t="s">
        <v>150</v>
      </c>
      <c r="N148" s="14" t="s">
        <v>54</v>
      </c>
      <c r="O148" s="14">
        <v>788</v>
      </c>
      <c r="P148" s="14">
        <v>158</v>
      </c>
      <c r="Q148" s="14">
        <v>151</v>
      </c>
      <c r="R148" s="14">
        <f>SUM(O148:Q148)</f>
        <v>1097</v>
      </c>
      <c r="S148" s="35">
        <f>R148/$R$138</f>
        <v>1.6952819545967331E-2</v>
      </c>
      <c r="T148" s="35">
        <f>(R148-R146)/R146</f>
        <v>-0.21754636233951496</v>
      </c>
      <c r="U148" s="35">
        <f>(R148-R142)/R142</f>
        <v>-0.64828470663674254</v>
      </c>
      <c r="V148" s="14">
        <v>12</v>
      </c>
    </row>
    <row r="149" spans="12:22" ht="15.75" customHeight="1" x14ac:dyDescent="0.25">
      <c r="S149" s="35"/>
      <c r="V149" s="14">
        <v>12</v>
      </c>
    </row>
    <row r="150" spans="12:22" ht="15.75" customHeight="1" x14ac:dyDescent="0.25">
      <c r="L150" s="14">
        <v>1</v>
      </c>
      <c r="M150" s="14" t="s">
        <v>151</v>
      </c>
      <c r="N150" s="14" t="s">
        <v>51</v>
      </c>
      <c r="O150" s="14">
        <v>2644</v>
      </c>
      <c r="P150" s="14">
        <v>604</v>
      </c>
      <c r="Q150" s="14">
        <v>450</v>
      </c>
      <c r="R150" s="14">
        <f>SUM(O150:Q150)</f>
        <v>3698</v>
      </c>
      <c r="S150" s="34">
        <f>R150/$R$150</f>
        <v>1</v>
      </c>
      <c r="T150" s="35"/>
      <c r="U150" s="35"/>
      <c r="V150" s="14">
        <v>13</v>
      </c>
    </row>
    <row r="151" spans="12:22" ht="15.75" customHeight="1" x14ac:dyDescent="0.25">
      <c r="S151" s="35"/>
      <c r="V151" s="14">
        <v>13</v>
      </c>
    </row>
    <row r="152" spans="12:22" ht="15.75" customHeight="1" x14ac:dyDescent="0.25">
      <c r="L152" s="14">
        <v>2</v>
      </c>
      <c r="M152" s="14" t="s">
        <v>151</v>
      </c>
      <c r="N152" s="14" t="s">
        <v>0</v>
      </c>
      <c r="O152" s="14">
        <v>618</v>
      </c>
      <c r="P152" s="14">
        <v>134</v>
      </c>
      <c r="Q152" s="14">
        <v>124</v>
      </c>
      <c r="R152" s="14">
        <f>SUM(O152:Q152)</f>
        <v>876</v>
      </c>
      <c r="S152" s="35">
        <f>R152/$R$150</f>
        <v>0.23688480259599784</v>
      </c>
      <c r="T152" s="35">
        <f>(R152-R150)/R150</f>
        <v>-0.76311519740400213</v>
      </c>
      <c r="U152" s="35"/>
      <c r="V152" s="14">
        <v>14</v>
      </c>
    </row>
    <row r="153" spans="12:22" ht="15.75" customHeight="1" x14ac:dyDescent="0.25">
      <c r="S153" s="35"/>
      <c r="V153" s="14">
        <v>14</v>
      </c>
    </row>
    <row r="154" spans="12:22" ht="15.75" customHeight="1" x14ac:dyDescent="0.25">
      <c r="L154" s="14">
        <v>3</v>
      </c>
      <c r="M154" s="14" t="s">
        <v>151</v>
      </c>
      <c r="N154" s="14" t="s">
        <v>1</v>
      </c>
      <c r="O154" s="14">
        <v>125</v>
      </c>
      <c r="P154" s="14">
        <v>19</v>
      </c>
      <c r="Q154" s="14">
        <v>24</v>
      </c>
      <c r="R154" s="14">
        <f>SUM(O154:Q154)</f>
        <v>168</v>
      </c>
      <c r="S154" s="35">
        <f>R154/$R$150</f>
        <v>4.5429962141698213E-2</v>
      </c>
      <c r="T154" s="35">
        <f>(R154-R152)/R152</f>
        <v>-0.80821917808219179</v>
      </c>
      <c r="U154" s="35"/>
      <c r="V154" s="14">
        <v>15</v>
      </c>
    </row>
    <row r="155" spans="12:22" ht="15.75" customHeight="1" x14ac:dyDescent="0.25">
      <c r="S155" s="35"/>
      <c r="V155" s="14">
        <v>15</v>
      </c>
    </row>
    <row r="156" spans="12:22" ht="15.75" customHeight="1" x14ac:dyDescent="0.25">
      <c r="L156" s="14">
        <v>4</v>
      </c>
      <c r="M156" s="14" t="s">
        <v>151</v>
      </c>
      <c r="N156" s="14" t="s">
        <v>52</v>
      </c>
      <c r="O156" s="14">
        <v>85</v>
      </c>
      <c r="P156" s="14">
        <v>21</v>
      </c>
      <c r="Q156" s="14">
        <v>17</v>
      </c>
      <c r="R156" s="14">
        <f>SUM(O156:Q156)</f>
        <v>123</v>
      </c>
      <c r="S156" s="35">
        <f>R156/$R$150</f>
        <v>3.3261222282314762E-2</v>
      </c>
      <c r="T156" s="35">
        <f>(R156-R154)/R154</f>
        <v>-0.26785714285714285</v>
      </c>
      <c r="U156" s="35"/>
      <c r="V156" s="14">
        <v>16</v>
      </c>
    </row>
    <row r="157" spans="12:22" ht="15.75" customHeight="1" x14ac:dyDescent="0.25">
      <c r="S157" s="35"/>
      <c r="V157" s="14">
        <v>16</v>
      </c>
    </row>
    <row r="158" spans="12:22" ht="15.75" customHeight="1" x14ac:dyDescent="0.25">
      <c r="L158" s="14">
        <v>5</v>
      </c>
      <c r="M158" s="14" t="s">
        <v>151</v>
      </c>
      <c r="N158" s="14" t="s">
        <v>53</v>
      </c>
      <c r="O158" s="14">
        <v>44</v>
      </c>
      <c r="P158" s="14">
        <v>13</v>
      </c>
      <c r="Q158" s="14">
        <v>9</v>
      </c>
      <c r="R158" s="14">
        <f>SUM(O158:Q158)</f>
        <v>66</v>
      </c>
      <c r="S158" s="35">
        <f>R158/$R$150</f>
        <v>1.7847485127095726E-2</v>
      </c>
      <c r="T158" s="35">
        <f>(R158-R156)/R156</f>
        <v>-0.46341463414634149</v>
      </c>
      <c r="U158" s="35"/>
      <c r="V158" s="14">
        <v>17</v>
      </c>
    </row>
    <row r="159" spans="12:22" ht="15.75" customHeight="1" x14ac:dyDescent="0.25">
      <c r="S159" s="35"/>
      <c r="V159" s="14">
        <v>17</v>
      </c>
    </row>
    <row r="160" spans="12:22" ht="15.75" customHeight="1" x14ac:dyDescent="0.25">
      <c r="L160" s="14">
        <v>6</v>
      </c>
      <c r="M160" s="14" t="s">
        <v>151</v>
      </c>
      <c r="N160" s="14" t="s">
        <v>54</v>
      </c>
      <c r="O160" s="14">
        <v>35</v>
      </c>
      <c r="P160" s="14">
        <v>11</v>
      </c>
      <c r="Q160" s="14">
        <v>6</v>
      </c>
      <c r="R160" s="14">
        <f>SUM(O160:Q160)</f>
        <v>52</v>
      </c>
      <c r="S160" s="35">
        <f>R160/$R$150</f>
        <v>1.4061654948620876E-2</v>
      </c>
      <c r="T160" s="35">
        <f>(R160-R158)/R158</f>
        <v>-0.21212121212121213</v>
      </c>
      <c r="U160" s="35">
        <f>(R160-R154)/R154</f>
        <v>-0.69047619047619047</v>
      </c>
      <c r="V160" s="14">
        <v>18</v>
      </c>
    </row>
    <row r="161" spans="22:22" ht="15.75" customHeight="1" x14ac:dyDescent="0.25">
      <c r="V161" s="14">
        <v>18</v>
      </c>
    </row>
    <row r="162" spans="22:22" ht="15.75" customHeight="1" x14ac:dyDescent="0.25"/>
    <row r="163" spans="22:22" ht="15.75" customHeight="1" x14ac:dyDescent="0.25"/>
    <row r="164" spans="22:22" ht="15.75" customHeight="1" x14ac:dyDescent="0.25"/>
    <row r="165" spans="22:22" ht="15.75" customHeight="1" x14ac:dyDescent="0.25"/>
    <row r="166" spans="22:22" ht="15.75" customHeight="1" x14ac:dyDescent="0.25"/>
    <row r="167" spans="22:22" ht="15.75" customHeight="1" x14ac:dyDescent="0.25"/>
    <row r="168" spans="22:22" ht="15.75" customHeight="1" x14ac:dyDescent="0.25"/>
    <row r="169" spans="22:22" ht="15.75" customHeight="1" x14ac:dyDescent="0.25"/>
    <row r="170" spans="22:22" ht="15.75" customHeight="1" x14ac:dyDescent="0.25"/>
    <row r="171" spans="22:22" ht="15.75" customHeight="1" x14ac:dyDescent="0.25"/>
    <row r="172" spans="22:22" ht="15.75" customHeight="1" x14ac:dyDescent="0.25"/>
    <row r="173" spans="22:22" ht="15.75" customHeight="1" x14ac:dyDescent="0.25"/>
    <row r="174" spans="22:22" ht="15.75" customHeight="1" x14ac:dyDescent="0.25"/>
    <row r="175" spans="22:22" ht="15.75" customHeight="1" x14ac:dyDescent="0.25"/>
    <row r="176" spans="22:22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sortState xmlns:xlrd2="http://schemas.microsoft.com/office/spreadsheetml/2017/richdata2" ref="L126:V161">
    <sortCondition ref="V126:V161"/>
  </sortState>
  <conditionalFormatting sqref="C7:C1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{CA578544-0CBC-42DD-BB4B-62C064B3DE3C}</x14:id>
        </ext>
      </extLst>
    </cfRule>
  </conditionalFormatting>
  <conditionalFormatting sqref="C75:C8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{6672AD80-AE73-44B1-AF3F-D928FDF1F0FE}</x14:id>
        </ext>
      </extLst>
    </cfRule>
  </conditionalFormatting>
  <conditionalFormatting sqref="C85:C9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{EA354802-533A-4B9F-845B-184D46F6E8F3}</x14:id>
        </ext>
      </extLst>
    </cfRule>
  </conditionalFormatting>
  <conditionalFormatting sqref="C95:C10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{F8B75E2A-E8CA-4EF5-B32D-A9C96E4F63A8}</x14:id>
        </ext>
      </extLst>
    </cfRule>
  </conditionalFormatting>
  <conditionalFormatting sqref="D7:D1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{5A2B579F-D923-4834-A5D7-467C5EA2D49C}</x14:id>
        </ext>
      </extLst>
    </cfRule>
  </conditionalFormatting>
  <conditionalFormatting sqref="D75:D8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{2D6721FE-78D6-4EFE-8E97-57CC0FC01886}</x14:id>
        </ext>
      </extLst>
    </cfRule>
  </conditionalFormatting>
  <conditionalFormatting sqref="D85:D9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{E2001CCC-B239-4FAC-BF9A-F83C50F3F85E}</x14:id>
        </ext>
      </extLst>
    </cfRule>
  </conditionalFormatting>
  <conditionalFormatting sqref="D95:D10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{DA2CBD31-A0B1-4FCC-B0DC-BC05F3B40D5B}</x14:id>
        </ext>
      </extLst>
    </cfRule>
  </conditionalFormatting>
  <conditionalFormatting sqref="E7:E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{14FF53B5-410D-46DB-90E2-AC9222AC20A8}</x14:id>
        </ext>
      </extLst>
    </cfRule>
  </conditionalFormatting>
  <conditionalFormatting sqref="E75:E80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{F35F96EB-7F54-4997-BAD6-628943F35D00}</x14:id>
        </ext>
      </extLst>
    </cfRule>
  </conditionalFormatting>
  <conditionalFormatting sqref="E85:E9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{B65C7AC4-A4BA-49C9-A951-190DB88E3A6A}</x14:id>
        </ext>
      </extLst>
    </cfRule>
  </conditionalFormatting>
  <conditionalFormatting sqref="E95:E10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{7A4F8467-6A05-407B-8007-A83A9CFBEE00}</x14:id>
        </ext>
      </extLst>
    </cfRule>
  </conditionalFormatting>
  <conditionalFormatting sqref="H7:H13">
    <cfRule type="dataBar" priority="27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{20460384-4073-45B2-AA22-86738662ABD4}</x14:id>
        </ext>
      </extLst>
    </cfRule>
  </conditionalFormatting>
  <conditionalFormatting sqref="H75:H80">
    <cfRule type="dataBar" priority="20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{3CCF817C-C29C-41AA-B6D5-F643CA4C8013}</x14:id>
        </ext>
      </extLst>
    </cfRule>
  </conditionalFormatting>
  <conditionalFormatting sqref="H85:H90">
    <cfRule type="dataBar" priority="10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{73F1CA5A-BE3F-4F7E-B14F-AE13C7C08C84}</x14:id>
        </ext>
      </extLst>
    </cfRule>
  </conditionalFormatting>
  <conditionalFormatting sqref="H95:H100">
    <cfRule type="dataBar" priority="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{BFFE1BFB-3DCD-4DAF-8076-FAEBECEED73F}</x14:id>
        </ext>
      </extLst>
    </cfRule>
  </conditionalFormatting>
  <conditionalFormatting sqref="I7:I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{D2BFAC5A-C7C3-4EFA-96F9-25980DD13851}</x14:id>
        </ext>
      </extLst>
    </cfRule>
  </conditionalFormatting>
  <conditionalFormatting sqref="I75:I8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{4344BF80-D10B-4B4A-A9F2-1B8D3AB4DCA8}</x14:id>
        </ext>
      </extLst>
    </cfRule>
  </conditionalFormatting>
  <conditionalFormatting sqref="I85:I9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{17F5330E-E357-43E0-AC3D-A04E66558F20}</x14:id>
        </ext>
      </extLst>
    </cfRule>
  </conditionalFormatting>
  <conditionalFormatting sqref="I95:I10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{2F826F45-6773-4C2A-BBD9-7F2FC1C179F1}</x14:id>
        </ext>
      </extLst>
    </cfRule>
  </conditionalFormatting>
  <conditionalFormatting sqref="J7:J1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{DC203A8D-54CF-4760-BB95-0D157CD3FD40}</x14:id>
        </ext>
      </extLst>
    </cfRule>
  </conditionalFormatting>
  <conditionalFormatting sqref="J75:J8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{9F9D5ABA-0224-4724-A80B-435F7A3BE9E4}</x14:id>
        </ext>
      </extLst>
    </cfRule>
  </conditionalFormatting>
  <conditionalFormatting sqref="J85:J9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{0B41BC0F-4B74-48DA-8581-FA0475EF2A07}</x14:id>
        </ext>
      </extLst>
    </cfRule>
  </conditionalFormatting>
  <conditionalFormatting sqref="J95:J10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{983084E4-64D7-47F9-ADD3-F99601C431BD}</x14:id>
        </ext>
      </extLst>
    </cfRule>
  </conditionalFormatting>
  <conditionalFormatting sqref="K7:K13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{049924BC-29FF-4FAA-857F-3C77C8A66A50}</x14:id>
        </ext>
      </extLst>
    </cfRule>
  </conditionalFormatting>
  <conditionalFormatting sqref="K75:K80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{4E0C23B4-EDEC-4B4C-B961-039F3DD4A700}</x14:id>
        </ext>
      </extLst>
    </cfRule>
  </conditionalFormatting>
  <conditionalFormatting sqref="K85:K90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{9B62C79F-6C79-4DDD-B8DF-E3D75252ADB3}</x14:id>
        </ext>
      </extLst>
    </cfRule>
  </conditionalFormatting>
  <conditionalFormatting sqref="K95:K100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{03B53EF3-A0AB-4F25-BD91-5A1629635CCA}</x14:id>
        </ext>
      </extLs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78544-0CBC-42DD-BB4B-62C064B3D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C7:C13</xm:sqref>
        </x14:conditionalFormatting>
        <x14:conditionalFormatting xmlns:xm="http://schemas.microsoft.com/office/excel/2006/main">
          <x14:cfRule type="dataBar" id="{6672AD80-AE73-44B1-AF3F-D928FDF1F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C75:C80</xm:sqref>
        </x14:conditionalFormatting>
        <x14:conditionalFormatting xmlns:xm="http://schemas.microsoft.com/office/excel/2006/main">
          <x14:cfRule type="dataBar" id="{EA354802-533A-4B9F-845B-184D46F6E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C85:C90</xm:sqref>
        </x14:conditionalFormatting>
        <x14:conditionalFormatting xmlns:xm="http://schemas.microsoft.com/office/excel/2006/main">
          <x14:cfRule type="dataBar" id="{F8B75E2A-E8CA-4EF5-B32D-A9C96E4F6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C95:C100</xm:sqref>
        </x14:conditionalFormatting>
        <x14:conditionalFormatting xmlns:xm="http://schemas.microsoft.com/office/excel/2006/main">
          <x14:cfRule type="dataBar" id="{5A2B579F-D923-4834-A5D7-467C5EA2D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D7:D13</xm:sqref>
        </x14:conditionalFormatting>
        <x14:conditionalFormatting xmlns:xm="http://schemas.microsoft.com/office/excel/2006/main">
          <x14:cfRule type="dataBar" id="{2D6721FE-78D6-4EFE-8E97-57CC0FC018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D75:D80</xm:sqref>
        </x14:conditionalFormatting>
        <x14:conditionalFormatting xmlns:xm="http://schemas.microsoft.com/office/excel/2006/main">
          <x14:cfRule type="dataBar" id="{E2001CCC-B239-4FAC-BF9A-F83C50F3F8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D85:D90</xm:sqref>
        </x14:conditionalFormatting>
        <x14:conditionalFormatting xmlns:xm="http://schemas.microsoft.com/office/excel/2006/main">
          <x14:cfRule type="dataBar" id="{DA2CBD31-A0B1-4FCC-B0DC-BC05F3B40D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D95:D100</xm:sqref>
        </x14:conditionalFormatting>
        <x14:conditionalFormatting xmlns:xm="http://schemas.microsoft.com/office/excel/2006/main">
          <x14:cfRule type="dataBar" id="{14FF53B5-410D-46DB-90E2-AC9222AC20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E7:E13</xm:sqref>
        </x14:conditionalFormatting>
        <x14:conditionalFormatting xmlns:xm="http://schemas.microsoft.com/office/excel/2006/main">
          <x14:cfRule type="dataBar" id="{F35F96EB-7F54-4997-BAD6-628943F35D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E75:E80</xm:sqref>
        </x14:conditionalFormatting>
        <x14:conditionalFormatting xmlns:xm="http://schemas.microsoft.com/office/excel/2006/main">
          <x14:cfRule type="dataBar" id="{B65C7AC4-A4BA-49C9-A951-190DB88E3A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E85:E90</xm:sqref>
        </x14:conditionalFormatting>
        <x14:conditionalFormatting xmlns:xm="http://schemas.microsoft.com/office/excel/2006/main">
          <x14:cfRule type="dataBar" id="{7A4F8467-6A05-407B-8007-A83A9CFBEE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E95:E100</xm:sqref>
        </x14:conditionalFormatting>
        <x14:conditionalFormatting xmlns:xm="http://schemas.microsoft.com/office/excel/2006/main">
          <x14:cfRule type="dataBar" id="{20460384-4073-45B2-AA22-86738662ABD4}">
            <x14:dataBar minLength="0" maxLength="100" border="1">
              <x14:cfvo type="autoMin"/>
              <x14:cfvo type="autoMax"/>
              <x14:borderColor theme="0" tint="-0.499984740745262"/>
              <x14:negativeFillColor rgb="FFFF0000"/>
              <x14:axisColor rgb="FF000000"/>
            </x14:dataBar>
          </x14:cfRule>
          <xm:sqref>H7:H13</xm:sqref>
        </x14:conditionalFormatting>
        <x14:conditionalFormatting xmlns:xm="http://schemas.microsoft.com/office/excel/2006/main">
          <x14:cfRule type="dataBar" id="{3CCF817C-C29C-41AA-B6D5-F643CA4C8013}">
            <x14:dataBar minLength="0" maxLength="100" border="1">
              <x14:cfvo type="autoMin"/>
              <x14:cfvo type="autoMax"/>
              <x14:borderColor theme="0" tint="-0.34998626667073579"/>
              <x14:negativeFillColor rgb="FFFF0000"/>
              <x14:axisColor rgb="FF000000"/>
            </x14:dataBar>
          </x14:cfRule>
          <xm:sqref>H75:H80</xm:sqref>
        </x14:conditionalFormatting>
        <x14:conditionalFormatting xmlns:xm="http://schemas.microsoft.com/office/excel/2006/main">
          <x14:cfRule type="dataBar" id="{73F1CA5A-BE3F-4F7E-B14F-AE13C7C08C84}">
            <x14:dataBar minLength="0" maxLength="100" border="1">
              <x14:cfvo type="autoMin"/>
              <x14:cfvo type="autoMax"/>
              <x14:borderColor theme="0" tint="-0.34998626667073579"/>
              <x14:negativeFillColor rgb="FFFF0000"/>
              <x14:axisColor rgb="FF000000"/>
            </x14:dataBar>
          </x14:cfRule>
          <xm:sqref>H85:H90</xm:sqref>
        </x14:conditionalFormatting>
        <x14:conditionalFormatting xmlns:xm="http://schemas.microsoft.com/office/excel/2006/main">
          <x14:cfRule type="dataBar" id="{BFFE1BFB-3DCD-4DAF-8076-FAEBECEED73F}">
            <x14:dataBar minLength="0" maxLength="100" border="1">
              <x14:cfvo type="autoMin"/>
              <x14:cfvo type="autoMax"/>
              <x14:borderColor theme="0" tint="-0.34998626667073579"/>
              <x14:negativeFillColor rgb="FFFF0000"/>
              <x14:axisColor rgb="FF000000"/>
            </x14:dataBar>
          </x14:cfRule>
          <xm:sqref>H95:H100</xm:sqref>
        </x14:conditionalFormatting>
        <x14:conditionalFormatting xmlns:xm="http://schemas.microsoft.com/office/excel/2006/main">
          <x14:cfRule type="dataBar" id="{D2BFAC5A-C7C3-4EFA-96F9-25980DD13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I7:I13</xm:sqref>
        </x14:conditionalFormatting>
        <x14:conditionalFormatting xmlns:xm="http://schemas.microsoft.com/office/excel/2006/main">
          <x14:cfRule type="dataBar" id="{4344BF80-D10B-4B4A-A9F2-1B8D3AB4D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17F5330E-E357-43E0-AC3D-A04E66558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I85:I90</xm:sqref>
        </x14:conditionalFormatting>
        <x14:conditionalFormatting xmlns:xm="http://schemas.microsoft.com/office/excel/2006/main">
          <x14:cfRule type="dataBar" id="{2F826F45-6773-4C2A-BBD9-7F2FC1C17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I95:I100</xm:sqref>
        </x14:conditionalFormatting>
        <x14:conditionalFormatting xmlns:xm="http://schemas.microsoft.com/office/excel/2006/main">
          <x14:cfRule type="dataBar" id="{DC203A8D-54CF-4760-BB95-0D157CD3F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J7:J13</xm:sqref>
        </x14:conditionalFormatting>
        <x14:conditionalFormatting xmlns:xm="http://schemas.microsoft.com/office/excel/2006/main">
          <x14:cfRule type="dataBar" id="{9F9D5ABA-0224-4724-A80B-435F7A3BE9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J75:J80</xm:sqref>
        </x14:conditionalFormatting>
        <x14:conditionalFormatting xmlns:xm="http://schemas.microsoft.com/office/excel/2006/main">
          <x14:cfRule type="dataBar" id="{0B41BC0F-4B74-48DA-8581-FA0475EF2A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J85:J90</xm:sqref>
        </x14:conditionalFormatting>
        <x14:conditionalFormatting xmlns:xm="http://schemas.microsoft.com/office/excel/2006/main">
          <x14:cfRule type="dataBar" id="{983084E4-64D7-47F9-ADD3-F99601C431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J95:J100</xm:sqref>
        </x14:conditionalFormatting>
        <x14:conditionalFormatting xmlns:xm="http://schemas.microsoft.com/office/excel/2006/main">
          <x14:cfRule type="dataBar" id="{049924BC-29FF-4FAA-857F-3C77C8A66A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K7:K13</xm:sqref>
        </x14:conditionalFormatting>
        <x14:conditionalFormatting xmlns:xm="http://schemas.microsoft.com/office/excel/2006/main">
          <x14:cfRule type="dataBar" id="{4E0C23B4-EDEC-4B4C-B961-039F3DD4A7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K75:K80</xm:sqref>
        </x14:conditionalFormatting>
        <x14:conditionalFormatting xmlns:xm="http://schemas.microsoft.com/office/excel/2006/main">
          <x14:cfRule type="dataBar" id="{9B62C79F-6C79-4DDD-B8DF-E3D75252AD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K85:K90</xm:sqref>
        </x14:conditionalFormatting>
        <x14:conditionalFormatting xmlns:xm="http://schemas.microsoft.com/office/excel/2006/main">
          <x14:cfRule type="dataBar" id="{03B53EF3-A0AB-4F25-BD91-5A1629635C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K95:K100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F7F8-5D7F-44B7-9CCB-C33BA18EDA44}">
  <sheetPr>
    <tabColor theme="0" tint="-0.249977111117893"/>
  </sheetPr>
  <dimension ref="A1:I127"/>
  <sheetViews>
    <sheetView topLeftCell="A86" workbookViewId="0">
      <selection activeCell="A2" sqref="A2"/>
    </sheetView>
  </sheetViews>
  <sheetFormatPr defaultRowHeight="13.2" x14ac:dyDescent="0.25"/>
  <cols>
    <col min="1" max="1" width="12.21875" customWidth="1"/>
    <col min="2" max="2" width="18.21875" customWidth="1"/>
    <col min="3" max="3" width="17.109375" customWidth="1"/>
    <col min="4" max="4" width="20.5546875" customWidth="1"/>
    <col min="5" max="5" width="18" customWidth="1"/>
    <col min="6" max="6" width="13.109375" customWidth="1"/>
    <col min="7" max="7" width="20.33203125" customWidth="1"/>
    <col min="8" max="8" width="23.109375" customWidth="1"/>
    <col min="9" max="9" width="19.88671875" customWidth="1"/>
  </cols>
  <sheetData>
    <row r="1" spans="1:1" s="6" customFormat="1" x14ac:dyDescent="0.25">
      <c r="A1" s="6" t="s">
        <v>152</v>
      </c>
    </row>
    <row r="3" spans="1:1" x14ac:dyDescent="0.25">
      <c r="A3" s="2" t="s">
        <v>57</v>
      </c>
    </row>
    <row r="4" spans="1:1" x14ac:dyDescent="0.25">
      <c r="A4" s="3"/>
    </row>
    <row r="5" spans="1:1" x14ac:dyDescent="0.25">
      <c r="A5" s="4" t="s">
        <v>4</v>
      </c>
    </row>
    <row r="6" spans="1:1" x14ac:dyDescent="0.25">
      <c r="A6" s="5" t="s">
        <v>5</v>
      </c>
    </row>
    <row r="7" spans="1:1" x14ac:dyDescent="0.25">
      <c r="A7" s="5" t="s">
        <v>6</v>
      </c>
    </row>
    <row r="8" spans="1:1" x14ac:dyDescent="0.25">
      <c r="A8" s="5" t="s">
        <v>7</v>
      </c>
    </row>
    <row r="9" spans="1:1" x14ac:dyDescent="0.25">
      <c r="A9" s="5" t="s">
        <v>65</v>
      </c>
    </row>
    <row r="10" spans="1:1" x14ac:dyDescent="0.25">
      <c r="A10" s="5" t="s">
        <v>8</v>
      </c>
    </row>
    <row r="11" spans="1:1" x14ac:dyDescent="0.25">
      <c r="A11" s="5" t="s">
        <v>9</v>
      </c>
    </row>
    <row r="12" spans="1:1" x14ac:dyDescent="0.25">
      <c r="A12" s="5" t="s">
        <v>10</v>
      </c>
    </row>
    <row r="13" spans="1:1" x14ac:dyDescent="0.25">
      <c r="A13" s="5" t="s">
        <v>11</v>
      </c>
    </row>
    <row r="14" spans="1:1" x14ac:dyDescent="0.25">
      <c r="A14" s="5" t="s">
        <v>12</v>
      </c>
    </row>
    <row r="15" spans="1:1" x14ac:dyDescent="0.25">
      <c r="A15" s="5" t="s">
        <v>13</v>
      </c>
    </row>
    <row r="16" spans="1:1" x14ac:dyDescent="0.25">
      <c r="A16" s="5" t="s">
        <v>14</v>
      </c>
    </row>
    <row r="17" spans="1:1" x14ac:dyDescent="0.25">
      <c r="A17" s="5" t="s">
        <v>15</v>
      </c>
    </row>
    <row r="18" spans="1:1" x14ac:dyDescent="0.25">
      <c r="A18" s="5" t="s">
        <v>16</v>
      </c>
    </row>
    <row r="19" spans="1:1" x14ac:dyDescent="0.25">
      <c r="A19" s="5" t="s">
        <v>17</v>
      </c>
    </row>
    <row r="20" spans="1:1" x14ac:dyDescent="0.25">
      <c r="A20" s="5" t="s">
        <v>18</v>
      </c>
    </row>
    <row r="21" spans="1:1" x14ac:dyDescent="0.25">
      <c r="A21" s="5" t="s">
        <v>19</v>
      </c>
    </row>
    <row r="22" spans="1:1" x14ac:dyDescent="0.25">
      <c r="A22" s="5" t="s">
        <v>20</v>
      </c>
    </row>
    <row r="23" spans="1:1" x14ac:dyDescent="0.25">
      <c r="A23" s="5" t="s">
        <v>21</v>
      </c>
    </row>
    <row r="24" spans="1:1" x14ac:dyDescent="0.25">
      <c r="A24" s="5" t="s">
        <v>22</v>
      </c>
    </row>
    <row r="25" spans="1:1" x14ac:dyDescent="0.25">
      <c r="A25" s="5" t="s">
        <v>23</v>
      </c>
    </row>
    <row r="26" spans="1:1" x14ac:dyDescent="0.25">
      <c r="A26" s="5" t="s">
        <v>24</v>
      </c>
    </row>
    <row r="27" spans="1:1" x14ac:dyDescent="0.25">
      <c r="A27" s="5" t="s">
        <v>25</v>
      </c>
    </row>
    <row r="28" spans="1:1" x14ac:dyDescent="0.25">
      <c r="A28" s="5" t="s">
        <v>26</v>
      </c>
    </row>
    <row r="29" spans="1:1" x14ac:dyDescent="0.25">
      <c r="A29" s="5" t="s">
        <v>27</v>
      </c>
    </row>
    <row r="30" spans="1:1" x14ac:dyDescent="0.25">
      <c r="A30" s="5" t="s">
        <v>28</v>
      </c>
    </row>
    <row r="31" spans="1:1" x14ac:dyDescent="0.25">
      <c r="A31" s="5" t="s">
        <v>29</v>
      </c>
    </row>
    <row r="32" spans="1:1" x14ac:dyDescent="0.25">
      <c r="A32" s="5" t="s">
        <v>30</v>
      </c>
    </row>
    <row r="33" spans="1:1" x14ac:dyDescent="0.25">
      <c r="A33" s="5" t="s">
        <v>31</v>
      </c>
    </row>
    <row r="34" spans="1:1" x14ac:dyDescent="0.25">
      <c r="A34" s="5" t="s">
        <v>32</v>
      </c>
    </row>
    <row r="35" spans="1:1" x14ac:dyDescent="0.25">
      <c r="A35" s="5" t="s">
        <v>33</v>
      </c>
    </row>
    <row r="36" spans="1:1" x14ac:dyDescent="0.25">
      <c r="A36" s="5" t="s">
        <v>34</v>
      </c>
    </row>
    <row r="37" spans="1:1" x14ac:dyDescent="0.25">
      <c r="A37" s="5" t="s">
        <v>35</v>
      </c>
    </row>
    <row r="38" spans="1:1" x14ac:dyDescent="0.25">
      <c r="A38" s="4" t="s">
        <v>36</v>
      </c>
    </row>
    <row r="39" spans="1:1" x14ac:dyDescent="0.25">
      <c r="A39" s="4" t="s">
        <v>41</v>
      </c>
    </row>
    <row r="40" spans="1:1" x14ac:dyDescent="0.25">
      <c r="A40" s="3"/>
    </row>
    <row r="41" spans="1:1" x14ac:dyDescent="0.25">
      <c r="A41" s="7" t="s">
        <v>42</v>
      </c>
    </row>
    <row r="42" spans="1:1" x14ac:dyDescent="0.25">
      <c r="A42" s="8" t="s">
        <v>43</v>
      </c>
    </row>
    <row r="43" spans="1:1" x14ac:dyDescent="0.25">
      <c r="A43" s="4" t="s">
        <v>37</v>
      </c>
    </row>
    <row r="44" spans="1:1" x14ac:dyDescent="0.25">
      <c r="A44" s="4" t="s">
        <v>38</v>
      </c>
    </row>
    <row r="45" spans="1:1" x14ac:dyDescent="0.25">
      <c r="A45" s="4" t="s">
        <v>44</v>
      </c>
    </row>
    <row r="46" spans="1:1" x14ac:dyDescent="0.25">
      <c r="A46" s="3"/>
    </row>
    <row r="47" spans="1:1" x14ac:dyDescent="0.25">
      <c r="A47" s="7" t="s">
        <v>66</v>
      </c>
    </row>
    <row r="48" spans="1:1" x14ac:dyDescent="0.25">
      <c r="A48" s="8" t="s">
        <v>43</v>
      </c>
    </row>
    <row r="49" spans="1:1" x14ac:dyDescent="0.25">
      <c r="A49" s="4" t="s">
        <v>45</v>
      </c>
    </row>
    <row r="50" spans="1:1" x14ac:dyDescent="0.25">
      <c r="A50" s="4" t="s">
        <v>39</v>
      </c>
    </row>
    <row r="51" spans="1:1" x14ac:dyDescent="0.25">
      <c r="A51" s="2" t="s">
        <v>58</v>
      </c>
    </row>
    <row r="52" spans="1:1" x14ac:dyDescent="0.25">
      <c r="A52" s="5" t="s">
        <v>46</v>
      </c>
    </row>
    <row r="53" spans="1:1" x14ac:dyDescent="0.25">
      <c r="A53" s="2" t="s">
        <v>59</v>
      </c>
    </row>
    <row r="54" spans="1:1" x14ac:dyDescent="0.25">
      <c r="A54" s="5" t="s">
        <v>67</v>
      </c>
    </row>
    <row r="55" spans="1:1" x14ac:dyDescent="0.25">
      <c r="A55" s="3"/>
    </row>
    <row r="56" spans="1:1" x14ac:dyDescent="0.25">
      <c r="A56" s="2" t="s">
        <v>60</v>
      </c>
    </row>
    <row r="57" spans="1:1" x14ac:dyDescent="0.25">
      <c r="A57" s="5" t="s">
        <v>68</v>
      </c>
    </row>
    <row r="58" spans="1:1" x14ac:dyDescent="0.25">
      <c r="A58" s="5" t="s">
        <v>69</v>
      </c>
    </row>
    <row r="59" spans="1:1" x14ac:dyDescent="0.25">
      <c r="A59" s="5" t="s">
        <v>48</v>
      </c>
    </row>
    <row r="60" spans="1:1" x14ac:dyDescent="0.25">
      <c r="A60" s="5" t="s">
        <v>70</v>
      </c>
    </row>
    <row r="61" spans="1:1" x14ac:dyDescent="0.25">
      <c r="A61" s="5" t="s">
        <v>71</v>
      </c>
    </row>
    <row r="62" spans="1:1" x14ac:dyDescent="0.25">
      <c r="A62" s="5" t="s">
        <v>72</v>
      </c>
    </row>
    <row r="63" spans="1:1" x14ac:dyDescent="0.25">
      <c r="A63" s="5" t="s">
        <v>73</v>
      </c>
    </row>
    <row r="64" spans="1:1" x14ac:dyDescent="0.25">
      <c r="A64" s="5" t="s">
        <v>74</v>
      </c>
    </row>
    <row r="65" spans="1:1" x14ac:dyDescent="0.25">
      <c r="A65" s="3"/>
    </row>
    <row r="66" spans="1:1" x14ac:dyDescent="0.25">
      <c r="A66" s="2" t="s">
        <v>61</v>
      </c>
    </row>
    <row r="67" spans="1:1" x14ac:dyDescent="0.25">
      <c r="A67" s="5" t="s">
        <v>75</v>
      </c>
    </row>
    <row r="68" spans="1:1" x14ac:dyDescent="0.25">
      <c r="A68" s="5" t="s">
        <v>76</v>
      </c>
    </row>
    <row r="69" spans="1:1" x14ac:dyDescent="0.25">
      <c r="A69" s="5" t="s">
        <v>47</v>
      </c>
    </row>
    <row r="70" spans="1:1" x14ac:dyDescent="0.25">
      <c r="A70" s="5" t="s">
        <v>48</v>
      </c>
    </row>
    <row r="71" spans="1:1" x14ac:dyDescent="0.25">
      <c r="A71" s="5" t="s">
        <v>77</v>
      </c>
    </row>
    <row r="72" spans="1:1" x14ac:dyDescent="0.25">
      <c r="A72" s="5" t="s">
        <v>78</v>
      </c>
    </row>
    <row r="73" spans="1:1" x14ac:dyDescent="0.25">
      <c r="A73" s="5" t="s">
        <v>79</v>
      </c>
    </row>
    <row r="74" spans="1:1" x14ac:dyDescent="0.25">
      <c r="A74" s="5" t="s">
        <v>80</v>
      </c>
    </row>
    <row r="75" spans="1:1" x14ac:dyDescent="0.25">
      <c r="A75" s="5" t="s">
        <v>81</v>
      </c>
    </row>
    <row r="76" spans="1:1" x14ac:dyDescent="0.25">
      <c r="A76" s="3"/>
    </row>
    <row r="77" spans="1:1" x14ac:dyDescent="0.25">
      <c r="A77" s="2" t="s">
        <v>62</v>
      </c>
    </row>
    <row r="78" spans="1:1" x14ac:dyDescent="0.25">
      <c r="A78" s="7" t="s">
        <v>82</v>
      </c>
    </row>
    <row r="79" spans="1:1" x14ac:dyDescent="0.25">
      <c r="A79" s="8" t="s">
        <v>83</v>
      </c>
    </row>
    <row r="80" spans="1:1" x14ac:dyDescent="0.25">
      <c r="A80" s="5" t="s">
        <v>47</v>
      </c>
    </row>
    <row r="81" spans="1:1" x14ac:dyDescent="0.25">
      <c r="A81" s="5" t="s">
        <v>48</v>
      </c>
    </row>
    <row r="82" spans="1:1" x14ac:dyDescent="0.25">
      <c r="A82" s="5" t="s">
        <v>84</v>
      </c>
    </row>
    <row r="83" spans="1:1" x14ac:dyDescent="0.25">
      <c r="A83" s="5" t="s">
        <v>78</v>
      </c>
    </row>
    <row r="84" spans="1:1" x14ac:dyDescent="0.25">
      <c r="A84" s="5" t="s">
        <v>85</v>
      </c>
    </row>
    <row r="85" spans="1:1" x14ac:dyDescent="0.25">
      <c r="A85" s="5" t="s">
        <v>80</v>
      </c>
    </row>
    <row r="86" spans="1:1" x14ac:dyDescent="0.25">
      <c r="A86" s="5" t="s">
        <v>81</v>
      </c>
    </row>
    <row r="87" spans="1:1" x14ac:dyDescent="0.25">
      <c r="A87" s="3"/>
    </row>
    <row r="88" spans="1:1" x14ac:dyDescent="0.25">
      <c r="A88" s="2" t="s">
        <v>63</v>
      </c>
    </row>
    <row r="89" spans="1:1" x14ac:dyDescent="0.25">
      <c r="A89" s="5" t="s">
        <v>86</v>
      </c>
    </row>
    <row r="90" spans="1:1" x14ac:dyDescent="0.25">
      <c r="A90" s="5" t="s">
        <v>69</v>
      </c>
    </row>
    <row r="91" spans="1:1" x14ac:dyDescent="0.25">
      <c r="A91" s="5" t="s">
        <v>47</v>
      </c>
    </row>
    <row r="92" spans="1:1" x14ac:dyDescent="0.25">
      <c r="A92" s="5" t="s">
        <v>48</v>
      </c>
    </row>
    <row r="93" spans="1:1" x14ac:dyDescent="0.25">
      <c r="A93" s="5" t="s">
        <v>87</v>
      </c>
    </row>
    <row r="94" spans="1:1" x14ac:dyDescent="0.25">
      <c r="A94" s="5" t="s">
        <v>78</v>
      </c>
    </row>
    <row r="95" spans="1:1" x14ac:dyDescent="0.25">
      <c r="A95" s="5" t="s">
        <v>88</v>
      </c>
    </row>
    <row r="96" spans="1:1" x14ac:dyDescent="0.25">
      <c r="A96" s="5" t="s">
        <v>80</v>
      </c>
    </row>
    <row r="97" spans="1:1" x14ac:dyDescent="0.25">
      <c r="A97" s="5" t="s">
        <v>89</v>
      </c>
    </row>
    <row r="98" spans="1:1" x14ac:dyDescent="0.25">
      <c r="A98" s="3"/>
    </row>
    <row r="99" spans="1:1" x14ac:dyDescent="0.25">
      <c r="A99" s="2" t="s">
        <v>64</v>
      </c>
    </row>
    <row r="100" spans="1:1" x14ac:dyDescent="0.25">
      <c r="A100" s="4" t="s">
        <v>40</v>
      </c>
    </row>
    <row r="101" spans="1:1" x14ac:dyDescent="0.25">
      <c r="A101" s="7" t="s">
        <v>90</v>
      </c>
    </row>
    <row r="102" spans="1:1" x14ac:dyDescent="0.25">
      <c r="A102" s="7" t="s">
        <v>91</v>
      </c>
    </row>
    <row r="103" spans="1:1" x14ac:dyDescent="0.25">
      <c r="A103" s="7" t="s">
        <v>92</v>
      </c>
    </row>
    <row r="104" spans="1:1" x14ac:dyDescent="0.25">
      <c r="A104" s="7" t="s">
        <v>93</v>
      </c>
    </row>
    <row r="105" spans="1:1" x14ac:dyDescent="0.25">
      <c r="A105" s="7" t="s">
        <v>94</v>
      </c>
    </row>
    <row r="106" spans="1:1" x14ac:dyDescent="0.25">
      <c r="A106" s="4" t="s">
        <v>95</v>
      </c>
    </row>
    <row r="107" spans="1:1" x14ac:dyDescent="0.25">
      <c r="A107" s="4" t="s">
        <v>96</v>
      </c>
    </row>
    <row r="108" spans="1:1" x14ac:dyDescent="0.25">
      <c r="A108" s="4" t="s">
        <v>97</v>
      </c>
    </row>
    <row r="109" spans="1:1" x14ac:dyDescent="0.25">
      <c r="A109" s="4" t="s">
        <v>98</v>
      </c>
    </row>
    <row r="110" spans="1:1" x14ac:dyDescent="0.25">
      <c r="A110" s="4" t="s">
        <v>99</v>
      </c>
    </row>
    <row r="111" spans="1:1" x14ac:dyDescent="0.25">
      <c r="A111" s="4" t="s">
        <v>100</v>
      </c>
    </row>
    <row r="112" spans="1:1" x14ac:dyDescent="0.25">
      <c r="A112" s="4" t="s">
        <v>101</v>
      </c>
    </row>
    <row r="113" spans="1:9" x14ac:dyDescent="0.25">
      <c r="A113" s="4" t="s">
        <v>102</v>
      </c>
    </row>
    <row r="114" spans="1:9" x14ac:dyDescent="0.25">
      <c r="A114" s="4" t="s">
        <v>103</v>
      </c>
    </row>
    <row r="115" spans="1:9" x14ac:dyDescent="0.25">
      <c r="A115" s="4" t="s">
        <v>104</v>
      </c>
    </row>
    <row r="116" spans="1:9" x14ac:dyDescent="0.25">
      <c r="A116" s="4" t="s">
        <v>105</v>
      </c>
    </row>
    <row r="117" spans="1:9" x14ac:dyDescent="0.25">
      <c r="A117" s="4" t="s">
        <v>106</v>
      </c>
    </row>
    <row r="119" spans="1:9" s="6" customFormat="1" x14ac:dyDescent="0.25">
      <c r="A119" s="6" t="s">
        <v>49</v>
      </c>
    </row>
    <row r="121" spans="1:9" x14ac:dyDescent="0.25">
      <c r="A121" t="s">
        <v>2</v>
      </c>
      <c r="B121" t="s">
        <v>3</v>
      </c>
      <c r="C121" t="s">
        <v>107</v>
      </c>
      <c r="D121" t="s">
        <v>108</v>
      </c>
      <c r="E121" t="s">
        <v>109</v>
      </c>
      <c r="F121" t="s">
        <v>110</v>
      </c>
      <c r="G121" t="s">
        <v>111</v>
      </c>
      <c r="H121" t="s">
        <v>112</v>
      </c>
      <c r="I121" t="s">
        <v>113</v>
      </c>
    </row>
    <row r="122" spans="1:9" x14ac:dyDescent="0.25">
      <c r="A122">
        <v>1</v>
      </c>
      <c r="B122" t="s">
        <v>51</v>
      </c>
      <c r="C122">
        <v>118333</v>
      </c>
      <c r="D122">
        <v>25331</v>
      </c>
      <c r="E122">
        <v>20242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2</v>
      </c>
      <c r="B123" t="s">
        <v>0</v>
      </c>
      <c r="C123">
        <v>26953</v>
      </c>
      <c r="D123">
        <v>5795</v>
      </c>
      <c r="E123">
        <v>4653</v>
      </c>
      <c r="F123" t="s">
        <v>114</v>
      </c>
      <c r="G123" t="s">
        <v>115</v>
      </c>
      <c r="H123" t="s">
        <v>116</v>
      </c>
      <c r="I123" t="s">
        <v>117</v>
      </c>
    </row>
    <row r="124" spans="1:9" x14ac:dyDescent="0.25">
      <c r="A124">
        <v>3</v>
      </c>
      <c r="B124" t="s">
        <v>1</v>
      </c>
      <c r="C124">
        <v>5603</v>
      </c>
      <c r="D124">
        <v>1162</v>
      </c>
      <c r="E124">
        <v>993</v>
      </c>
      <c r="F124" t="s">
        <v>118</v>
      </c>
      <c r="G124" t="s">
        <v>118</v>
      </c>
      <c r="H124" t="s">
        <v>119</v>
      </c>
      <c r="I124" t="s">
        <v>120</v>
      </c>
    </row>
    <row r="125" spans="1:9" x14ac:dyDescent="0.25">
      <c r="A125">
        <v>4</v>
      </c>
      <c r="B125" t="s">
        <v>52</v>
      </c>
      <c r="C125">
        <v>4309</v>
      </c>
      <c r="D125">
        <v>878</v>
      </c>
      <c r="E125">
        <v>764</v>
      </c>
      <c r="F125" t="s">
        <v>121</v>
      </c>
      <c r="G125" t="s">
        <v>122</v>
      </c>
      <c r="H125" t="s">
        <v>123</v>
      </c>
      <c r="I125" t="s">
        <v>124</v>
      </c>
    </row>
    <row r="126" spans="1:9" x14ac:dyDescent="0.25">
      <c r="A126">
        <v>5</v>
      </c>
      <c r="B126" t="s">
        <v>53</v>
      </c>
      <c r="C126">
        <v>2516</v>
      </c>
      <c r="D126">
        <v>524</v>
      </c>
      <c r="E126">
        <v>465</v>
      </c>
      <c r="F126" t="s">
        <v>125</v>
      </c>
      <c r="G126" t="s">
        <v>126</v>
      </c>
      <c r="H126" t="s">
        <v>127</v>
      </c>
      <c r="I126" t="s">
        <v>128</v>
      </c>
    </row>
    <row r="127" spans="1:9" x14ac:dyDescent="0.25">
      <c r="A127">
        <v>6</v>
      </c>
      <c r="B127" t="s">
        <v>54</v>
      </c>
      <c r="C127">
        <v>1942</v>
      </c>
      <c r="D127">
        <v>406</v>
      </c>
      <c r="E127">
        <v>355</v>
      </c>
      <c r="F127" t="s">
        <v>129</v>
      </c>
      <c r="G127" t="s">
        <v>130</v>
      </c>
      <c r="H127" t="s">
        <v>131</v>
      </c>
      <c r="I127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E8CF-089A-4FDD-A222-BF4BBDFB056C}">
  <sheetPr>
    <tabColor theme="0" tint="-0.249977111117893"/>
  </sheetPr>
  <dimension ref="A1:F140"/>
  <sheetViews>
    <sheetView topLeftCell="A113" workbookViewId="0">
      <selection activeCell="L143" sqref="L143"/>
    </sheetView>
  </sheetViews>
  <sheetFormatPr defaultRowHeight="13.2" x14ac:dyDescent="0.25"/>
  <sheetData>
    <row r="1" spans="1:1" s="6" customFormat="1" x14ac:dyDescent="0.25">
      <c r="A1" s="6" t="s">
        <v>133</v>
      </c>
    </row>
    <row r="3" spans="1:1" x14ac:dyDescent="0.25">
      <c r="A3" s="2" t="s">
        <v>134</v>
      </c>
    </row>
    <row r="4" spans="1:1" x14ac:dyDescent="0.25">
      <c r="A4" s="3"/>
    </row>
    <row r="5" spans="1:1" x14ac:dyDescent="0.25">
      <c r="A5" s="4" t="s">
        <v>4</v>
      </c>
    </row>
    <row r="6" spans="1:1" x14ac:dyDescent="0.25">
      <c r="A6" s="5" t="s">
        <v>5</v>
      </c>
    </row>
    <row r="7" spans="1:1" x14ac:dyDescent="0.25">
      <c r="A7" s="5" t="s">
        <v>6</v>
      </c>
    </row>
    <row r="8" spans="1:1" x14ac:dyDescent="0.25">
      <c r="A8" s="5" t="s">
        <v>7</v>
      </c>
    </row>
    <row r="9" spans="1:1" x14ac:dyDescent="0.25">
      <c r="A9" s="5" t="s">
        <v>65</v>
      </c>
    </row>
    <row r="10" spans="1:1" x14ac:dyDescent="0.25">
      <c r="A10" s="5" t="s">
        <v>8</v>
      </c>
    </row>
    <row r="11" spans="1:1" x14ac:dyDescent="0.25">
      <c r="A11" s="5" t="s">
        <v>9</v>
      </c>
    </row>
    <row r="12" spans="1:1" x14ac:dyDescent="0.25">
      <c r="A12" s="5" t="s">
        <v>10</v>
      </c>
    </row>
    <row r="13" spans="1:1" x14ac:dyDescent="0.25">
      <c r="A13" s="5" t="s">
        <v>11</v>
      </c>
    </row>
    <row r="14" spans="1:1" x14ac:dyDescent="0.25">
      <c r="A14" s="5" t="s">
        <v>12</v>
      </c>
    </row>
    <row r="15" spans="1:1" x14ac:dyDescent="0.25">
      <c r="A15" s="5" t="s">
        <v>13</v>
      </c>
    </row>
    <row r="16" spans="1:1" x14ac:dyDescent="0.25">
      <c r="A16" s="5" t="s">
        <v>14</v>
      </c>
    </row>
    <row r="17" spans="1:1" x14ac:dyDescent="0.25">
      <c r="A17" s="5" t="s">
        <v>15</v>
      </c>
    </row>
    <row r="18" spans="1:1" x14ac:dyDescent="0.25">
      <c r="A18" s="5" t="s">
        <v>16</v>
      </c>
    </row>
    <row r="19" spans="1:1" x14ac:dyDescent="0.25">
      <c r="A19" s="5" t="s">
        <v>17</v>
      </c>
    </row>
    <row r="20" spans="1:1" x14ac:dyDescent="0.25">
      <c r="A20" s="5" t="s">
        <v>18</v>
      </c>
    </row>
    <row r="21" spans="1:1" x14ac:dyDescent="0.25">
      <c r="A21" s="5" t="s">
        <v>19</v>
      </c>
    </row>
    <row r="22" spans="1:1" x14ac:dyDescent="0.25">
      <c r="A22" s="5" t="s">
        <v>20</v>
      </c>
    </row>
    <row r="23" spans="1:1" x14ac:dyDescent="0.25">
      <c r="A23" s="5" t="s">
        <v>21</v>
      </c>
    </row>
    <row r="24" spans="1:1" x14ac:dyDescent="0.25">
      <c r="A24" s="5" t="s">
        <v>22</v>
      </c>
    </row>
    <row r="25" spans="1:1" x14ac:dyDescent="0.25">
      <c r="A25" s="5" t="s">
        <v>23</v>
      </c>
    </row>
    <row r="26" spans="1:1" x14ac:dyDescent="0.25">
      <c r="A26" s="5" t="s">
        <v>24</v>
      </c>
    </row>
    <row r="27" spans="1:1" x14ac:dyDescent="0.25">
      <c r="A27" s="5" t="s">
        <v>25</v>
      </c>
    </row>
    <row r="28" spans="1:1" x14ac:dyDescent="0.25">
      <c r="A28" s="5" t="s">
        <v>26</v>
      </c>
    </row>
    <row r="29" spans="1:1" x14ac:dyDescent="0.25">
      <c r="A29" s="5" t="s">
        <v>27</v>
      </c>
    </row>
    <row r="30" spans="1:1" x14ac:dyDescent="0.25">
      <c r="A30" s="5" t="s">
        <v>28</v>
      </c>
    </row>
    <row r="31" spans="1:1" x14ac:dyDescent="0.25">
      <c r="A31" s="5" t="s">
        <v>29</v>
      </c>
    </row>
    <row r="32" spans="1:1" x14ac:dyDescent="0.25">
      <c r="A32" s="5" t="s">
        <v>30</v>
      </c>
    </row>
    <row r="33" spans="1:1" x14ac:dyDescent="0.25">
      <c r="A33" s="5" t="s">
        <v>31</v>
      </c>
    </row>
    <row r="34" spans="1:1" x14ac:dyDescent="0.25">
      <c r="A34" s="5" t="s">
        <v>32</v>
      </c>
    </row>
    <row r="35" spans="1:1" x14ac:dyDescent="0.25">
      <c r="A35" s="5" t="s">
        <v>33</v>
      </c>
    </row>
    <row r="36" spans="1:1" x14ac:dyDescent="0.25">
      <c r="A36" s="5" t="s">
        <v>34</v>
      </c>
    </row>
    <row r="37" spans="1:1" x14ac:dyDescent="0.25">
      <c r="A37" s="5" t="s">
        <v>35</v>
      </c>
    </row>
    <row r="38" spans="1:1" x14ac:dyDescent="0.25">
      <c r="A38" s="4" t="s">
        <v>36</v>
      </c>
    </row>
    <row r="39" spans="1:1" x14ac:dyDescent="0.25">
      <c r="A39" s="4" t="s">
        <v>41</v>
      </c>
    </row>
    <row r="40" spans="1:1" x14ac:dyDescent="0.25">
      <c r="A40" s="3"/>
    </row>
    <row r="41" spans="1:1" x14ac:dyDescent="0.25">
      <c r="A41" s="7" t="s">
        <v>42</v>
      </c>
    </row>
    <row r="42" spans="1:1" x14ac:dyDescent="0.25">
      <c r="A42" s="8" t="s">
        <v>43</v>
      </c>
    </row>
    <row r="43" spans="1:1" x14ac:dyDescent="0.25">
      <c r="A43" s="4" t="s">
        <v>37</v>
      </c>
    </row>
    <row r="44" spans="1:1" x14ac:dyDescent="0.25">
      <c r="A44" s="4" t="s">
        <v>38</v>
      </c>
    </row>
    <row r="45" spans="1:1" x14ac:dyDescent="0.25">
      <c r="A45" s="4" t="s">
        <v>44</v>
      </c>
    </row>
    <row r="46" spans="1:1" x14ac:dyDescent="0.25">
      <c r="A46" s="3"/>
    </row>
    <row r="47" spans="1:1" x14ac:dyDescent="0.25">
      <c r="A47" s="7" t="s">
        <v>66</v>
      </c>
    </row>
    <row r="48" spans="1:1" x14ac:dyDescent="0.25">
      <c r="A48" s="8" t="s">
        <v>43</v>
      </c>
    </row>
    <row r="49" spans="1:1" x14ac:dyDescent="0.25">
      <c r="A49" s="4" t="s">
        <v>45</v>
      </c>
    </row>
    <row r="50" spans="1:1" x14ac:dyDescent="0.25">
      <c r="A50" s="4" t="s">
        <v>39</v>
      </c>
    </row>
    <row r="51" spans="1:1" x14ac:dyDescent="0.25">
      <c r="A51" s="2" t="s">
        <v>58</v>
      </c>
    </row>
    <row r="52" spans="1:1" x14ac:dyDescent="0.25">
      <c r="A52" s="5" t="s">
        <v>46</v>
      </c>
    </row>
    <row r="53" spans="1:1" x14ac:dyDescent="0.25">
      <c r="A53" s="2" t="s">
        <v>59</v>
      </c>
    </row>
    <row r="54" spans="1:1" x14ac:dyDescent="0.25">
      <c r="A54" s="5" t="s">
        <v>67</v>
      </c>
    </row>
    <row r="55" spans="1:1" x14ac:dyDescent="0.25">
      <c r="A55" s="3"/>
    </row>
    <row r="56" spans="1:1" x14ac:dyDescent="0.25">
      <c r="A56" s="2" t="s">
        <v>60</v>
      </c>
    </row>
    <row r="57" spans="1:1" x14ac:dyDescent="0.25">
      <c r="A57" s="5" t="s">
        <v>68</v>
      </c>
    </row>
    <row r="58" spans="1:1" x14ac:dyDescent="0.25">
      <c r="A58" s="5" t="s">
        <v>69</v>
      </c>
    </row>
    <row r="59" spans="1:1" x14ac:dyDescent="0.25">
      <c r="A59" s="5" t="s">
        <v>139</v>
      </c>
    </row>
    <row r="60" spans="1:1" x14ac:dyDescent="0.25">
      <c r="A60" s="5" t="s">
        <v>48</v>
      </c>
    </row>
    <row r="61" spans="1:1" x14ac:dyDescent="0.25">
      <c r="A61" s="5" t="s">
        <v>70</v>
      </c>
    </row>
    <row r="62" spans="1:1" x14ac:dyDescent="0.25">
      <c r="A62" s="5" t="s">
        <v>71</v>
      </c>
    </row>
    <row r="63" spans="1:1" x14ac:dyDescent="0.25">
      <c r="A63" s="5" t="s">
        <v>72</v>
      </c>
    </row>
    <row r="64" spans="1:1" x14ac:dyDescent="0.25">
      <c r="A64" s="5" t="s">
        <v>80</v>
      </c>
    </row>
    <row r="65" spans="1:1" x14ac:dyDescent="0.25">
      <c r="A65" s="5" t="s">
        <v>74</v>
      </c>
    </row>
    <row r="66" spans="1:1" x14ac:dyDescent="0.25">
      <c r="A66" s="3"/>
    </row>
    <row r="67" spans="1:1" x14ac:dyDescent="0.25">
      <c r="A67" s="2" t="s">
        <v>135</v>
      </c>
    </row>
    <row r="68" spans="1:1" x14ac:dyDescent="0.25">
      <c r="A68" s="5" t="s">
        <v>75</v>
      </c>
    </row>
    <row r="69" spans="1:1" x14ac:dyDescent="0.25">
      <c r="A69" s="5" t="s">
        <v>69</v>
      </c>
    </row>
    <row r="70" spans="1:1" x14ac:dyDescent="0.25">
      <c r="A70" s="5" t="s">
        <v>140</v>
      </c>
    </row>
    <row r="71" spans="1:1" x14ac:dyDescent="0.25">
      <c r="A71" s="5" t="s">
        <v>47</v>
      </c>
    </row>
    <row r="72" spans="1:1" x14ac:dyDescent="0.25">
      <c r="A72" s="5" t="s">
        <v>48</v>
      </c>
    </row>
    <row r="73" spans="1:1" x14ac:dyDescent="0.25">
      <c r="A73" s="5" t="s">
        <v>77</v>
      </c>
    </row>
    <row r="74" spans="1:1" x14ac:dyDescent="0.25">
      <c r="A74" s="5" t="s">
        <v>78</v>
      </c>
    </row>
    <row r="75" spans="1:1" x14ac:dyDescent="0.25">
      <c r="A75" s="5" t="s">
        <v>79</v>
      </c>
    </row>
    <row r="76" spans="1:1" x14ac:dyDescent="0.25">
      <c r="A76" s="5" t="s">
        <v>141</v>
      </c>
    </row>
    <row r="77" spans="1:1" x14ac:dyDescent="0.25">
      <c r="A77" s="5" t="s">
        <v>81</v>
      </c>
    </row>
    <row r="78" spans="1:1" x14ac:dyDescent="0.25">
      <c r="A78" s="3"/>
    </row>
    <row r="79" spans="1:1" x14ac:dyDescent="0.25">
      <c r="A79" s="2" t="s">
        <v>136</v>
      </c>
    </row>
    <row r="80" spans="1:1" x14ac:dyDescent="0.25">
      <c r="A80" s="7" t="s">
        <v>82</v>
      </c>
    </row>
    <row r="81" spans="1:1" x14ac:dyDescent="0.25">
      <c r="A81" s="8" t="s">
        <v>83</v>
      </c>
    </row>
    <row r="82" spans="1:1" x14ac:dyDescent="0.25">
      <c r="A82" s="5" t="s">
        <v>139</v>
      </c>
    </row>
    <row r="83" spans="1:1" x14ac:dyDescent="0.25">
      <c r="A83" s="5" t="s">
        <v>47</v>
      </c>
    </row>
    <row r="84" spans="1:1" x14ac:dyDescent="0.25">
      <c r="A84" s="5" t="s">
        <v>48</v>
      </c>
    </row>
    <row r="85" spans="1:1" x14ac:dyDescent="0.25">
      <c r="A85" s="5" t="s">
        <v>84</v>
      </c>
    </row>
    <row r="86" spans="1:1" x14ac:dyDescent="0.25">
      <c r="A86" s="5" t="s">
        <v>78</v>
      </c>
    </row>
    <row r="87" spans="1:1" x14ac:dyDescent="0.25">
      <c r="A87" s="5" t="s">
        <v>85</v>
      </c>
    </row>
    <row r="88" spans="1:1" x14ac:dyDescent="0.25">
      <c r="A88" s="5" t="s">
        <v>141</v>
      </c>
    </row>
    <row r="89" spans="1:1" x14ac:dyDescent="0.25">
      <c r="A89" s="5" t="s">
        <v>81</v>
      </c>
    </row>
    <row r="90" spans="1:1" x14ac:dyDescent="0.25">
      <c r="A90" s="3"/>
    </row>
    <row r="91" spans="1:1" x14ac:dyDescent="0.25">
      <c r="A91" s="2" t="s">
        <v>137</v>
      </c>
    </row>
    <row r="92" spans="1:1" x14ac:dyDescent="0.25">
      <c r="A92" s="5" t="s">
        <v>86</v>
      </c>
    </row>
    <row r="93" spans="1:1" x14ac:dyDescent="0.25">
      <c r="A93" s="5" t="s">
        <v>69</v>
      </c>
    </row>
    <row r="94" spans="1:1" x14ac:dyDescent="0.25">
      <c r="A94" s="5" t="s">
        <v>139</v>
      </c>
    </row>
    <row r="95" spans="1:1" x14ac:dyDescent="0.25">
      <c r="A95" s="5" t="s">
        <v>47</v>
      </c>
    </row>
    <row r="96" spans="1:1" x14ac:dyDescent="0.25">
      <c r="A96" s="5" t="s">
        <v>48</v>
      </c>
    </row>
    <row r="97" spans="1:1" x14ac:dyDescent="0.25">
      <c r="A97" s="5" t="s">
        <v>87</v>
      </c>
    </row>
    <row r="98" spans="1:1" x14ac:dyDescent="0.25">
      <c r="A98" s="5" t="s">
        <v>78</v>
      </c>
    </row>
    <row r="99" spans="1:1" x14ac:dyDescent="0.25">
      <c r="A99" s="5" t="s">
        <v>88</v>
      </c>
    </row>
    <row r="100" spans="1:1" x14ac:dyDescent="0.25">
      <c r="A100" s="5" t="s">
        <v>141</v>
      </c>
    </row>
    <row r="101" spans="1:1" x14ac:dyDescent="0.25">
      <c r="A101" s="5" t="s">
        <v>89</v>
      </c>
    </row>
    <row r="102" spans="1:1" x14ac:dyDescent="0.25">
      <c r="A102" s="3"/>
    </row>
    <row r="103" spans="1:1" x14ac:dyDescent="0.25">
      <c r="A103" s="2" t="s">
        <v>138</v>
      </c>
    </row>
    <row r="104" spans="1:1" x14ac:dyDescent="0.25">
      <c r="A104" s="4" t="s">
        <v>40</v>
      </c>
    </row>
    <row r="105" spans="1:1" x14ac:dyDescent="0.25">
      <c r="A105" s="4" t="s">
        <v>142</v>
      </c>
    </row>
    <row r="106" spans="1:1" x14ac:dyDescent="0.25">
      <c r="A106" s="7" t="s">
        <v>143</v>
      </c>
    </row>
    <row r="107" spans="1:1" x14ac:dyDescent="0.25">
      <c r="A107" s="7" t="s">
        <v>91</v>
      </c>
    </row>
    <row r="108" spans="1:1" x14ac:dyDescent="0.25">
      <c r="A108" s="7" t="s">
        <v>92</v>
      </c>
    </row>
    <row r="109" spans="1:1" x14ac:dyDescent="0.25">
      <c r="A109" s="7" t="s">
        <v>93</v>
      </c>
    </row>
    <row r="110" spans="1:1" x14ac:dyDescent="0.25">
      <c r="A110" s="7" t="s">
        <v>94</v>
      </c>
    </row>
    <row r="111" spans="1:1" x14ac:dyDescent="0.25">
      <c r="A111" s="4" t="s">
        <v>99</v>
      </c>
    </row>
    <row r="112" spans="1:1" x14ac:dyDescent="0.25">
      <c r="A112" s="4" t="s">
        <v>100</v>
      </c>
    </row>
    <row r="113" spans="1:6" x14ac:dyDescent="0.25">
      <c r="A113" s="4" t="s">
        <v>144</v>
      </c>
    </row>
    <row r="114" spans="1:6" x14ac:dyDescent="0.25">
      <c r="A114" s="4" t="s">
        <v>102</v>
      </c>
    </row>
    <row r="115" spans="1:6" x14ac:dyDescent="0.25">
      <c r="A115" s="4" t="s">
        <v>145</v>
      </c>
    </row>
    <row r="116" spans="1:6" x14ac:dyDescent="0.25">
      <c r="A116" s="4" t="s">
        <v>104</v>
      </c>
    </row>
    <row r="117" spans="1:6" x14ac:dyDescent="0.25">
      <c r="A117" s="4" t="s">
        <v>146</v>
      </c>
    </row>
    <row r="118" spans="1:6" x14ac:dyDescent="0.25">
      <c r="A118" s="4" t="s">
        <v>147</v>
      </c>
    </row>
    <row r="120" spans="1:6" s="6" customFormat="1" x14ac:dyDescent="0.25">
      <c r="A120" s="6" t="s">
        <v>49</v>
      </c>
    </row>
    <row r="122" spans="1:6" x14ac:dyDescent="0.25">
      <c r="A122" t="s">
        <v>2</v>
      </c>
      <c r="B122" t="s">
        <v>148</v>
      </c>
      <c r="C122" t="s">
        <v>3</v>
      </c>
      <c r="D122" t="s">
        <v>107</v>
      </c>
      <c r="E122" t="s">
        <v>108</v>
      </c>
      <c r="F122" t="s">
        <v>109</v>
      </c>
    </row>
    <row r="123" spans="1:6" x14ac:dyDescent="0.25">
      <c r="A123">
        <v>1</v>
      </c>
      <c r="B123" t="s">
        <v>149</v>
      </c>
      <c r="C123" t="s">
        <v>51</v>
      </c>
      <c r="D123">
        <v>69008</v>
      </c>
      <c r="E123">
        <v>14730</v>
      </c>
      <c r="F123">
        <v>11761</v>
      </c>
    </row>
    <row r="124" spans="1:6" x14ac:dyDescent="0.25">
      <c r="A124">
        <v>2</v>
      </c>
      <c r="B124" t="s">
        <v>149</v>
      </c>
      <c r="C124" t="s">
        <v>0</v>
      </c>
      <c r="D124">
        <v>15761</v>
      </c>
      <c r="E124">
        <v>3392</v>
      </c>
      <c r="F124">
        <v>2685</v>
      </c>
    </row>
    <row r="125" spans="1:6" x14ac:dyDescent="0.25">
      <c r="A125">
        <v>3</v>
      </c>
      <c r="B125" t="s">
        <v>149</v>
      </c>
      <c r="C125" t="s">
        <v>1</v>
      </c>
      <c r="D125">
        <v>3229</v>
      </c>
      <c r="E125">
        <v>681</v>
      </c>
      <c r="F125">
        <v>561</v>
      </c>
    </row>
    <row r="126" spans="1:6" x14ac:dyDescent="0.25">
      <c r="A126">
        <v>4</v>
      </c>
      <c r="B126" t="s">
        <v>149</v>
      </c>
      <c r="C126" t="s">
        <v>52</v>
      </c>
      <c r="D126">
        <v>2511</v>
      </c>
      <c r="E126">
        <v>516</v>
      </c>
      <c r="F126">
        <v>418</v>
      </c>
    </row>
    <row r="127" spans="1:6" x14ac:dyDescent="0.25">
      <c r="A127">
        <v>5</v>
      </c>
      <c r="B127" t="s">
        <v>149</v>
      </c>
      <c r="C127" t="s">
        <v>53</v>
      </c>
      <c r="D127">
        <v>1472</v>
      </c>
      <c r="E127">
        <v>311</v>
      </c>
      <c r="F127">
        <v>254</v>
      </c>
    </row>
    <row r="128" spans="1:6" x14ac:dyDescent="0.25">
      <c r="A128">
        <v>6</v>
      </c>
      <c r="B128" t="s">
        <v>149</v>
      </c>
      <c r="C128" t="s">
        <v>54</v>
      </c>
      <c r="D128">
        <v>1119</v>
      </c>
      <c r="E128">
        <v>237</v>
      </c>
      <c r="F128">
        <v>198</v>
      </c>
    </row>
    <row r="129" spans="1:6" x14ac:dyDescent="0.25">
      <c r="A129">
        <v>1</v>
      </c>
      <c r="B129" t="s">
        <v>150</v>
      </c>
      <c r="C129" t="s">
        <v>51</v>
      </c>
      <c r="D129">
        <v>46681</v>
      </c>
      <c r="E129">
        <v>9997</v>
      </c>
      <c r="F129">
        <v>8031</v>
      </c>
    </row>
    <row r="130" spans="1:6" x14ac:dyDescent="0.25">
      <c r="A130">
        <v>2</v>
      </c>
      <c r="B130" t="s">
        <v>150</v>
      </c>
      <c r="C130" t="s">
        <v>0</v>
      </c>
      <c r="D130">
        <v>10574</v>
      </c>
      <c r="E130">
        <v>2269</v>
      </c>
      <c r="F130">
        <v>1844</v>
      </c>
    </row>
    <row r="131" spans="1:6" x14ac:dyDescent="0.25">
      <c r="A131">
        <v>3</v>
      </c>
      <c r="B131" t="s">
        <v>150</v>
      </c>
      <c r="C131" t="s">
        <v>1</v>
      </c>
      <c r="D131">
        <v>2249</v>
      </c>
      <c r="E131">
        <v>462</v>
      </c>
      <c r="F131">
        <v>408</v>
      </c>
    </row>
    <row r="132" spans="1:6" x14ac:dyDescent="0.25">
      <c r="A132">
        <v>4</v>
      </c>
      <c r="B132" t="s">
        <v>150</v>
      </c>
      <c r="C132" t="s">
        <v>52</v>
      </c>
      <c r="D132">
        <v>1713</v>
      </c>
      <c r="E132">
        <v>341</v>
      </c>
      <c r="F132">
        <v>329</v>
      </c>
    </row>
    <row r="133" spans="1:6" x14ac:dyDescent="0.25">
      <c r="A133">
        <v>5</v>
      </c>
      <c r="B133" t="s">
        <v>150</v>
      </c>
      <c r="C133" t="s">
        <v>53</v>
      </c>
      <c r="D133">
        <v>1000</v>
      </c>
      <c r="E133">
        <v>200</v>
      </c>
      <c r="F133">
        <v>202</v>
      </c>
    </row>
    <row r="134" spans="1:6" x14ac:dyDescent="0.25">
      <c r="A134">
        <v>6</v>
      </c>
      <c r="B134" t="s">
        <v>150</v>
      </c>
      <c r="C134" t="s">
        <v>54</v>
      </c>
      <c r="D134">
        <v>788</v>
      </c>
      <c r="E134">
        <v>158</v>
      </c>
      <c r="F134">
        <v>151</v>
      </c>
    </row>
    <row r="135" spans="1:6" x14ac:dyDescent="0.25">
      <c r="A135">
        <v>1</v>
      </c>
      <c r="B135" t="s">
        <v>151</v>
      </c>
      <c r="C135" t="s">
        <v>51</v>
      </c>
      <c r="D135">
        <v>2644</v>
      </c>
      <c r="E135">
        <v>604</v>
      </c>
      <c r="F135">
        <v>450</v>
      </c>
    </row>
    <row r="136" spans="1:6" x14ac:dyDescent="0.25">
      <c r="A136">
        <v>2</v>
      </c>
      <c r="B136" t="s">
        <v>151</v>
      </c>
      <c r="C136" t="s">
        <v>0</v>
      </c>
      <c r="D136">
        <v>618</v>
      </c>
      <c r="E136">
        <v>134</v>
      </c>
      <c r="F136">
        <v>124</v>
      </c>
    </row>
    <row r="137" spans="1:6" x14ac:dyDescent="0.25">
      <c r="A137">
        <v>3</v>
      </c>
      <c r="B137" t="s">
        <v>151</v>
      </c>
      <c r="C137" t="s">
        <v>1</v>
      </c>
      <c r="D137">
        <v>125</v>
      </c>
      <c r="E137">
        <v>19</v>
      </c>
      <c r="F137">
        <v>24</v>
      </c>
    </row>
    <row r="138" spans="1:6" x14ac:dyDescent="0.25">
      <c r="A138">
        <v>4</v>
      </c>
      <c r="B138" t="s">
        <v>151</v>
      </c>
      <c r="C138" t="s">
        <v>52</v>
      </c>
      <c r="D138">
        <v>85</v>
      </c>
      <c r="E138">
        <v>21</v>
      </c>
      <c r="F138">
        <v>17</v>
      </c>
    </row>
    <row r="139" spans="1:6" x14ac:dyDescent="0.25">
      <c r="A139">
        <v>5</v>
      </c>
      <c r="B139" t="s">
        <v>151</v>
      </c>
      <c r="C139" t="s">
        <v>53</v>
      </c>
      <c r="D139">
        <v>44</v>
      </c>
      <c r="E139">
        <v>13</v>
      </c>
      <c r="F139">
        <v>9</v>
      </c>
    </row>
    <row r="140" spans="1:6" x14ac:dyDescent="0.25">
      <c r="A140">
        <v>6</v>
      </c>
      <c r="B140" t="s">
        <v>151</v>
      </c>
      <c r="C140" t="s">
        <v>54</v>
      </c>
      <c r="D140">
        <v>35</v>
      </c>
      <c r="E140">
        <v>11</v>
      </c>
      <c r="F1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Funnel Overview</vt:lpstr>
      <vt:lpstr>SQL for final funnel table</vt:lpstr>
      <vt:lpstr>SQL category (additional)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Danilczuk</dc:creator>
  <cp:lastModifiedBy>Patrycja Danilczuk</cp:lastModifiedBy>
  <dcterms:created xsi:type="dcterms:W3CDTF">2023-12-03T16:17:08Z</dcterms:created>
  <dcterms:modified xsi:type="dcterms:W3CDTF">2024-06-03T13:41:03Z</dcterms:modified>
</cp:coreProperties>
</file>